
<file path=[Content_Types].xml><?xml version="1.0" encoding="utf-8"?>
<Types xmlns="http://schemas.openxmlformats.org/package/2006/content-type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2.xml" ContentType="application/vnd.openxmlformats-officedocument.drawing+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5.xml" ContentType="application/vnd.openxmlformats-officedocument.spreadsheetml.comments+xml"/>
  <Override PartName="/xl/drawings/drawing30.xml" ContentType="application/vnd.openxmlformats-officedocument.drawing+xml"/>
  <Override PartName="/xl/comments6.xml" ContentType="application/vnd.openxmlformats-officedocument.spreadsheetml.comments+xml"/>
  <Override PartName="/xl/charts/chart6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ycarmonaro\Desktop\"/>
    </mc:Choice>
  </mc:AlternateContent>
  <xr:revisionPtr revIDLastSave="0" documentId="8_{0654D525-FF45-4F65-9255-CB093A75417B}" xr6:coauthVersionLast="36" xr6:coauthVersionMax="36" xr10:uidLastSave="{00000000-0000-0000-0000-000000000000}"/>
  <bookViews>
    <workbookView xWindow="0" yWindow="0" windowWidth="27945" windowHeight="12300" tabRatio="926" firstSheet="16" activeTab="23"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mes_RS'!$GO$2:$GR$138</definedName>
    <definedName name="_xlnm._FilterDatabase" localSheetId="14" hidden="1">'11. Tendencia_por mes_ RC'!$FE$2:$FH$143</definedName>
    <definedName name="_xlnm._FilterDatabase" localSheetId="15" hidden="1">'12. Tendencia_por mes_REX'!$EG$2:$EJ$141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2" hidden="1">'17. Tipo_Población_RS'!$X$3:$AP$132</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'6.Gráfico_Afiliados_EPS_Régimen'!$A$21:$D$21</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D65" i="252" l="1"/>
  <c r="W60" i="252"/>
  <c r="W59" i="252"/>
  <c r="V59" i="252"/>
  <c r="U59" i="252"/>
  <c r="T59" i="252"/>
  <c r="S59" i="252"/>
  <c r="R59" i="252"/>
  <c r="P59" i="252"/>
  <c r="M59" i="252"/>
  <c r="L59" i="252"/>
  <c r="K59" i="252"/>
  <c r="J59" i="252"/>
  <c r="I59" i="252"/>
  <c r="H59" i="252"/>
  <c r="G59" i="252"/>
  <c r="F59" i="252"/>
  <c r="E59" i="252"/>
  <c r="D59" i="252"/>
  <c r="W58" i="252"/>
  <c r="V58" i="252"/>
  <c r="U58" i="252"/>
  <c r="T58" i="252"/>
  <c r="S58" i="252"/>
  <c r="R58" i="252"/>
  <c r="P58" i="252"/>
  <c r="M58" i="252"/>
  <c r="N58" i="252" s="1"/>
  <c r="L58" i="252"/>
  <c r="K58" i="252"/>
  <c r="J58" i="252"/>
  <c r="I58" i="252"/>
  <c r="H58" i="252"/>
  <c r="G58" i="252"/>
  <c r="F58" i="252"/>
  <c r="E58" i="252"/>
  <c r="D58" i="252"/>
  <c r="W57" i="252"/>
  <c r="V57" i="252"/>
  <c r="U57" i="252"/>
  <c r="T57" i="252"/>
  <c r="S57" i="252"/>
  <c r="R57" i="252"/>
  <c r="P57" i="252"/>
  <c r="M57" i="252"/>
  <c r="N57" i="252" s="1"/>
  <c r="O57" i="252" s="1"/>
  <c r="L57" i="252"/>
  <c r="K57" i="252"/>
  <c r="J57" i="252"/>
  <c r="I57" i="252"/>
  <c r="H57" i="252"/>
  <c r="G57" i="252"/>
  <c r="F57" i="252"/>
  <c r="E57" i="252"/>
  <c r="D57" i="252"/>
  <c r="W56" i="252"/>
  <c r="V56" i="252"/>
  <c r="U56" i="252"/>
  <c r="T56" i="252"/>
  <c r="S56" i="252"/>
  <c r="R56" i="252"/>
  <c r="P56" i="252"/>
  <c r="M56" i="252"/>
  <c r="N56" i="252" s="1"/>
  <c r="L56" i="252"/>
  <c r="K56" i="252"/>
  <c r="J56" i="252"/>
  <c r="I56" i="252"/>
  <c r="H56" i="252"/>
  <c r="G56" i="252"/>
  <c r="F56" i="252"/>
  <c r="E56" i="252"/>
  <c r="D56" i="252"/>
  <c r="W55" i="252"/>
  <c r="V55" i="252"/>
  <c r="U55" i="252"/>
  <c r="T55" i="252"/>
  <c r="S55" i="252"/>
  <c r="R55" i="252"/>
  <c r="P55" i="252"/>
  <c r="M55" i="252"/>
  <c r="N55" i="252" s="1"/>
  <c r="O55" i="252" s="1"/>
  <c r="L55" i="252"/>
  <c r="K55" i="252"/>
  <c r="J55" i="252"/>
  <c r="I55" i="252"/>
  <c r="H55" i="252"/>
  <c r="G55" i="252"/>
  <c r="F55" i="252"/>
  <c r="E55" i="252"/>
  <c r="D55" i="252"/>
  <c r="W54" i="252"/>
  <c r="V54" i="252"/>
  <c r="U54" i="252"/>
  <c r="T54" i="252"/>
  <c r="S54" i="252"/>
  <c r="R54" i="252"/>
  <c r="P54" i="252"/>
  <c r="M54" i="252"/>
  <c r="N54" i="252" s="1"/>
  <c r="O54" i="252" s="1"/>
  <c r="L54" i="252"/>
  <c r="K54" i="252"/>
  <c r="J54" i="252"/>
  <c r="I54" i="252"/>
  <c r="H54" i="252"/>
  <c r="G54" i="252"/>
  <c r="F54" i="252"/>
  <c r="E54" i="252"/>
  <c r="D54" i="252"/>
  <c r="W53" i="252"/>
  <c r="V53" i="252"/>
  <c r="U53" i="252"/>
  <c r="T53" i="252"/>
  <c r="S53" i="252"/>
  <c r="R53" i="252"/>
  <c r="P53" i="252"/>
  <c r="M53" i="252"/>
  <c r="L53" i="252"/>
  <c r="K53" i="252"/>
  <c r="J53" i="252"/>
  <c r="I53" i="252"/>
  <c r="H53" i="252"/>
  <c r="G53" i="252"/>
  <c r="F53" i="252"/>
  <c r="E53" i="252"/>
  <c r="D53" i="252"/>
  <c r="W52" i="252"/>
  <c r="V52" i="252"/>
  <c r="U52" i="252"/>
  <c r="T52" i="252"/>
  <c r="S52" i="252"/>
  <c r="R52" i="252"/>
  <c r="P52" i="252"/>
  <c r="M52" i="252"/>
  <c r="O52" i="252" s="1"/>
  <c r="L52" i="252"/>
  <c r="K52" i="252"/>
  <c r="J52" i="252"/>
  <c r="I52" i="252"/>
  <c r="H52" i="252"/>
  <c r="G52" i="252"/>
  <c r="F52" i="252"/>
  <c r="E52" i="252"/>
  <c r="D52" i="252"/>
  <c r="W51" i="252"/>
  <c r="V51" i="252"/>
  <c r="U51" i="252"/>
  <c r="T51" i="252"/>
  <c r="S51" i="252"/>
  <c r="R51" i="252"/>
  <c r="P51" i="252"/>
  <c r="M51" i="252"/>
  <c r="N51" i="252" s="1"/>
  <c r="O51" i="252" s="1"/>
  <c r="L51" i="252"/>
  <c r="K51" i="252"/>
  <c r="J51" i="252"/>
  <c r="I51" i="252"/>
  <c r="H51" i="252"/>
  <c r="G51" i="252"/>
  <c r="F51" i="252"/>
  <c r="E51" i="252"/>
  <c r="D51" i="252"/>
  <c r="W50" i="252"/>
  <c r="V50" i="252"/>
  <c r="U50" i="252"/>
  <c r="T50" i="252"/>
  <c r="S50" i="252"/>
  <c r="R50" i="252"/>
  <c r="P50" i="252"/>
  <c r="M50" i="252"/>
  <c r="L50" i="252"/>
  <c r="K50" i="252"/>
  <c r="J50" i="252"/>
  <c r="I50" i="252"/>
  <c r="H50" i="252"/>
  <c r="G50" i="252"/>
  <c r="F50" i="252"/>
  <c r="E50" i="252"/>
  <c r="D50" i="252"/>
  <c r="W49" i="252"/>
  <c r="V49" i="252"/>
  <c r="U49" i="252"/>
  <c r="T49" i="252"/>
  <c r="S49" i="252"/>
  <c r="R49" i="252"/>
  <c r="P49" i="252"/>
  <c r="M49" i="252"/>
  <c r="O49" i="252" s="1"/>
  <c r="L49" i="252"/>
  <c r="K49" i="252"/>
  <c r="J49" i="252"/>
  <c r="I49" i="252"/>
  <c r="H49" i="252"/>
  <c r="G49" i="252"/>
  <c r="F49" i="252"/>
  <c r="E49" i="252"/>
  <c r="D49" i="252"/>
  <c r="W48" i="252"/>
  <c r="V48" i="252"/>
  <c r="U48" i="252"/>
  <c r="T48" i="252"/>
  <c r="S48" i="252"/>
  <c r="R48" i="252"/>
  <c r="P48" i="252"/>
  <c r="L48" i="252"/>
  <c r="H48" i="252"/>
  <c r="F48" i="252"/>
  <c r="W47" i="252"/>
  <c r="V47" i="252"/>
  <c r="U47" i="252"/>
  <c r="T47" i="252"/>
  <c r="S47" i="252"/>
  <c r="R47" i="252"/>
  <c r="P47" i="252"/>
  <c r="M47" i="252"/>
  <c r="L47" i="252"/>
  <c r="K47" i="252"/>
  <c r="J47" i="252"/>
  <c r="I47" i="252"/>
  <c r="H47" i="252"/>
  <c r="G47" i="252"/>
  <c r="F47" i="252"/>
  <c r="E47" i="252"/>
  <c r="D47" i="252"/>
  <c r="W46" i="252"/>
  <c r="V46" i="252"/>
  <c r="U46" i="252"/>
  <c r="T46" i="252"/>
  <c r="S46" i="252"/>
  <c r="R46" i="252"/>
  <c r="P46" i="252"/>
  <c r="M46" i="252"/>
  <c r="L46" i="252"/>
  <c r="K46" i="252"/>
  <c r="J46" i="252"/>
  <c r="I46" i="252"/>
  <c r="H46" i="252"/>
  <c r="G46" i="252"/>
  <c r="F46" i="252"/>
  <c r="E46" i="252"/>
  <c r="D46" i="252"/>
  <c r="W45" i="252"/>
  <c r="V45" i="252"/>
  <c r="U45" i="252"/>
  <c r="T45" i="252"/>
  <c r="S45" i="252"/>
  <c r="R45" i="252"/>
  <c r="P45" i="252"/>
  <c r="M45" i="252"/>
  <c r="L45" i="252"/>
  <c r="K45" i="252"/>
  <c r="J45" i="252"/>
  <c r="I45" i="252"/>
  <c r="H45" i="252"/>
  <c r="G45" i="252"/>
  <c r="F45" i="252"/>
  <c r="E45" i="252"/>
  <c r="D45" i="252"/>
  <c r="W44" i="252"/>
  <c r="V44" i="252"/>
  <c r="U44" i="252"/>
  <c r="T44" i="252"/>
  <c r="S44" i="252"/>
  <c r="R44" i="252"/>
  <c r="P44" i="252"/>
  <c r="M44" i="252"/>
  <c r="O44" i="252" s="1"/>
  <c r="L44" i="252"/>
  <c r="K44" i="252"/>
  <c r="J44" i="252"/>
  <c r="I44" i="252"/>
  <c r="H44" i="252"/>
  <c r="G44" i="252"/>
  <c r="F44" i="252"/>
  <c r="E44" i="252"/>
  <c r="D44" i="252"/>
  <c r="W43" i="252"/>
  <c r="V43" i="252"/>
  <c r="U43" i="252"/>
  <c r="T43" i="252"/>
  <c r="S43" i="252"/>
  <c r="R43" i="252"/>
  <c r="P43" i="252"/>
  <c r="L43" i="252"/>
  <c r="H43" i="252"/>
  <c r="F43" i="252"/>
  <c r="W42" i="252"/>
  <c r="V42" i="252"/>
  <c r="U42" i="252"/>
  <c r="T42" i="252"/>
  <c r="S42" i="252"/>
  <c r="R42" i="252"/>
  <c r="P42" i="252"/>
  <c r="M42" i="252"/>
  <c r="O42" i="252" s="1"/>
  <c r="L42" i="252"/>
  <c r="K42" i="252"/>
  <c r="J42" i="252"/>
  <c r="I42" i="252"/>
  <c r="H42" i="252"/>
  <c r="G42" i="252"/>
  <c r="F42" i="252"/>
  <c r="E42" i="252"/>
  <c r="D42" i="252"/>
  <c r="W41" i="252"/>
  <c r="V41" i="252"/>
  <c r="U41" i="252"/>
  <c r="T41" i="252"/>
  <c r="S41" i="252"/>
  <c r="R41" i="252"/>
  <c r="P41" i="252"/>
  <c r="M41" i="252"/>
  <c r="N41" i="252" s="1"/>
  <c r="L41" i="252"/>
  <c r="K41" i="252"/>
  <c r="J41" i="252"/>
  <c r="I41" i="252"/>
  <c r="H41" i="252"/>
  <c r="G41" i="252"/>
  <c r="F41" i="252"/>
  <c r="E41" i="252"/>
  <c r="D41" i="252"/>
  <c r="W40" i="252"/>
  <c r="V40" i="252"/>
  <c r="U40" i="252"/>
  <c r="T40" i="252"/>
  <c r="S40" i="252"/>
  <c r="R40" i="252"/>
  <c r="P40" i="252"/>
  <c r="M40" i="252"/>
  <c r="N40" i="252" s="1"/>
  <c r="L40" i="252"/>
  <c r="K40" i="252"/>
  <c r="J40" i="252"/>
  <c r="I40" i="252"/>
  <c r="H40" i="252"/>
  <c r="G40" i="252"/>
  <c r="F40" i="252"/>
  <c r="E40" i="252"/>
  <c r="D40" i="252"/>
  <c r="W39" i="252"/>
  <c r="V39" i="252"/>
  <c r="U39" i="252"/>
  <c r="T39" i="252"/>
  <c r="S39" i="252"/>
  <c r="R39" i="252"/>
  <c r="P39" i="252"/>
  <c r="M39" i="252"/>
  <c r="L39" i="252"/>
  <c r="K39" i="252"/>
  <c r="J39" i="252"/>
  <c r="I39" i="252"/>
  <c r="H39" i="252"/>
  <c r="G39" i="252"/>
  <c r="F39" i="252"/>
  <c r="E39" i="252"/>
  <c r="D39" i="252"/>
  <c r="W38" i="252"/>
  <c r="V38" i="252"/>
  <c r="U38" i="252"/>
  <c r="T38" i="252"/>
  <c r="S38" i="252"/>
  <c r="R38" i="252"/>
  <c r="P38" i="252"/>
  <c r="M38" i="252"/>
  <c r="L38" i="252"/>
  <c r="K38" i="252"/>
  <c r="J38" i="252"/>
  <c r="I38" i="252"/>
  <c r="H38" i="252"/>
  <c r="G38" i="252"/>
  <c r="F38" i="252"/>
  <c r="E38" i="252"/>
  <c r="D38" i="252"/>
  <c r="W37" i="252"/>
  <c r="V37" i="252"/>
  <c r="U37" i="252"/>
  <c r="T37" i="252"/>
  <c r="S37" i="252"/>
  <c r="R37" i="252"/>
  <c r="P37" i="252"/>
  <c r="M37" i="252"/>
  <c r="L37" i="252"/>
  <c r="K37" i="252"/>
  <c r="J37" i="252"/>
  <c r="I37" i="252"/>
  <c r="H37" i="252"/>
  <c r="G37" i="252"/>
  <c r="F37" i="252"/>
  <c r="E37" i="252"/>
  <c r="D37" i="252"/>
  <c r="W36" i="252"/>
  <c r="V36" i="252"/>
  <c r="U36" i="252"/>
  <c r="T36" i="252"/>
  <c r="S36" i="252"/>
  <c r="R36" i="252"/>
  <c r="P36" i="252"/>
  <c r="M36" i="252"/>
  <c r="N36" i="252" s="1"/>
  <c r="O36" i="252" s="1"/>
  <c r="L36" i="252"/>
  <c r="K36" i="252"/>
  <c r="J36" i="252"/>
  <c r="I36" i="252"/>
  <c r="H36" i="252"/>
  <c r="G36" i="252"/>
  <c r="F36" i="252"/>
  <c r="E36" i="252"/>
  <c r="D36" i="252"/>
  <c r="W35" i="252"/>
  <c r="V35" i="252"/>
  <c r="U35" i="252"/>
  <c r="T35" i="252"/>
  <c r="S35" i="252"/>
  <c r="R35" i="252"/>
  <c r="P35" i="252"/>
  <c r="M35" i="252"/>
  <c r="N35" i="252" s="1"/>
  <c r="O35" i="252" s="1"/>
  <c r="L35" i="252"/>
  <c r="K35" i="252"/>
  <c r="J35" i="252"/>
  <c r="I35" i="252"/>
  <c r="H35" i="252"/>
  <c r="G35" i="252"/>
  <c r="F35" i="252"/>
  <c r="E35" i="252"/>
  <c r="D35" i="252"/>
  <c r="W34" i="252"/>
  <c r="V34" i="252"/>
  <c r="U34" i="252"/>
  <c r="T34" i="252"/>
  <c r="S34" i="252"/>
  <c r="R34" i="252"/>
  <c r="P34" i="252"/>
  <c r="M34" i="252"/>
  <c r="L34" i="252"/>
  <c r="K34" i="252"/>
  <c r="J34" i="252"/>
  <c r="I34" i="252"/>
  <c r="H34" i="252"/>
  <c r="G34" i="252"/>
  <c r="F34" i="252"/>
  <c r="E34" i="252"/>
  <c r="D34" i="252"/>
  <c r="W33" i="252"/>
  <c r="V33" i="252"/>
  <c r="U33" i="252"/>
  <c r="T33" i="252"/>
  <c r="S33" i="252"/>
  <c r="R33" i="252"/>
  <c r="P33" i="252"/>
  <c r="M33" i="252"/>
  <c r="L33" i="252"/>
  <c r="K33" i="252"/>
  <c r="J33" i="252"/>
  <c r="I33" i="252"/>
  <c r="H33" i="252"/>
  <c r="G33" i="252"/>
  <c r="F33" i="252"/>
  <c r="E33" i="252"/>
  <c r="D33" i="252"/>
  <c r="W32" i="252"/>
  <c r="V32" i="252"/>
  <c r="U32" i="252"/>
  <c r="T32" i="252"/>
  <c r="S32" i="252"/>
  <c r="R32" i="252"/>
  <c r="P32" i="252"/>
  <c r="M32" i="252"/>
  <c r="L32" i="252"/>
  <c r="K32" i="252"/>
  <c r="J32" i="252"/>
  <c r="I32" i="252"/>
  <c r="H32" i="252"/>
  <c r="G32" i="252"/>
  <c r="F32" i="252"/>
  <c r="E32" i="252"/>
  <c r="D32" i="252"/>
  <c r="W31" i="252"/>
  <c r="V31" i="252"/>
  <c r="U31" i="252"/>
  <c r="T31" i="252"/>
  <c r="S31" i="252"/>
  <c r="R31" i="252"/>
  <c r="P31" i="252"/>
  <c r="M31" i="252"/>
  <c r="N31" i="252" s="1"/>
  <c r="L31" i="252"/>
  <c r="K31" i="252"/>
  <c r="J31" i="252"/>
  <c r="I31" i="252"/>
  <c r="H31" i="252"/>
  <c r="G31" i="252"/>
  <c r="F31" i="252"/>
  <c r="E31" i="252"/>
  <c r="D31" i="252"/>
  <c r="W30" i="252"/>
  <c r="V30" i="252"/>
  <c r="U30" i="252"/>
  <c r="T30" i="252"/>
  <c r="S30" i="252"/>
  <c r="R30" i="252"/>
  <c r="P30" i="252"/>
  <c r="M30" i="252"/>
  <c r="N30" i="252" s="1"/>
  <c r="O30" i="252" s="1"/>
  <c r="L30" i="252"/>
  <c r="K30" i="252"/>
  <c r="J30" i="252"/>
  <c r="I30" i="252"/>
  <c r="H30" i="252"/>
  <c r="G30" i="252"/>
  <c r="F30" i="252"/>
  <c r="E30" i="252"/>
  <c r="D30" i="252"/>
  <c r="W29" i="252"/>
  <c r="V29" i="252"/>
  <c r="U29" i="252"/>
  <c r="T29" i="252"/>
  <c r="S29" i="252"/>
  <c r="R29" i="252"/>
  <c r="P29" i="252"/>
  <c r="M29" i="252"/>
  <c r="N29" i="252" s="1"/>
  <c r="O29" i="252" s="1"/>
  <c r="L29" i="252"/>
  <c r="K29" i="252"/>
  <c r="J29" i="252"/>
  <c r="I29" i="252"/>
  <c r="H29" i="252"/>
  <c r="G29" i="252"/>
  <c r="F29" i="252"/>
  <c r="E29" i="252"/>
  <c r="D29" i="252"/>
  <c r="W28" i="252"/>
  <c r="V28" i="252"/>
  <c r="U28" i="252"/>
  <c r="T28" i="252"/>
  <c r="S28" i="252"/>
  <c r="R28" i="252"/>
  <c r="P28" i="252"/>
  <c r="M28" i="252"/>
  <c r="L28" i="252"/>
  <c r="K28" i="252"/>
  <c r="J28" i="252"/>
  <c r="I28" i="252"/>
  <c r="H28" i="252"/>
  <c r="G28" i="252"/>
  <c r="F28" i="252"/>
  <c r="E28" i="252"/>
  <c r="D28" i="252"/>
  <c r="W27" i="252"/>
  <c r="V27" i="252"/>
  <c r="U27" i="252"/>
  <c r="T27" i="252"/>
  <c r="S27" i="252"/>
  <c r="R27" i="252"/>
  <c r="P27" i="252"/>
  <c r="M27" i="252"/>
  <c r="N27" i="252" s="1"/>
  <c r="O27" i="252" s="1"/>
  <c r="L27" i="252"/>
  <c r="K27" i="252"/>
  <c r="J27" i="252"/>
  <c r="I27" i="252"/>
  <c r="H27" i="252"/>
  <c r="G27" i="252"/>
  <c r="F27" i="252"/>
  <c r="E27" i="252"/>
  <c r="D27" i="252"/>
  <c r="W26" i="252"/>
  <c r="V26" i="252"/>
  <c r="T26" i="252"/>
  <c r="S26" i="252"/>
  <c r="P26" i="252"/>
  <c r="M26" i="252"/>
  <c r="L26" i="252"/>
  <c r="K26" i="252"/>
  <c r="J26" i="252"/>
  <c r="I26" i="252"/>
  <c r="H26" i="252"/>
  <c r="G26" i="252"/>
  <c r="F26" i="252"/>
  <c r="E26" i="252"/>
  <c r="D26" i="252"/>
  <c r="W25" i="252"/>
  <c r="V25" i="252"/>
  <c r="U25" i="252"/>
  <c r="T25" i="252"/>
  <c r="S25" i="252"/>
  <c r="R25" i="252"/>
  <c r="P25" i="252"/>
  <c r="M25" i="252"/>
  <c r="N25" i="252" s="1"/>
  <c r="L25" i="252"/>
  <c r="K25" i="252"/>
  <c r="J25" i="252"/>
  <c r="I25" i="252"/>
  <c r="H25" i="252"/>
  <c r="G25" i="252"/>
  <c r="F25" i="252"/>
  <c r="E25" i="252"/>
  <c r="D25" i="252"/>
  <c r="L24" i="252"/>
  <c r="J24" i="252"/>
  <c r="H24" i="252"/>
  <c r="F24" i="252"/>
  <c r="D24" i="252"/>
  <c r="C24" i="252"/>
  <c r="N24" i="252" s="1"/>
  <c r="G11" i="252"/>
  <c r="G10" i="252"/>
  <c r="G9" i="252"/>
  <c r="O1" i="252"/>
  <c r="E132" i="268"/>
  <c r="V129" i="268"/>
  <c r="T129" i="268"/>
  <c r="S129" i="268"/>
  <c r="R129" i="268"/>
  <c r="Q129" i="268"/>
  <c r="P129" i="268"/>
  <c r="O129" i="268"/>
  <c r="N129" i="268"/>
  <c r="M129" i="268"/>
  <c r="L129" i="268"/>
  <c r="K129" i="268"/>
  <c r="J129" i="268"/>
  <c r="I129" i="268"/>
  <c r="H129" i="268"/>
  <c r="G129" i="268"/>
  <c r="F129" i="268"/>
  <c r="E129" i="268"/>
  <c r="D129" i="268"/>
  <c r="C129" i="268"/>
  <c r="V128" i="268"/>
  <c r="T128" i="268"/>
  <c r="S128" i="268"/>
  <c r="R128" i="268"/>
  <c r="Q128" i="268"/>
  <c r="P128" i="268"/>
  <c r="O128" i="268"/>
  <c r="N128" i="268"/>
  <c r="M128" i="268"/>
  <c r="L128" i="268"/>
  <c r="K128" i="268"/>
  <c r="J128" i="268"/>
  <c r="I128" i="268"/>
  <c r="H128" i="268"/>
  <c r="G128" i="268"/>
  <c r="F128" i="268"/>
  <c r="E128" i="268"/>
  <c r="D128" i="268"/>
  <c r="C128" i="268"/>
  <c r="V127" i="268"/>
  <c r="T127" i="268"/>
  <c r="S127" i="268"/>
  <c r="R127" i="268"/>
  <c r="Q127" i="268"/>
  <c r="P127" i="268"/>
  <c r="O127" i="268"/>
  <c r="N127" i="268"/>
  <c r="M127" i="268"/>
  <c r="L127" i="268"/>
  <c r="K127" i="268"/>
  <c r="J127" i="268"/>
  <c r="I127" i="268"/>
  <c r="H127" i="268"/>
  <c r="G127" i="268"/>
  <c r="F127" i="268"/>
  <c r="E127" i="268"/>
  <c r="D127" i="268"/>
  <c r="C127" i="268"/>
  <c r="V126" i="268"/>
  <c r="T126" i="268"/>
  <c r="S126" i="268"/>
  <c r="R126" i="268"/>
  <c r="Q126" i="268"/>
  <c r="P126" i="268"/>
  <c r="O126" i="268"/>
  <c r="N126" i="268"/>
  <c r="M126" i="268"/>
  <c r="L126" i="268"/>
  <c r="K126" i="268"/>
  <c r="J126" i="268"/>
  <c r="I126" i="268"/>
  <c r="H126" i="268"/>
  <c r="G126" i="268"/>
  <c r="F126" i="268"/>
  <c r="E126" i="268"/>
  <c r="D126" i="268"/>
  <c r="C126" i="268"/>
  <c r="V125" i="268"/>
  <c r="T125" i="268"/>
  <c r="S125" i="268"/>
  <c r="R125" i="268"/>
  <c r="Q125" i="268"/>
  <c r="P125" i="268"/>
  <c r="O125" i="268"/>
  <c r="N125" i="268"/>
  <c r="M125" i="268"/>
  <c r="L125" i="268"/>
  <c r="K125" i="268"/>
  <c r="J125" i="268"/>
  <c r="I125" i="268"/>
  <c r="H125" i="268"/>
  <c r="G125" i="268"/>
  <c r="F125" i="268"/>
  <c r="E125" i="268"/>
  <c r="D125" i="268"/>
  <c r="C125" i="268"/>
  <c r="V124" i="268"/>
  <c r="T124" i="268"/>
  <c r="S124" i="268"/>
  <c r="R124" i="268"/>
  <c r="Q124" i="268"/>
  <c r="P124" i="268"/>
  <c r="O124" i="268"/>
  <c r="N124" i="268"/>
  <c r="M124" i="268"/>
  <c r="L124" i="268"/>
  <c r="K124" i="268"/>
  <c r="J124" i="268"/>
  <c r="I124" i="268"/>
  <c r="H124" i="268"/>
  <c r="G124" i="268"/>
  <c r="F124" i="268"/>
  <c r="E124" i="268"/>
  <c r="D124" i="268"/>
  <c r="C124" i="268"/>
  <c r="V123" i="268"/>
  <c r="T123" i="268"/>
  <c r="S123" i="268"/>
  <c r="R123" i="268"/>
  <c r="Q123" i="268"/>
  <c r="P123" i="268"/>
  <c r="O123" i="268"/>
  <c r="N123" i="268"/>
  <c r="M123" i="268"/>
  <c r="L123" i="268"/>
  <c r="K123" i="268"/>
  <c r="J123" i="268"/>
  <c r="I123" i="268"/>
  <c r="H123" i="268"/>
  <c r="G123" i="268"/>
  <c r="F123" i="268"/>
  <c r="E123" i="268"/>
  <c r="D123" i="268"/>
  <c r="C123" i="268"/>
  <c r="V122" i="268"/>
  <c r="T122" i="268"/>
  <c r="S122" i="268"/>
  <c r="R122" i="268"/>
  <c r="Q122" i="268"/>
  <c r="P122" i="268"/>
  <c r="O122" i="268"/>
  <c r="N122" i="268"/>
  <c r="M122" i="268"/>
  <c r="L122" i="268"/>
  <c r="K122" i="268"/>
  <c r="J122" i="268"/>
  <c r="I122" i="268"/>
  <c r="H122" i="268"/>
  <c r="G122" i="268"/>
  <c r="F122" i="268"/>
  <c r="E122" i="268"/>
  <c r="D122" i="268"/>
  <c r="C122" i="268"/>
  <c r="V121" i="268"/>
  <c r="T121" i="268"/>
  <c r="S121" i="268"/>
  <c r="R121" i="268"/>
  <c r="Q121" i="268"/>
  <c r="P121" i="268"/>
  <c r="O121" i="268"/>
  <c r="N121" i="268"/>
  <c r="M121" i="268"/>
  <c r="L121" i="268"/>
  <c r="K121" i="268"/>
  <c r="J121" i="268"/>
  <c r="I121" i="268"/>
  <c r="H121" i="268"/>
  <c r="G121" i="268"/>
  <c r="F121" i="268"/>
  <c r="E121" i="268"/>
  <c r="D121" i="268"/>
  <c r="C121" i="268"/>
  <c r="V120" i="268"/>
  <c r="T120" i="268"/>
  <c r="S120" i="268"/>
  <c r="R120" i="268"/>
  <c r="Q120" i="268"/>
  <c r="P120" i="268"/>
  <c r="O120" i="268"/>
  <c r="N120" i="268"/>
  <c r="M120" i="268"/>
  <c r="L120" i="268"/>
  <c r="K120" i="268"/>
  <c r="J120" i="268"/>
  <c r="I120" i="268"/>
  <c r="H120" i="268"/>
  <c r="G120" i="268"/>
  <c r="F120" i="268"/>
  <c r="E120" i="268"/>
  <c r="D120" i="268"/>
  <c r="C120" i="268"/>
  <c r="V119" i="268"/>
  <c r="T119" i="268"/>
  <c r="S119" i="268"/>
  <c r="R119" i="268"/>
  <c r="Q119" i="268"/>
  <c r="P119" i="268"/>
  <c r="O119" i="268"/>
  <c r="N119" i="268"/>
  <c r="M119" i="268"/>
  <c r="L119" i="268"/>
  <c r="K119" i="268"/>
  <c r="J119" i="268"/>
  <c r="I119" i="268"/>
  <c r="H119" i="268"/>
  <c r="G119" i="268"/>
  <c r="F119" i="268"/>
  <c r="E119" i="268"/>
  <c r="D119" i="268"/>
  <c r="C119" i="268"/>
  <c r="V118" i="268"/>
  <c r="T118" i="268"/>
  <c r="S118" i="268"/>
  <c r="R118" i="268"/>
  <c r="Q118" i="268"/>
  <c r="P118" i="268"/>
  <c r="O118" i="268"/>
  <c r="N118" i="268"/>
  <c r="M118" i="268"/>
  <c r="L118" i="268"/>
  <c r="K118" i="268"/>
  <c r="J118" i="268"/>
  <c r="I118" i="268"/>
  <c r="H118" i="268"/>
  <c r="G118" i="268"/>
  <c r="F118" i="268"/>
  <c r="E118" i="268"/>
  <c r="D118" i="268"/>
  <c r="C118" i="268"/>
  <c r="V117" i="268"/>
  <c r="T117" i="268"/>
  <c r="S117" i="268"/>
  <c r="R117" i="268"/>
  <c r="Q117" i="268"/>
  <c r="P117" i="268"/>
  <c r="O117" i="268"/>
  <c r="N117" i="268"/>
  <c r="M117" i="268"/>
  <c r="L117" i="268"/>
  <c r="K117" i="268"/>
  <c r="J117" i="268"/>
  <c r="I117" i="268"/>
  <c r="H117" i="268"/>
  <c r="G117" i="268"/>
  <c r="F117" i="268"/>
  <c r="E117" i="268"/>
  <c r="D117" i="268"/>
  <c r="C117" i="268"/>
  <c r="V116" i="268"/>
  <c r="T116" i="268"/>
  <c r="S116" i="268"/>
  <c r="R116" i="268"/>
  <c r="Q116" i="268"/>
  <c r="P116" i="268"/>
  <c r="O116" i="268"/>
  <c r="N116" i="268"/>
  <c r="M116" i="268"/>
  <c r="L116" i="268"/>
  <c r="K116" i="268"/>
  <c r="J116" i="268"/>
  <c r="I116" i="268"/>
  <c r="H116" i="268"/>
  <c r="G116" i="268"/>
  <c r="F116" i="268"/>
  <c r="E116" i="268"/>
  <c r="D116" i="268"/>
  <c r="C116" i="268"/>
  <c r="V115" i="268"/>
  <c r="T115" i="268"/>
  <c r="S115" i="268"/>
  <c r="R115" i="268"/>
  <c r="Q115" i="268"/>
  <c r="P115" i="268"/>
  <c r="O115" i="268"/>
  <c r="N115" i="268"/>
  <c r="M115" i="268"/>
  <c r="L115" i="268"/>
  <c r="K115" i="268"/>
  <c r="J115" i="268"/>
  <c r="I115" i="268"/>
  <c r="H115" i="268"/>
  <c r="G115" i="268"/>
  <c r="F115" i="268"/>
  <c r="E115" i="268"/>
  <c r="D115" i="268"/>
  <c r="C115" i="268"/>
  <c r="V114" i="268"/>
  <c r="T114" i="268"/>
  <c r="S114" i="268"/>
  <c r="R114" i="268"/>
  <c r="Q114" i="268"/>
  <c r="P114" i="268"/>
  <c r="O114" i="268"/>
  <c r="N114" i="268"/>
  <c r="M114" i="268"/>
  <c r="L114" i="268"/>
  <c r="K114" i="268"/>
  <c r="J114" i="268"/>
  <c r="I114" i="268"/>
  <c r="H114" i="268"/>
  <c r="G114" i="268"/>
  <c r="F114" i="268"/>
  <c r="E114" i="268"/>
  <c r="D114" i="268"/>
  <c r="C114" i="268"/>
  <c r="V113" i="268"/>
  <c r="T113" i="268"/>
  <c r="S113" i="268"/>
  <c r="R113" i="268"/>
  <c r="Q113" i="268"/>
  <c r="P113" i="268"/>
  <c r="O113" i="268"/>
  <c r="N113" i="268"/>
  <c r="M113" i="268"/>
  <c r="L113" i="268"/>
  <c r="K113" i="268"/>
  <c r="J113" i="268"/>
  <c r="I113" i="268"/>
  <c r="H113" i="268"/>
  <c r="G113" i="268"/>
  <c r="F113" i="268"/>
  <c r="E113" i="268"/>
  <c r="D113" i="268"/>
  <c r="C113" i="268"/>
  <c r="V112" i="268"/>
  <c r="T112" i="268"/>
  <c r="S112" i="268"/>
  <c r="R112" i="268"/>
  <c r="Q112" i="268"/>
  <c r="P112" i="268"/>
  <c r="O112" i="268"/>
  <c r="N112" i="268"/>
  <c r="M112" i="268"/>
  <c r="L112" i="268"/>
  <c r="K112" i="268"/>
  <c r="J112" i="268"/>
  <c r="I112" i="268"/>
  <c r="H112" i="268"/>
  <c r="G112" i="268"/>
  <c r="F112" i="268"/>
  <c r="E112" i="268"/>
  <c r="D112" i="268"/>
  <c r="C112" i="268"/>
  <c r="V111" i="268"/>
  <c r="T111" i="268"/>
  <c r="S111" i="268"/>
  <c r="R111" i="268"/>
  <c r="Q111" i="268"/>
  <c r="P111" i="268"/>
  <c r="O111" i="268"/>
  <c r="N111" i="268"/>
  <c r="M111" i="268"/>
  <c r="L111" i="268"/>
  <c r="K111" i="268"/>
  <c r="J111" i="268"/>
  <c r="I111" i="268"/>
  <c r="H111" i="268"/>
  <c r="G111" i="268"/>
  <c r="F111" i="268"/>
  <c r="E111" i="268"/>
  <c r="D111" i="268"/>
  <c r="C111" i="268"/>
  <c r="V110" i="268"/>
  <c r="T110" i="268"/>
  <c r="S110" i="268"/>
  <c r="R110" i="268"/>
  <c r="Q110" i="268"/>
  <c r="P110" i="268"/>
  <c r="O110" i="268"/>
  <c r="N110" i="268"/>
  <c r="M110" i="268"/>
  <c r="L110" i="268"/>
  <c r="K110" i="268"/>
  <c r="J110" i="268"/>
  <c r="I110" i="268"/>
  <c r="H110" i="268"/>
  <c r="G110" i="268"/>
  <c r="F110" i="268"/>
  <c r="E110" i="268"/>
  <c r="D110" i="268"/>
  <c r="C110" i="268"/>
  <c r="V109" i="268"/>
  <c r="T109" i="268"/>
  <c r="S109" i="268"/>
  <c r="R109" i="268"/>
  <c r="Q109" i="268"/>
  <c r="P109" i="268"/>
  <c r="O109" i="268"/>
  <c r="N109" i="268"/>
  <c r="M109" i="268"/>
  <c r="L109" i="268"/>
  <c r="K109" i="268"/>
  <c r="J109" i="268"/>
  <c r="I109" i="268"/>
  <c r="H109" i="268"/>
  <c r="G109" i="268"/>
  <c r="F109" i="268"/>
  <c r="E109" i="268"/>
  <c r="D109" i="268"/>
  <c r="C109" i="268"/>
  <c r="V108" i="268"/>
  <c r="T108" i="268"/>
  <c r="S108" i="268"/>
  <c r="R108" i="268"/>
  <c r="Q108" i="268"/>
  <c r="P108" i="268"/>
  <c r="O108" i="268"/>
  <c r="N108" i="268"/>
  <c r="M108" i="268"/>
  <c r="L108" i="268"/>
  <c r="K108" i="268"/>
  <c r="J108" i="268"/>
  <c r="I108" i="268"/>
  <c r="H108" i="268"/>
  <c r="G108" i="268"/>
  <c r="F108" i="268"/>
  <c r="E108" i="268"/>
  <c r="D108" i="268"/>
  <c r="C108" i="268"/>
  <c r="V107" i="268"/>
  <c r="T107" i="268"/>
  <c r="S107" i="268"/>
  <c r="R107" i="268"/>
  <c r="Q107" i="268"/>
  <c r="P107" i="268"/>
  <c r="O107" i="268"/>
  <c r="N107" i="268"/>
  <c r="M107" i="268"/>
  <c r="L107" i="268"/>
  <c r="K107" i="268"/>
  <c r="J107" i="268"/>
  <c r="I107" i="268"/>
  <c r="H107" i="268"/>
  <c r="G107" i="268"/>
  <c r="F107" i="268"/>
  <c r="E107" i="268"/>
  <c r="D107" i="268"/>
  <c r="C107" i="268"/>
  <c r="V106" i="268"/>
  <c r="T106" i="268"/>
  <c r="S106" i="268"/>
  <c r="R106" i="268"/>
  <c r="Q106" i="268"/>
  <c r="P106" i="268"/>
  <c r="O106" i="268"/>
  <c r="N106" i="268"/>
  <c r="M106" i="268"/>
  <c r="L106" i="268"/>
  <c r="K106" i="268"/>
  <c r="J106" i="268"/>
  <c r="I106" i="268"/>
  <c r="H106" i="268"/>
  <c r="G106" i="268"/>
  <c r="F106" i="268"/>
  <c r="E106" i="268"/>
  <c r="D106" i="268"/>
  <c r="C106" i="268"/>
  <c r="V105" i="268"/>
  <c r="T105" i="268"/>
  <c r="S105" i="268"/>
  <c r="R105" i="268"/>
  <c r="Q105" i="268"/>
  <c r="P105" i="268"/>
  <c r="O105" i="268"/>
  <c r="N105" i="268"/>
  <c r="M105" i="268"/>
  <c r="L105" i="268"/>
  <c r="K105" i="268"/>
  <c r="J105" i="268"/>
  <c r="I105" i="268"/>
  <c r="H105" i="268"/>
  <c r="G105" i="268"/>
  <c r="F105" i="268"/>
  <c r="E105" i="268"/>
  <c r="D105" i="268"/>
  <c r="C105" i="268"/>
  <c r="V104" i="268"/>
  <c r="T104" i="268"/>
  <c r="S104" i="268"/>
  <c r="R104" i="268"/>
  <c r="Q104" i="268"/>
  <c r="P104" i="268"/>
  <c r="O104" i="268"/>
  <c r="N104" i="268"/>
  <c r="M104" i="268"/>
  <c r="L104" i="268"/>
  <c r="K104" i="268"/>
  <c r="J104" i="268"/>
  <c r="I104" i="268"/>
  <c r="H104" i="268"/>
  <c r="G104" i="268"/>
  <c r="F104" i="268"/>
  <c r="E104" i="268"/>
  <c r="D104" i="268"/>
  <c r="C104" i="268"/>
  <c r="V103" i="268"/>
  <c r="T103" i="268"/>
  <c r="S103" i="268"/>
  <c r="R103" i="268"/>
  <c r="Q103" i="268"/>
  <c r="P103" i="268"/>
  <c r="O103" i="268"/>
  <c r="N103" i="268"/>
  <c r="M103" i="268"/>
  <c r="L103" i="268"/>
  <c r="K103" i="268"/>
  <c r="J103" i="268"/>
  <c r="I103" i="268"/>
  <c r="H103" i="268"/>
  <c r="G103" i="268"/>
  <c r="F103" i="268"/>
  <c r="E103" i="268"/>
  <c r="D103" i="268"/>
  <c r="C103" i="268"/>
  <c r="V102" i="268"/>
  <c r="T102" i="268"/>
  <c r="S102" i="268"/>
  <c r="R102" i="268"/>
  <c r="Q102" i="268"/>
  <c r="P102" i="268"/>
  <c r="O102" i="268"/>
  <c r="N102" i="268"/>
  <c r="M102" i="268"/>
  <c r="L102" i="268"/>
  <c r="K102" i="268"/>
  <c r="J102" i="268"/>
  <c r="I102" i="268"/>
  <c r="H102" i="268"/>
  <c r="G102" i="268"/>
  <c r="F102" i="268"/>
  <c r="E102" i="268"/>
  <c r="D102" i="268"/>
  <c r="C102" i="268"/>
  <c r="V101" i="268"/>
  <c r="T101" i="268"/>
  <c r="S101" i="268"/>
  <c r="R101" i="268"/>
  <c r="Q101" i="268"/>
  <c r="P101" i="268"/>
  <c r="O101" i="268"/>
  <c r="N101" i="268"/>
  <c r="M101" i="268"/>
  <c r="L101" i="268"/>
  <c r="K101" i="268"/>
  <c r="J101" i="268"/>
  <c r="I101" i="268"/>
  <c r="H101" i="268"/>
  <c r="G101" i="268"/>
  <c r="F101" i="268"/>
  <c r="E101" i="268"/>
  <c r="D101" i="268"/>
  <c r="C101" i="268"/>
  <c r="V100" i="268"/>
  <c r="T100" i="268"/>
  <c r="S100" i="268"/>
  <c r="R100" i="268"/>
  <c r="Q100" i="268"/>
  <c r="P100" i="268"/>
  <c r="O100" i="268"/>
  <c r="N100" i="268"/>
  <c r="M100" i="268"/>
  <c r="L100" i="268"/>
  <c r="K100" i="268"/>
  <c r="J100" i="268"/>
  <c r="I100" i="268"/>
  <c r="H100" i="268"/>
  <c r="G100" i="268"/>
  <c r="F100" i="268"/>
  <c r="E100" i="268"/>
  <c r="D100" i="268"/>
  <c r="C100" i="268"/>
  <c r="V99" i="268"/>
  <c r="T99" i="268"/>
  <c r="S99" i="268"/>
  <c r="R99" i="268"/>
  <c r="Q99" i="268"/>
  <c r="P99" i="268"/>
  <c r="O99" i="268"/>
  <c r="N99" i="268"/>
  <c r="M99" i="268"/>
  <c r="L99" i="268"/>
  <c r="K99" i="268"/>
  <c r="J99" i="268"/>
  <c r="I99" i="268"/>
  <c r="H99" i="268"/>
  <c r="G99" i="268"/>
  <c r="F99" i="268"/>
  <c r="E99" i="268"/>
  <c r="D99" i="268"/>
  <c r="C99" i="268"/>
  <c r="V98" i="268"/>
  <c r="T98" i="268"/>
  <c r="S98" i="268"/>
  <c r="R98" i="268"/>
  <c r="Q98" i="268"/>
  <c r="P98" i="268"/>
  <c r="O98" i="268"/>
  <c r="N98" i="268"/>
  <c r="M98" i="268"/>
  <c r="L98" i="268"/>
  <c r="K98" i="268"/>
  <c r="J98" i="268"/>
  <c r="I98" i="268"/>
  <c r="H98" i="268"/>
  <c r="G98" i="268"/>
  <c r="F98" i="268"/>
  <c r="E98" i="268"/>
  <c r="D98" i="268"/>
  <c r="C98" i="268"/>
  <c r="V97" i="268"/>
  <c r="T97" i="268"/>
  <c r="S97" i="268"/>
  <c r="R97" i="268"/>
  <c r="Q97" i="268"/>
  <c r="P97" i="268"/>
  <c r="O97" i="268"/>
  <c r="N97" i="268"/>
  <c r="M97" i="268"/>
  <c r="L97" i="268"/>
  <c r="K97" i="268"/>
  <c r="J97" i="268"/>
  <c r="I97" i="268"/>
  <c r="H97" i="268"/>
  <c r="G97" i="268"/>
  <c r="F97" i="268"/>
  <c r="E97" i="268"/>
  <c r="D97" i="268"/>
  <c r="C97" i="268"/>
  <c r="V96" i="268"/>
  <c r="T96" i="268"/>
  <c r="S96" i="268"/>
  <c r="R96" i="268"/>
  <c r="Q96" i="268"/>
  <c r="P96" i="268"/>
  <c r="O96" i="268"/>
  <c r="N96" i="268"/>
  <c r="M96" i="268"/>
  <c r="L96" i="268"/>
  <c r="K96" i="268"/>
  <c r="J96" i="268"/>
  <c r="I96" i="268"/>
  <c r="H96" i="268"/>
  <c r="G96" i="268"/>
  <c r="F96" i="268"/>
  <c r="E96" i="268"/>
  <c r="D96" i="268"/>
  <c r="C96" i="268"/>
  <c r="V95" i="268"/>
  <c r="T95" i="268"/>
  <c r="S95" i="268"/>
  <c r="R95" i="268"/>
  <c r="Q95" i="268"/>
  <c r="P95" i="268"/>
  <c r="O95" i="268"/>
  <c r="N95" i="268"/>
  <c r="M95" i="268"/>
  <c r="L95" i="268"/>
  <c r="K95" i="268"/>
  <c r="J95" i="268"/>
  <c r="I95" i="268"/>
  <c r="H95" i="268"/>
  <c r="G95" i="268"/>
  <c r="F95" i="268"/>
  <c r="E95" i="268"/>
  <c r="D95" i="268"/>
  <c r="C95" i="268"/>
  <c r="V94" i="268"/>
  <c r="T94" i="268"/>
  <c r="S94" i="268"/>
  <c r="R94" i="268"/>
  <c r="Q94" i="268"/>
  <c r="P94" i="268"/>
  <c r="O94" i="268"/>
  <c r="N94" i="268"/>
  <c r="M94" i="268"/>
  <c r="L94" i="268"/>
  <c r="K94" i="268"/>
  <c r="J94" i="268"/>
  <c r="I94" i="268"/>
  <c r="H94" i="268"/>
  <c r="G94" i="268"/>
  <c r="F94" i="268"/>
  <c r="E94" i="268"/>
  <c r="D94" i="268"/>
  <c r="C94" i="268"/>
  <c r="V93" i="268"/>
  <c r="T93" i="268"/>
  <c r="S93" i="268"/>
  <c r="R93" i="268"/>
  <c r="Q93" i="268"/>
  <c r="P93" i="268"/>
  <c r="O93" i="268"/>
  <c r="N93" i="268"/>
  <c r="M93" i="268"/>
  <c r="L93" i="268"/>
  <c r="K93" i="268"/>
  <c r="J93" i="268"/>
  <c r="I93" i="268"/>
  <c r="H93" i="268"/>
  <c r="G93" i="268"/>
  <c r="F93" i="268"/>
  <c r="E93" i="268"/>
  <c r="D93" i="268"/>
  <c r="C93" i="268"/>
  <c r="V92" i="268"/>
  <c r="T92" i="268"/>
  <c r="S92" i="268"/>
  <c r="R92" i="268"/>
  <c r="Q92" i="268"/>
  <c r="P92" i="268"/>
  <c r="O92" i="268"/>
  <c r="N92" i="268"/>
  <c r="M92" i="268"/>
  <c r="L92" i="268"/>
  <c r="K92" i="268"/>
  <c r="J92" i="268"/>
  <c r="I92" i="268"/>
  <c r="H92" i="268"/>
  <c r="G92" i="268"/>
  <c r="F92" i="268"/>
  <c r="E92" i="268"/>
  <c r="D92" i="268"/>
  <c r="C92" i="268"/>
  <c r="V91" i="268"/>
  <c r="T91" i="268"/>
  <c r="S91" i="268"/>
  <c r="R91" i="268"/>
  <c r="Q91" i="268"/>
  <c r="P91" i="268"/>
  <c r="O91" i="268"/>
  <c r="N91" i="268"/>
  <c r="M91" i="268"/>
  <c r="L91" i="268"/>
  <c r="K91" i="268"/>
  <c r="J91" i="268"/>
  <c r="I91" i="268"/>
  <c r="H91" i="268"/>
  <c r="G91" i="268"/>
  <c r="F91" i="268"/>
  <c r="E91" i="268"/>
  <c r="D91" i="268"/>
  <c r="C91" i="268"/>
  <c r="V90" i="268"/>
  <c r="T90" i="268"/>
  <c r="S90" i="268"/>
  <c r="R90" i="268"/>
  <c r="Q90" i="268"/>
  <c r="P90" i="268"/>
  <c r="O90" i="268"/>
  <c r="N90" i="268"/>
  <c r="M90" i="268"/>
  <c r="L90" i="268"/>
  <c r="K90" i="268"/>
  <c r="J90" i="268"/>
  <c r="I90" i="268"/>
  <c r="H90" i="268"/>
  <c r="G90" i="268"/>
  <c r="F90" i="268"/>
  <c r="E90" i="268"/>
  <c r="D90" i="268"/>
  <c r="C90" i="268"/>
  <c r="V89" i="268"/>
  <c r="T89" i="268"/>
  <c r="S89" i="268"/>
  <c r="R89" i="268"/>
  <c r="Q89" i="268"/>
  <c r="P89" i="268"/>
  <c r="O89" i="268"/>
  <c r="N89" i="268"/>
  <c r="M89" i="268"/>
  <c r="L89" i="268"/>
  <c r="K89" i="268"/>
  <c r="J89" i="268"/>
  <c r="I89" i="268"/>
  <c r="H89" i="268"/>
  <c r="G89" i="268"/>
  <c r="F89" i="268"/>
  <c r="E89" i="268"/>
  <c r="D89" i="268"/>
  <c r="C89" i="268"/>
  <c r="V88" i="268"/>
  <c r="T88" i="268"/>
  <c r="S88" i="268"/>
  <c r="R88" i="268"/>
  <c r="Q88" i="268"/>
  <c r="P88" i="268"/>
  <c r="O88" i="268"/>
  <c r="N88" i="268"/>
  <c r="M88" i="268"/>
  <c r="L88" i="268"/>
  <c r="K88" i="268"/>
  <c r="J88" i="268"/>
  <c r="I88" i="268"/>
  <c r="H88" i="268"/>
  <c r="G88" i="268"/>
  <c r="F88" i="268"/>
  <c r="E88" i="268"/>
  <c r="D88" i="268"/>
  <c r="C88" i="268"/>
  <c r="V87" i="268"/>
  <c r="T87" i="268"/>
  <c r="S87" i="268"/>
  <c r="R87" i="268"/>
  <c r="Q87" i="268"/>
  <c r="P87" i="268"/>
  <c r="O87" i="268"/>
  <c r="N87" i="268"/>
  <c r="M87" i="268"/>
  <c r="L87" i="268"/>
  <c r="K87" i="268"/>
  <c r="J87" i="268"/>
  <c r="I87" i="268"/>
  <c r="H87" i="268"/>
  <c r="G87" i="268"/>
  <c r="F87" i="268"/>
  <c r="E87" i="268"/>
  <c r="D87" i="268"/>
  <c r="C87" i="268"/>
  <c r="V86" i="268"/>
  <c r="T86" i="268"/>
  <c r="S86" i="268"/>
  <c r="R86" i="268"/>
  <c r="Q86" i="268"/>
  <c r="P86" i="268"/>
  <c r="O86" i="268"/>
  <c r="N86" i="268"/>
  <c r="M86" i="268"/>
  <c r="L86" i="268"/>
  <c r="K86" i="268"/>
  <c r="J86" i="268"/>
  <c r="I86" i="268"/>
  <c r="H86" i="268"/>
  <c r="G86" i="268"/>
  <c r="F86" i="268"/>
  <c r="E86" i="268"/>
  <c r="D86" i="268"/>
  <c r="C86" i="268"/>
  <c r="V85" i="268"/>
  <c r="T85" i="268"/>
  <c r="S85" i="268"/>
  <c r="R85" i="268"/>
  <c r="Q85" i="268"/>
  <c r="P85" i="268"/>
  <c r="O85" i="268"/>
  <c r="N85" i="268"/>
  <c r="M85" i="268"/>
  <c r="L85" i="268"/>
  <c r="K85" i="268"/>
  <c r="J85" i="268"/>
  <c r="I85" i="268"/>
  <c r="H85" i="268"/>
  <c r="G85" i="268"/>
  <c r="F85" i="268"/>
  <c r="E85" i="268"/>
  <c r="D85" i="268"/>
  <c r="C85" i="268"/>
  <c r="V84" i="268"/>
  <c r="T84" i="268"/>
  <c r="S84" i="268"/>
  <c r="R84" i="268"/>
  <c r="Q84" i="268"/>
  <c r="P84" i="268"/>
  <c r="O84" i="268"/>
  <c r="N84" i="268"/>
  <c r="M84" i="268"/>
  <c r="L84" i="268"/>
  <c r="K84" i="268"/>
  <c r="J84" i="268"/>
  <c r="I84" i="268"/>
  <c r="H84" i="268"/>
  <c r="G84" i="268"/>
  <c r="F84" i="268"/>
  <c r="E84" i="268"/>
  <c r="D84" i="268"/>
  <c r="C84" i="268"/>
  <c r="V83" i="268"/>
  <c r="T83" i="268"/>
  <c r="S83" i="268"/>
  <c r="R83" i="268"/>
  <c r="Q83" i="268"/>
  <c r="P83" i="268"/>
  <c r="O83" i="268"/>
  <c r="N83" i="268"/>
  <c r="M83" i="268"/>
  <c r="L83" i="268"/>
  <c r="K83" i="268"/>
  <c r="J83" i="268"/>
  <c r="I83" i="268"/>
  <c r="H83" i="268"/>
  <c r="G83" i="268"/>
  <c r="F83" i="268"/>
  <c r="E83" i="268"/>
  <c r="D83" i="268"/>
  <c r="C83" i="268"/>
  <c r="V82" i="268"/>
  <c r="T82" i="268"/>
  <c r="S82" i="268"/>
  <c r="R82" i="268"/>
  <c r="Q82" i="268"/>
  <c r="P82" i="268"/>
  <c r="O82" i="268"/>
  <c r="N82" i="268"/>
  <c r="M82" i="268"/>
  <c r="L82" i="268"/>
  <c r="K82" i="268"/>
  <c r="J82" i="268"/>
  <c r="I82" i="268"/>
  <c r="H82" i="268"/>
  <c r="G82" i="268"/>
  <c r="F82" i="268"/>
  <c r="E82" i="268"/>
  <c r="D82" i="268"/>
  <c r="C82" i="268"/>
  <c r="V81" i="268"/>
  <c r="T81" i="268"/>
  <c r="S81" i="268"/>
  <c r="R81" i="268"/>
  <c r="Q81" i="268"/>
  <c r="P81" i="268"/>
  <c r="O81" i="268"/>
  <c r="N81" i="268"/>
  <c r="M81" i="268"/>
  <c r="L81" i="268"/>
  <c r="K81" i="268"/>
  <c r="J81" i="268"/>
  <c r="I81" i="268"/>
  <c r="H81" i="268"/>
  <c r="G81" i="268"/>
  <c r="F81" i="268"/>
  <c r="E81" i="268"/>
  <c r="D81" i="268"/>
  <c r="C81" i="268"/>
  <c r="V80" i="268"/>
  <c r="T80" i="268"/>
  <c r="S80" i="268"/>
  <c r="R80" i="268"/>
  <c r="Q80" i="268"/>
  <c r="P80" i="268"/>
  <c r="O80" i="268"/>
  <c r="N80" i="268"/>
  <c r="M80" i="268"/>
  <c r="L80" i="268"/>
  <c r="K80" i="268"/>
  <c r="J80" i="268"/>
  <c r="I80" i="268"/>
  <c r="H80" i="268"/>
  <c r="G80" i="268"/>
  <c r="F80" i="268"/>
  <c r="E80" i="268"/>
  <c r="D80" i="268"/>
  <c r="C80" i="268"/>
  <c r="V79" i="268"/>
  <c r="T79" i="268"/>
  <c r="S79" i="268"/>
  <c r="R79" i="268"/>
  <c r="Q79" i="268"/>
  <c r="P79" i="268"/>
  <c r="O79" i="268"/>
  <c r="N79" i="268"/>
  <c r="M79" i="268"/>
  <c r="L79" i="268"/>
  <c r="K79" i="268"/>
  <c r="J79" i="268"/>
  <c r="I79" i="268"/>
  <c r="H79" i="268"/>
  <c r="G79" i="268"/>
  <c r="F79" i="268"/>
  <c r="E79" i="268"/>
  <c r="D79" i="268"/>
  <c r="C79" i="268"/>
  <c r="V78" i="268"/>
  <c r="T78" i="268"/>
  <c r="S78" i="268"/>
  <c r="R78" i="268"/>
  <c r="Q78" i="268"/>
  <c r="P78" i="268"/>
  <c r="O78" i="268"/>
  <c r="N78" i="268"/>
  <c r="M78" i="268"/>
  <c r="L78" i="268"/>
  <c r="K78" i="268"/>
  <c r="J78" i="268"/>
  <c r="I78" i="268"/>
  <c r="H78" i="268"/>
  <c r="G78" i="268"/>
  <c r="F78" i="268"/>
  <c r="E78" i="268"/>
  <c r="D78" i="268"/>
  <c r="C78" i="268"/>
  <c r="V77" i="268"/>
  <c r="T77" i="268"/>
  <c r="S77" i="268"/>
  <c r="R77" i="268"/>
  <c r="Q77" i="268"/>
  <c r="P77" i="268"/>
  <c r="O77" i="268"/>
  <c r="N77" i="268"/>
  <c r="M77" i="268"/>
  <c r="L77" i="268"/>
  <c r="K77" i="268"/>
  <c r="J77" i="268"/>
  <c r="I77" i="268"/>
  <c r="H77" i="268"/>
  <c r="G77" i="268"/>
  <c r="F77" i="268"/>
  <c r="E77" i="268"/>
  <c r="D77" i="268"/>
  <c r="C77" i="268"/>
  <c r="V76" i="268"/>
  <c r="T76" i="268"/>
  <c r="S76" i="268"/>
  <c r="R76" i="268"/>
  <c r="Q76" i="268"/>
  <c r="P76" i="268"/>
  <c r="O76" i="268"/>
  <c r="N76" i="268"/>
  <c r="M76" i="268"/>
  <c r="L76" i="268"/>
  <c r="K76" i="268"/>
  <c r="J76" i="268"/>
  <c r="I76" i="268"/>
  <c r="H76" i="268"/>
  <c r="G76" i="268"/>
  <c r="F76" i="268"/>
  <c r="E76" i="268"/>
  <c r="D76" i="268"/>
  <c r="C76" i="268"/>
  <c r="V75" i="268"/>
  <c r="T75" i="268"/>
  <c r="S75" i="268"/>
  <c r="R75" i="268"/>
  <c r="Q75" i="268"/>
  <c r="P75" i="268"/>
  <c r="O75" i="268"/>
  <c r="N75" i="268"/>
  <c r="M75" i="268"/>
  <c r="L75" i="268"/>
  <c r="K75" i="268"/>
  <c r="J75" i="268"/>
  <c r="I75" i="268"/>
  <c r="H75" i="268"/>
  <c r="G75" i="268"/>
  <c r="F75" i="268"/>
  <c r="E75" i="268"/>
  <c r="D75" i="268"/>
  <c r="C75" i="268"/>
  <c r="V74" i="268"/>
  <c r="T74" i="268"/>
  <c r="S74" i="268"/>
  <c r="R74" i="268"/>
  <c r="Q74" i="268"/>
  <c r="P74" i="268"/>
  <c r="O74" i="268"/>
  <c r="N74" i="268"/>
  <c r="M74" i="268"/>
  <c r="L74" i="268"/>
  <c r="K74" i="268"/>
  <c r="J74" i="268"/>
  <c r="I74" i="268"/>
  <c r="H74" i="268"/>
  <c r="G74" i="268"/>
  <c r="F74" i="268"/>
  <c r="E74" i="268"/>
  <c r="D74" i="268"/>
  <c r="C74" i="268"/>
  <c r="V73" i="268"/>
  <c r="T73" i="268"/>
  <c r="S73" i="268"/>
  <c r="R73" i="268"/>
  <c r="Q73" i="268"/>
  <c r="P73" i="268"/>
  <c r="O73" i="268"/>
  <c r="N73" i="268"/>
  <c r="M73" i="268"/>
  <c r="L73" i="268"/>
  <c r="K73" i="268"/>
  <c r="J73" i="268"/>
  <c r="I73" i="268"/>
  <c r="H73" i="268"/>
  <c r="G73" i="268"/>
  <c r="F73" i="268"/>
  <c r="E73" i="268"/>
  <c r="D73" i="268"/>
  <c r="C73" i="268"/>
  <c r="V72" i="268"/>
  <c r="T72" i="268"/>
  <c r="S72" i="268"/>
  <c r="R72" i="268"/>
  <c r="Q72" i="268"/>
  <c r="P72" i="268"/>
  <c r="O72" i="268"/>
  <c r="N72" i="268"/>
  <c r="M72" i="268"/>
  <c r="L72" i="268"/>
  <c r="K72" i="268"/>
  <c r="J72" i="268"/>
  <c r="I72" i="268"/>
  <c r="H72" i="268"/>
  <c r="G72" i="268"/>
  <c r="F72" i="268"/>
  <c r="E72" i="268"/>
  <c r="D72" i="268"/>
  <c r="C72" i="268"/>
  <c r="V71" i="268"/>
  <c r="T71" i="268"/>
  <c r="S71" i="268"/>
  <c r="R71" i="268"/>
  <c r="Q71" i="268"/>
  <c r="P71" i="268"/>
  <c r="O71" i="268"/>
  <c r="N71" i="268"/>
  <c r="M71" i="268"/>
  <c r="L71" i="268"/>
  <c r="K71" i="268"/>
  <c r="J71" i="268"/>
  <c r="I71" i="268"/>
  <c r="H71" i="268"/>
  <c r="G71" i="268"/>
  <c r="F71" i="268"/>
  <c r="E71" i="268"/>
  <c r="D71" i="268"/>
  <c r="C71" i="268"/>
  <c r="V70" i="268"/>
  <c r="T70" i="268"/>
  <c r="S70" i="268"/>
  <c r="R70" i="268"/>
  <c r="Q70" i="268"/>
  <c r="P70" i="268"/>
  <c r="O70" i="268"/>
  <c r="N70" i="268"/>
  <c r="M70" i="268"/>
  <c r="L70" i="268"/>
  <c r="K70" i="268"/>
  <c r="J70" i="268"/>
  <c r="I70" i="268"/>
  <c r="H70" i="268"/>
  <c r="G70" i="268"/>
  <c r="F70" i="268"/>
  <c r="E70" i="268"/>
  <c r="D70" i="268"/>
  <c r="C70" i="268"/>
  <c r="V69" i="268"/>
  <c r="T69" i="268"/>
  <c r="S69" i="268"/>
  <c r="R69" i="268"/>
  <c r="Q69" i="268"/>
  <c r="P69" i="268"/>
  <c r="O69" i="268"/>
  <c r="N69" i="268"/>
  <c r="M69" i="268"/>
  <c r="L69" i="268"/>
  <c r="K69" i="268"/>
  <c r="J69" i="268"/>
  <c r="I69" i="268"/>
  <c r="H69" i="268"/>
  <c r="G69" i="268"/>
  <c r="F69" i="268"/>
  <c r="E69" i="268"/>
  <c r="D69" i="268"/>
  <c r="C69" i="268"/>
  <c r="V68" i="268"/>
  <c r="T68" i="268"/>
  <c r="S68" i="268"/>
  <c r="R68" i="268"/>
  <c r="Q68" i="268"/>
  <c r="P68" i="268"/>
  <c r="O68" i="268"/>
  <c r="N68" i="268"/>
  <c r="M68" i="268"/>
  <c r="L68" i="268"/>
  <c r="K68" i="268"/>
  <c r="J68" i="268"/>
  <c r="I68" i="268"/>
  <c r="H68" i="268"/>
  <c r="G68" i="268"/>
  <c r="F68" i="268"/>
  <c r="E68" i="268"/>
  <c r="D68" i="268"/>
  <c r="C68" i="268"/>
  <c r="V67" i="268"/>
  <c r="T67" i="268"/>
  <c r="S67" i="268"/>
  <c r="R67" i="268"/>
  <c r="Q67" i="268"/>
  <c r="P67" i="268"/>
  <c r="O67" i="268"/>
  <c r="N67" i="268"/>
  <c r="M67" i="268"/>
  <c r="L67" i="268"/>
  <c r="K67" i="268"/>
  <c r="J67" i="268"/>
  <c r="I67" i="268"/>
  <c r="H67" i="268"/>
  <c r="G67" i="268"/>
  <c r="F67" i="268"/>
  <c r="E67" i="268"/>
  <c r="D67" i="268"/>
  <c r="C67" i="268"/>
  <c r="V66" i="268"/>
  <c r="T66" i="268"/>
  <c r="S66" i="268"/>
  <c r="R66" i="268"/>
  <c r="Q66" i="268"/>
  <c r="P66" i="268"/>
  <c r="O66" i="268"/>
  <c r="N66" i="268"/>
  <c r="M66" i="268"/>
  <c r="L66" i="268"/>
  <c r="K66" i="268"/>
  <c r="J66" i="268"/>
  <c r="I66" i="268"/>
  <c r="H66" i="268"/>
  <c r="G66" i="268"/>
  <c r="F66" i="268"/>
  <c r="E66" i="268"/>
  <c r="D66" i="268"/>
  <c r="C66" i="268"/>
  <c r="V65" i="268"/>
  <c r="T65" i="268"/>
  <c r="S65" i="268"/>
  <c r="R65" i="268"/>
  <c r="Q65" i="268"/>
  <c r="P65" i="268"/>
  <c r="O65" i="268"/>
  <c r="N65" i="268"/>
  <c r="M65" i="268"/>
  <c r="L65" i="268"/>
  <c r="K65" i="268"/>
  <c r="J65" i="268"/>
  <c r="I65" i="268"/>
  <c r="H65" i="268"/>
  <c r="G65" i="268"/>
  <c r="F65" i="268"/>
  <c r="E65" i="268"/>
  <c r="D65" i="268"/>
  <c r="C65" i="268"/>
  <c r="V64" i="268"/>
  <c r="T64" i="268"/>
  <c r="S64" i="268"/>
  <c r="R64" i="268"/>
  <c r="Q64" i="268"/>
  <c r="P64" i="268"/>
  <c r="O64" i="268"/>
  <c r="N64" i="268"/>
  <c r="M64" i="268"/>
  <c r="L64" i="268"/>
  <c r="K64" i="268"/>
  <c r="J64" i="268"/>
  <c r="I64" i="268"/>
  <c r="H64" i="268"/>
  <c r="G64" i="268"/>
  <c r="F64" i="268"/>
  <c r="E64" i="268"/>
  <c r="D64" i="268"/>
  <c r="C64" i="268"/>
  <c r="V63" i="268"/>
  <c r="T63" i="268"/>
  <c r="S63" i="268"/>
  <c r="R63" i="268"/>
  <c r="Q63" i="268"/>
  <c r="P63" i="268"/>
  <c r="O63" i="268"/>
  <c r="N63" i="268"/>
  <c r="M63" i="268"/>
  <c r="L63" i="268"/>
  <c r="K63" i="268"/>
  <c r="J63" i="268"/>
  <c r="I63" i="268"/>
  <c r="H63" i="268"/>
  <c r="G63" i="268"/>
  <c r="F63" i="268"/>
  <c r="E63" i="268"/>
  <c r="D63" i="268"/>
  <c r="C63" i="268"/>
  <c r="V62" i="268"/>
  <c r="T62" i="268"/>
  <c r="S62" i="268"/>
  <c r="R62" i="268"/>
  <c r="Q62" i="268"/>
  <c r="P62" i="268"/>
  <c r="O62" i="268"/>
  <c r="N62" i="268"/>
  <c r="M62" i="268"/>
  <c r="L62" i="268"/>
  <c r="K62" i="268"/>
  <c r="J62" i="268"/>
  <c r="I62" i="268"/>
  <c r="H62" i="268"/>
  <c r="G62" i="268"/>
  <c r="F62" i="268"/>
  <c r="E62" i="268"/>
  <c r="D62" i="268"/>
  <c r="C62" i="268"/>
  <c r="V61" i="268"/>
  <c r="T61" i="268"/>
  <c r="S61" i="268"/>
  <c r="R61" i="268"/>
  <c r="Q61" i="268"/>
  <c r="P61" i="268"/>
  <c r="O61" i="268"/>
  <c r="N61" i="268"/>
  <c r="M61" i="268"/>
  <c r="L61" i="268"/>
  <c r="K61" i="268"/>
  <c r="J61" i="268"/>
  <c r="I61" i="268"/>
  <c r="H61" i="268"/>
  <c r="G61" i="268"/>
  <c r="F61" i="268"/>
  <c r="E61" i="268"/>
  <c r="D61" i="268"/>
  <c r="C61" i="268"/>
  <c r="V60" i="268"/>
  <c r="T60" i="268"/>
  <c r="S60" i="268"/>
  <c r="R60" i="268"/>
  <c r="Q60" i="268"/>
  <c r="P60" i="268"/>
  <c r="O60" i="268"/>
  <c r="N60" i="268"/>
  <c r="M60" i="268"/>
  <c r="L60" i="268"/>
  <c r="K60" i="268"/>
  <c r="J60" i="268"/>
  <c r="I60" i="268"/>
  <c r="H60" i="268"/>
  <c r="G60" i="268"/>
  <c r="F60" i="268"/>
  <c r="E60" i="268"/>
  <c r="D60" i="268"/>
  <c r="C60" i="268"/>
  <c r="V59" i="268"/>
  <c r="T59" i="268"/>
  <c r="S59" i="268"/>
  <c r="R59" i="268"/>
  <c r="Q59" i="268"/>
  <c r="P59" i="268"/>
  <c r="O59" i="268"/>
  <c r="N59" i="268"/>
  <c r="M59" i="268"/>
  <c r="L59" i="268"/>
  <c r="K59" i="268"/>
  <c r="J59" i="268"/>
  <c r="I59" i="268"/>
  <c r="H59" i="268"/>
  <c r="G59" i="268"/>
  <c r="F59" i="268"/>
  <c r="E59" i="268"/>
  <c r="D59" i="268"/>
  <c r="C59" i="268"/>
  <c r="V58" i="268"/>
  <c r="T58" i="268"/>
  <c r="S58" i="268"/>
  <c r="R58" i="268"/>
  <c r="Q58" i="268"/>
  <c r="P58" i="268"/>
  <c r="O58" i="268"/>
  <c r="N58" i="268"/>
  <c r="M58" i="268"/>
  <c r="L58" i="268"/>
  <c r="K58" i="268"/>
  <c r="J58" i="268"/>
  <c r="I58" i="268"/>
  <c r="H58" i="268"/>
  <c r="G58" i="268"/>
  <c r="F58" i="268"/>
  <c r="E58" i="268"/>
  <c r="D58" i="268"/>
  <c r="C58" i="268"/>
  <c r="V57" i="268"/>
  <c r="T57" i="268"/>
  <c r="S57" i="268"/>
  <c r="R57" i="268"/>
  <c r="Q57" i="268"/>
  <c r="P57" i="268"/>
  <c r="O57" i="268"/>
  <c r="N57" i="268"/>
  <c r="M57" i="268"/>
  <c r="L57" i="268"/>
  <c r="K57" i="268"/>
  <c r="J57" i="268"/>
  <c r="I57" i="268"/>
  <c r="H57" i="268"/>
  <c r="G57" i="268"/>
  <c r="F57" i="268"/>
  <c r="E57" i="268"/>
  <c r="D57" i="268"/>
  <c r="C57" i="268"/>
  <c r="V56" i="268"/>
  <c r="T56" i="268"/>
  <c r="S56" i="268"/>
  <c r="R56" i="268"/>
  <c r="Q56" i="268"/>
  <c r="P56" i="268"/>
  <c r="O56" i="268"/>
  <c r="N56" i="268"/>
  <c r="M56" i="268"/>
  <c r="L56" i="268"/>
  <c r="K56" i="268"/>
  <c r="J56" i="268"/>
  <c r="I56" i="268"/>
  <c r="H56" i="268"/>
  <c r="G56" i="268"/>
  <c r="F56" i="268"/>
  <c r="E56" i="268"/>
  <c r="D56" i="268"/>
  <c r="C56" i="268"/>
  <c r="V55" i="268"/>
  <c r="T55" i="268"/>
  <c r="S55" i="268"/>
  <c r="R55" i="268"/>
  <c r="Q55" i="268"/>
  <c r="P55" i="268"/>
  <c r="O55" i="268"/>
  <c r="N55" i="268"/>
  <c r="M55" i="268"/>
  <c r="L55" i="268"/>
  <c r="K55" i="268"/>
  <c r="J55" i="268"/>
  <c r="I55" i="268"/>
  <c r="H55" i="268"/>
  <c r="G55" i="268"/>
  <c r="F55" i="268"/>
  <c r="E55" i="268"/>
  <c r="D55" i="268"/>
  <c r="C55" i="268"/>
  <c r="V54" i="268"/>
  <c r="T54" i="268"/>
  <c r="S54" i="268"/>
  <c r="R54" i="268"/>
  <c r="Q54" i="268"/>
  <c r="P54" i="268"/>
  <c r="O54" i="268"/>
  <c r="N54" i="268"/>
  <c r="M54" i="268"/>
  <c r="L54" i="268"/>
  <c r="K54" i="268"/>
  <c r="J54" i="268"/>
  <c r="I54" i="268"/>
  <c r="H54" i="268"/>
  <c r="G54" i="268"/>
  <c r="F54" i="268"/>
  <c r="E54" i="268"/>
  <c r="D54" i="268"/>
  <c r="C54" i="268"/>
  <c r="V53" i="268"/>
  <c r="T53" i="268"/>
  <c r="S53" i="268"/>
  <c r="R53" i="268"/>
  <c r="Q53" i="268"/>
  <c r="P53" i="268"/>
  <c r="O53" i="268"/>
  <c r="N53" i="268"/>
  <c r="M53" i="268"/>
  <c r="L53" i="268"/>
  <c r="K53" i="268"/>
  <c r="J53" i="268"/>
  <c r="I53" i="268"/>
  <c r="H53" i="268"/>
  <c r="G53" i="268"/>
  <c r="F53" i="268"/>
  <c r="E53" i="268"/>
  <c r="D53" i="268"/>
  <c r="C53" i="268"/>
  <c r="V52" i="268"/>
  <c r="T52" i="268"/>
  <c r="S52" i="268"/>
  <c r="R52" i="268"/>
  <c r="Q52" i="268"/>
  <c r="P52" i="268"/>
  <c r="O52" i="268"/>
  <c r="N52" i="268"/>
  <c r="M52" i="268"/>
  <c r="L52" i="268"/>
  <c r="K52" i="268"/>
  <c r="J52" i="268"/>
  <c r="I52" i="268"/>
  <c r="H52" i="268"/>
  <c r="G52" i="268"/>
  <c r="F52" i="268"/>
  <c r="E52" i="268"/>
  <c r="D52" i="268"/>
  <c r="C52" i="268"/>
  <c r="V51" i="268"/>
  <c r="T51" i="268"/>
  <c r="S51" i="268"/>
  <c r="R51" i="268"/>
  <c r="Q51" i="268"/>
  <c r="P51" i="268"/>
  <c r="O51" i="268"/>
  <c r="N51" i="268"/>
  <c r="M51" i="268"/>
  <c r="L51" i="268"/>
  <c r="K51" i="268"/>
  <c r="J51" i="268"/>
  <c r="I51" i="268"/>
  <c r="H51" i="268"/>
  <c r="G51" i="268"/>
  <c r="F51" i="268"/>
  <c r="E51" i="268"/>
  <c r="D51" i="268"/>
  <c r="C51" i="268"/>
  <c r="V50" i="268"/>
  <c r="T50" i="268"/>
  <c r="S50" i="268"/>
  <c r="R50" i="268"/>
  <c r="Q50" i="268"/>
  <c r="P50" i="268"/>
  <c r="O50" i="268"/>
  <c r="N50" i="268"/>
  <c r="M50" i="268"/>
  <c r="L50" i="268"/>
  <c r="K50" i="268"/>
  <c r="J50" i="268"/>
  <c r="I50" i="268"/>
  <c r="H50" i="268"/>
  <c r="G50" i="268"/>
  <c r="F50" i="268"/>
  <c r="E50" i="268"/>
  <c r="D50" i="268"/>
  <c r="C50" i="268"/>
  <c r="V49" i="268"/>
  <c r="T49" i="268"/>
  <c r="S49" i="268"/>
  <c r="R49" i="268"/>
  <c r="Q49" i="268"/>
  <c r="P49" i="268"/>
  <c r="O49" i="268"/>
  <c r="N49" i="268"/>
  <c r="M49" i="268"/>
  <c r="L49" i="268"/>
  <c r="K49" i="268"/>
  <c r="J49" i="268"/>
  <c r="I49" i="268"/>
  <c r="H49" i="268"/>
  <c r="G49" i="268"/>
  <c r="F49" i="268"/>
  <c r="E49" i="268"/>
  <c r="D49" i="268"/>
  <c r="C49" i="268"/>
  <c r="V48" i="268"/>
  <c r="T48" i="268"/>
  <c r="S48" i="268"/>
  <c r="R48" i="268"/>
  <c r="Q48" i="268"/>
  <c r="P48" i="268"/>
  <c r="O48" i="268"/>
  <c r="N48" i="268"/>
  <c r="M48" i="268"/>
  <c r="L48" i="268"/>
  <c r="K48" i="268"/>
  <c r="J48" i="268"/>
  <c r="I48" i="268"/>
  <c r="H48" i="268"/>
  <c r="G48" i="268"/>
  <c r="F48" i="268"/>
  <c r="E48" i="268"/>
  <c r="D48" i="268"/>
  <c r="C48" i="268"/>
  <c r="V47" i="268"/>
  <c r="T47" i="268"/>
  <c r="S47" i="268"/>
  <c r="R47" i="268"/>
  <c r="Q47" i="268"/>
  <c r="P47" i="268"/>
  <c r="O47" i="268"/>
  <c r="N47" i="268"/>
  <c r="M47" i="268"/>
  <c r="L47" i="268"/>
  <c r="K47" i="268"/>
  <c r="J47" i="268"/>
  <c r="I47" i="268"/>
  <c r="H47" i="268"/>
  <c r="G47" i="268"/>
  <c r="F47" i="268"/>
  <c r="E47" i="268"/>
  <c r="D47" i="268"/>
  <c r="C47" i="268"/>
  <c r="V46" i="268"/>
  <c r="T46" i="268"/>
  <c r="S46" i="268"/>
  <c r="R46" i="268"/>
  <c r="Q46" i="268"/>
  <c r="P46" i="268"/>
  <c r="O46" i="268"/>
  <c r="N46" i="268"/>
  <c r="M46" i="268"/>
  <c r="L46" i="268"/>
  <c r="K46" i="268"/>
  <c r="J46" i="268"/>
  <c r="I46" i="268"/>
  <c r="H46" i="268"/>
  <c r="G46" i="268"/>
  <c r="F46" i="268"/>
  <c r="E46" i="268"/>
  <c r="D46" i="268"/>
  <c r="C46" i="268"/>
  <c r="V45" i="268"/>
  <c r="T45" i="268"/>
  <c r="S45" i="268"/>
  <c r="R45" i="268"/>
  <c r="Q45" i="268"/>
  <c r="P45" i="268"/>
  <c r="O45" i="268"/>
  <c r="N45" i="268"/>
  <c r="M45" i="268"/>
  <c r="L45" i="268"/>
  <c r="K45" i="268"/>
  <c r="J45" i="268"/>
  <c r="I45" i="268"/>
  <c r="H45" i="268"/>
  <c r="G45" i="268"/>
  <c r="F45" i="268"/>
  <c r="E45" i="268"/>
  <c r="D45" i="268"/>
  <c r="C45" i="268"/>
  <c r="V44" i="268"/>
  <c r="T44" i="268"/>
  <c r="S44" i="268"/>
  <c r="R44" i="268"/>
  <c r="Q44" i="268"/>
  <c r="P44" i="268"/>
  <c r="O44" i="268"/>
  <c r="N44" i="268"/>
  <c r="M44" i="268"/>
  <c r="L44" i="268"/>
  <c r="K44" i="268"/>
  <c r="J44" i="268"/>
  <c r="I44" i="268"/>
  <c r="H44" i="268"/>
  <c r="G44" i="268"/>
  <c r="F44" i="268"/>
  <c r="E44" i="268"/>
  <c r="D44" i="268"/>
  <c r="C44" i="268"/>
  <c r="V43" i="268"/>
  <c r="T43" i="268"/>
  <c r="S43" i="268"/>
  <c r="R43" i="268"/>
  <c r="Q43" i="268"/>
  <c r="P43" i="268"/>
  <c r="O43" i="268"/>
  <c r="N43" i="268"/>
  <c r="M43" i="268"/>
  <c r="L43" i="268"/>
  <c r="K43" i="268"/>
  <c r="J43" i="268"/>
  <c r="I43" i="268"/>
  <c r="H43" i="268"/>
  <c r="G43" i="268"/>
  <c r="F43" i="268"/>
  <c r="E43" i="268"/>
  <c r="D43" i="268"/>
  <c r="C43" i="268"/>
  <c r="V42" i="268"/>
  <c r="T42" i="268"/>
  <c r="S42" i="268"/>
  <c r="R42" i="268"/>
  <c r="Q42" i="268"/>
  <c r="P42" i="268"/>
  <c r="O42" i="268"/>
  <c r="N42" i="268"/>
  <c r="M42" i="268"/>
  <c r="L42" i="268"/>
  <c r="K42" i="268"/>
  <c r="J42" i="268"/>
  <c r="I42" i="268"/>
  <c r="H42" i="268"/>
  <c r="G42" i="268"/>
  <c r="F42" i="268"/>
  <c r="E42" i="268"/>
  <c r="D42" i="268"/>
  <c r="C42" i="268"/>
  <c r="V41" i="268"/>
  <c r="T41" i="268"/>
  <c r="S41" i="268"/>
  <c r="R41" i="268"/>
  <c r="Q41" i="268"/>
  <c r="P41" i="268"/>
  <c r="O41" i="268"/>
  <c r="N41" i="268"/>
  <c r="M41" i="268"/>
  <c r="L41" i="268"/>
  <c r="K41" i="268"/>
  <c r="J41" i="268"/>
  <c r="I41" i="268"/>
  <c r="H41" i="268"/>
  <c r="G41" i="268"/>
  <c r="F41" i="268"/>
  <c r="E41" i="268"/>
  <c r="D41" i="268"/>
  <c r="C41" i="268"/>
  <c r="V40" i="268"/>
  <c r="T40" i="268"/>
  <c r="S40" i="268"/>
  <c r="R40" i="268"/>
  <c r="Q40" i="268"/>
  <c r="P40" i="268"/>
  <c r="O40" i="268"/>
  <c r="N40" i="268"/>
  <c r="M40" i="268"/>
  <c r="L40" i="268"/>
  <c r="K40" i="268"/>
  <c r="J40" i="268"/>
  <c r="I40" i="268"/>
  <c r="H40" i="268"/>
  <c r="G40" i="268"/>
  <c r="F40" i="268"/>
  <c r="E40" i="268"/>
  <c r="D40" i="268"/>
  <c r="C40" i="268"/>
  <c r="V39" i="268"/>
  <c r="T39" i="268"/>
  <c r="S39" i="268"/>
  <c r="R39" i="268"/>
  <c r="Q39" i="268"/>
  <c r="P39" i="268"/>
  <c r="O39" i="268"/>
  <c r="N39" i="268"/>
  <c r="M39" i="268"/>
  <c r="L39" i="268"/>
  <c r="K39" i="268"/>
  <c r="J39" i="268"/>
  <c r="I39" i="268"/>
  <c r="H39" i="268"/>
  <c r="G39" i="268"/>
  <c r="F39" i="268"/>
  <c r="E39" i="268"/>
  <c r="D39" i="268"/>
  <c r="C39" i="268"/>
  <c r="V38" i="268"/>
  <c r="T38" i="268"/>
  <c r="S38" i="268"/>
  <c r="R38" i="268"/>
  <c r="Q38" i="268"/>
  <c r="P38" i="268"/>
  <c r="O38" i="268"/>
  <c r="N38" i="268"/>
  <c r="M38" i="268"/>
  <c r="L38" i="268"/>
  <c r="K38" i="268"/>
  <c r="J38" i="268"/>
  <c r="I38" i="268"/>
  <c r="H38" i="268"/>
  <c r="G38" i="268"/>
  <c r="F38" i="268"/>
  <c r="E38" i="268"/>
  <c r="D38" i="268"/>
  <c r="C38" i="268"/>
  <c r="V37" i="268"/>
  <c r="T37" i="268"/>
  <c r="S37" i="268"/>
  <c r="R37" i="268"/>
  <c r="Q37" i="268"/>
  <c r="P37" i="268"/>
  <c r="O37" i="268"/>
  <c r="N37" i="268"/>
  <c r="M37" i="268"/>
  <c r="L37" i="268"/>
  <c r="K37" i="268"/>
  <c r="J37" i="268"/>
  <c r="I37" i="268"/>
  <c r="H37" i="268"/>
  <c r="G37" i="268"/>
  <c r="F37" i="268"/>
  <c r="E37" i="268"/>
  <c r="D37" i="268"/>
  <c r="C37" i="268"/>
  <c r="V36" i="268"/>
  <c r="T36" i="268"/>
  <c r="S36" i="268"/>
  <c r="R36" i="268"/>
  <c r="Q36" i="268"/>
  <c r="P36" i="268"/>
  <c r="O36" i="268"/>
  <c r="N36" i="268"/>
  <c r="M36" i="268"/>
  <c r="L36" i="268"/>
  <c r="K36" i="268"/>
  <c r="J36" i="268"/>
  <c r="I36" i="268"/>
  <c r="H36" i="268"/>
  <c r="G36" i="268"/>
  <c r="F36" i="268"/>
  <c r="E36" i="268"/>
  <c r="D36" i="268"/>
  <c r="C36" i="268"/>
  <c r="V35" i="268"/>
  <c r="T35" i="268"/>
  <c r="S35" i="268"/>
  <c r="R35" i="268"/>
  <c r="Q35" i="268"/>
  <c r="P35" i="268"/>
  <c r="O35" i="268"/>
  <c r="N35" i="268"/>
  <c r="M35" i="268"/>
  <c r="L35" i="268"/>
  <c r="K35" i="268"/>
  <c r="J35" i="268"/>
  <c r="I35" i="268"/>
  <c r="H35" i="268"/>
  <c r="G35" i="268"/>
  <c r="F35" i="268"/>
  <c r="E35" i="268"/>
  <c r="D35" i="268"/>
  <c r="C35" i="268"/>
  <c r="V34" i="268"/>
  <c r="T34" i="268"/>
  <c r="S34" i="268"/>
  <c r="R34" i="268"/>
  <c r="Q34" i="268"/>
  <c r="P34" i="268"/>
  <c r="O34" i="268"/>
  <c r="N34" i="268"/>
  <c r="M34" i="268"/>
  <c r="L34" i="268"/>
  <c r="K34" i="268"/>
  <c r="J34" i="268"/>
  <c r="I34" i="268"/>
  <c r="H34" i="268"/>
  <c r="G34" i="268"/>
  <c r="F34" i="268"/>
  <c r="E34" i="268"/>
  <c r="D34" i="268"/>
  <c r="C34" i="268"/>
  <c r="V33" i="268"/>
  <c r="T33" i="268"/>
  <c r="S33" i="268"/>
  <c r="R33" i="268"/>
  <c r="Q33" i="268"/>
  <c r="P33" i="268"/>
  <c r="O33" i="268"/>
  <c r="N33" i="268"/>
  <c r="M33" i="268"/>
  <c r="L33" i="268"/>
  <c r="K33" i="268"/>
  <c r="J33" i="268"/>
  <c r="I33" i="268"/>
  <c r="H33" i="268"/>
  <c r="G33" i="268"/>
  <c r="F33" i="268"/>
  <c r="E33" i="268"/>
  <c r="D33" i="268"/>
  <c r="C33" i="268"/>
  <c r="V32" i="268"/>
  <c r="T32" i="268"/>
  <c r="S32" i="268"/>
  <c r="R32" i="268"/>
  <c r="Q32" i="268"/>
  <c r="P32" i="268"/>
  <c r="O32" i="268"/>
  <c r="N32" i="268"/>
  <c r="M32" i="268"/>
  <c r="L32" i="268"/>
  <c r="K32" i="268"/>
  <c r="J32" i="268"/>
  <c r="I32" i="268"/>
  <c r="H32" i="268"/>
  <c r="G32" i="268"/>
  <c r="F32" i="268"/>
  <c r="E32" i="268"/>
  <c r="D32" i="268"/>
  <c r="C32" i="268"/>
  <c r="V31" i="268"/>
  <c r="T31" i="268"/>
  <c r="S31" i="268"/>
  <c r="R31" i="268"/>
  <c r="Q31" i="268"/>
  <c r="P31" i="268"/>
  <c r="O31" i="268"/>
  <c r="N31" i="268"/>
  <c r="M31" i="268"/>
  <c r="L31" i="268"/>
  <c r="K31" i="268"/>
  <c r="J31" i="268"/>
  <c r="I31" i="268"/>
  <c r="H31" i="268"/>
  <c r="G31" i="268"/>
  <c r="F31" i="268"/>
  <c r="E31" i="268"/>
  <c r="D31" i="268"/>
  <c r="C31" i="268"/>
  <c r="V30" i="268"/>
  <c r="T30" i="268"/>
  <c r="S30" i="268"/>
  <c r="R30" i="268"/>
  <c r="Q30" i="268"/>
  <c r="P30" i="268"/>
  <c r="O30" i="268"/>
  <c r="N30" i="268"/>
  <c r="M30" i="268"/>
  <c r="L30" i="268"/>
  <c r="K30" i="268"/>
  <c r="J30" i="268"/>
  <c r="I30" i="268"/>
  <c r="H30" i="268"/>
  <c r="G30" i="268"/>
  <c r="F30" i="268"/>
  <c r="E30" i="268"/>
  <c r="D30" i="268"/>
  <c r="C30" i="268"/>
  <c r="V29" i="268"/>
  <c r="T29" i="268"/>
  <c r="S29" i="268"/>
  <c r="R29" i="268"/>
  <c r="Q29" i="268"/>
  <c r="P29" i="268"/>
  <c r="O29" i="268"/>
  <c r="N29" i="268"/>
  <c r="M29" i="268"/>
  <c r="L29" i="268"/>
  <c r="K29" i="268"/>
  <c r="J29" i="268"/>
  <c r="I29" i="268"/>
  <c r="H29" i="268"/>
  <c r="G29" i="268"/>
  <c r="F29" i="268"/>
  <c r="E29" i="268"/>
  <c r="D29" i="268"/>
  <c r="C29" i="268"/>
  <c r="V28" i="268"/>
  <c r="T28" i="268"/>
  <c r="S28" i="268"/>
  <c r="R28" i="268"/>
  <c r="Q28" i="268"/>
  <c r="P28" i="268"/>
  <c r="O28" i="268"/>
  <c r="N28" i="268"/>
  <c r="M28" i="268"/>
  <c r="L28" i="268"/>
  <c r="K28" i="268"/>
  <c r="J28" i="268"/>
  <c r="I28" i="268"/>
  <c r="H28" i="268"/>
  <c r="G28" i="268"/>
  <c r="F28" i="268"/>
  <c r="E28" i="268"/>
  <c r="D28" i="268"/>
  <c r="C28" i="268"/>
  <c r="V27" i="268"/>
  <c r="T27" i="268"/>
  <c r="S27" i="268"/>
  <c r="R27" i="268"/>
  <c r="Q27" i="268"/>
  <c r="P27" i="268"/>
  <c r="O27" i="268"/>
  <c r="N27" i="268"/>
  <c r="M27" i="268"/>
  <c r="L27" i="268"/>
  <c r="K27" i="268"/>
  <c r="J27" i="268"/>
  <c r="I27" i="268"/>
  <c r="H27" i="268"/>
  <c r="G27" i="268"/>
  <c r="F27" i="268"/>
  <c r="E27" i="268"/>
  <c r="D27" i="268"/>
  <c r="C27" i="268"/>
  <c r="V26" i="268"/>
  <c r="T26" i="268"/>
  <c r="S26" i="268"/>
  <c r="R26" i="268"/>
  <c r="Q26" i="268"/>
  <c r="P26" i="268"/>
  <c r="O26" i="268"/>
  <c r="N26" i="268"/>
  <c r="M26" i="268"/>
  <c r="L26" i="268"/>
  <c r="K26" i="268"/>
  <c r="J26" i="268"/>
  <c r="I26" i="268"/>
  <c r="H26" i="268"/>
  <c r="G26" i="268"/>
  <c r="F26" i="268"/>
  <c r="E26" i="268"/>
  <c r="D26" i="268"/>
  <c r="C26" i="268"/>
  <c r="V25" i="268"/>
  <c r="T25" i="268"/>
  <c r="S25" i="268"/>
  <c r="R25" i="268"/>
  <c r="Q25" i="268"/>
  <c r="P25" i="268"/>
  <c r="O25" i="268"/>
  <c r="N25" i="268"/>
  <c r="M25" i="268"/>
  <c r="L25" i="268"/>
  <c r="K25" i="268"/>
  <c r="J25" i="268"/>
  <c r="I25" i="268"/>
  <c r="H25" i="268"/>
  <c r="G25" i="268"/>
  <c r="F25" i="268"/>
  <c r="E25" i="268"/>
  <c r="D25" i="268"/>
  <c r="C25" i="268"/>
  <c r="V24" i="268"/>
  <c r="T24" i="268"/>
  <c r="S24" i="268"/>
  <c r="R24" i="268"/>
  <c r="Q24" i="268"/>
  <c r="P24" i="268"/>
  <c r="O24" i="268"/>
  <c r="N24" i="268"/>
  <c r="M24" i="268"/>
  <c r="L24" i="268"/>
  <c r="K24" i="268"/>
  <c r="J24" i="268"/>
  <c r="I24" i="268"/>
  <c r="H24" i="268"/>
  <c r="G24" i="268"/>
  <c r="F24" i="268"/>
  <c r="E24" i="268"/>
  <c r="D24" i="268"/>
  <c r="C24" i="268"/>
  <c r="V23" i="268"/>
  <c r="T23" i="268"/>
  <c r="S23" i="268"/>
  <c r="R23" i="268"/>
  <c r="Q23" i="268"/>
  <c r="P23" i="268"/>
  <c r="O23" i="268"/>
  <c r="N23" i="268"/>
  <c r="M23" i="268"/>
  <c r="L23" i="268"/>
  <c r="K23" i="268"/>
  <c r="J23" i="268"/>
  <c r="I23" i="268"/>
  <c r="H23" i="268"/>
  <c r="G23" i="268"/>
  <c r="F23" i="268"/>
  <c r="E23" i="268"/>
  <c r="D23" i="268"/>
  <c r="C23" i="268"/>
  <c r="V22" i="268"/>
  <c r="T22" i="268"/>
  <c r="S22" i="268"/>
  <c r="R22" i="268"/>
  <c r="Q22" i="268"/>
  <c r="P22" i="268"/>
  <c r="O22" i="268"/>
  <c r="N22" i="268"/>
  <c r="M22" i="268"/>
  <c r="L22" i="268"/>
  <c r="K22" i="268"/>
  <c r="J22" i="268"/>
  <c r="I22" i="268"/>
  <c r="H22" i="268"/>
  <c r="G22" i="268"/>
  <c r="F22" i="268"/>
  <c r="E22" i="268"/>
  <c r="D22" i="268"/>
  <c r="C22" i="268"/>
  <c r="V21" i="268"/>
  <c r="T21" i="268"/>
  <c r="S21" i="268"/>
  <c r="R21" i="268"/>
  <c r="Q21" i="268"/>
  <c r="P21" i="268"/>
  <c r="O21" i="268"/>
  <c r="N21" i="268"/>
  <c r="M21" i="268"/>
  <c r="L21" i="268"/>
  <c r="K21" i="268"/>
  <c r="J21" i="268"/>
  <c r="I21" i="268"/>
  <c r="H21" i="268"/>
  <c r="G21" i="268"/>
  <c r="F21" i="268"/>
  <c r="E21" i="268"/>
  <c r="D21" i="268"/>
  <c r="C21" i="268"/>
  <c r="V20" i="268"/>
  <c r="T20" i="268"/>
  <c r="S20" i="268"/>
  <c r="R20" i="268"/>
  <c r="Q20" i="268"/>
  <c r="P20" i="268"/>
  <c r="O20" i="268"/>
  <c r="N20" i="268"/>
  <c r="M20" i="268"/>
  <c r="L20" i="268"/>
  <c r="K20" i="268"/>
  <c r="J20" i="268"/>
  <c r="I20" i="268"/>
  <c r="H20" i="268"/>
  <c r="G20" i="268"/>
  <c r="F20" i="268"/>
  <c r="E20" i="268"/>
  <c r="D20" i="268"/>
  <c r="C20" i="268"/>
  <c r="V19" i="268"/>
  <c r="T19" i="268"/>
  <c r="S19" i="268"/>
  <c r="R19" i="268"/>
  <c r="Q19" i="268"/>
  <c r="P19" i="268"/>
  <c r="O19" i="268"/>
  <c r="N19" i="268"/>
  <c r="M19" i="268"/>
  <c r="L19" i="268"/>
  <c r="K19" i="268"/>
  <c r="J19" i="268"/>
  <c r="I19" i="268"/>
  <c r="H19" i="268"/>
  <c r="G19" i="268"/>
  <c r="F19" i="268"/>
  <c r="E19" i="268"/>
  <c r="D19" i="268"/>
  <c r="C19" i="268"/>
  <c r="V18" i="268"/>
  <c r="T18" i="268"/>
  <c r="S18" i="268"/>
  <c r="R18" i="268"/>
  <c r="Q18" i="268"/>
  <c r="P18" i="268"/>
  <c r="O18" i="268"/>
  <c r="N18" i="268"/>
  <c r="M18" i="268"/>
  <c r="L18" i="268"/>
  <c r="K18" i="268"/>
  <c r="J18" i="268"/>
  <c r="I18" i="268"/>
  <c r="H18" i="268"/>
  <c r="G18" i="268"/>
  <c r="F18" i="268"/>
  <c r="E18" i="268"/>
  <c r="D18" i="268"/>
  <c r="C18" i="268"/>
  <c r="V17" i="268"/>
  <c r="T17" i="268"/>
  <c r="S17" i="268"/>
  <c r="R17" i="268"/>
  <c r="Q17" i="268"/>
  <c r="P17" i="268"/>
  <c r="O17" i="268"/>
  <c r="N17" i="268"/>
  <c r="M17" i="268"/>
  <c r="L17" i="268"/>
  <c r="K17" i="268"/>
  <c r="J17" i="268"/>
  <c r="I17" i="268"/>
  <c r="H17" i="268"/>
  <c r="G17" i="268"/>
  <c r="F17" i="268"/>
  <c r="E17" i="268"/>
  <c r="D17" i="268"/>
  <c r="C17" i="268"/>
  <c r="V16" i="268"/>
  <c r="T16" i="268"/>
  <c r="S16" i="268"/>
  <c r="R16" i="268"/>
  <c r="Q16" i="268"/>
  <c r="P16" i="268"/>
  <c r="O16" i="268"/>
  <c r="N16" i="268"/>
  <c r="M16" i="268"/>
  <c r="L16" i="268"/>
  <c r="K16" i="268"/>
  <c r="J16" i="268"/>
  <c r="I16" i="268"/>
  <c r="H16" i="268"/>
  <c r="G16" i="268"/>
  <c r="F16" i="268"/>
  <c r="E16" i="268"/>
  <c r="D16" i="268"/>
  <c r="C16" i="268"/>
  <c r="V15" i="268"/>
  <c r="T15" i="268"/>
  <c r="S15" i="268"/>
  <c r="R15" i="268"/>
  <c r="Q15" i="268"/>
  <c r="P15" i="268"/>
  <c r="O15" i="268"/>
  <c r="N15" i="268"/>
  <c r="M15" i="268"/>
  <c r="L15" i="268"/>
  <c r="K15" i="268"/>
  <c r="J15" i="268"/>
  <c r="I15" i="268"/>
  <c r="H15" i="268"/>
  <c r="G15" i="268"/>
  <c r="F15" i="268"/>
  <c r="E15" i="268"/>
  <c r="D15" i="268"/>
  <c r="C15" i="268"/>
  <c r="V14" i="268"/>
  <c r="T14" i="268"/>
  <c r="S14" i="268"/>
  <c r="R14" i="268"/>
  <c r="Q14" i="268"/>
  <c r="P14" i="268"/>
  <c r="O14" i="268"/>
  <c r="N14" i="268"/>
  <c r="M14" i="268"/>
  <c r="L14" i="268"/>
  <c r="K14" i="268"/>
  <c r="J14" i="268"/>
  <c r="I14" i="268"/>
  <c r="H14" i="268"/>
  <c r="G14" i="268"/>
  <c r="F14" i="268"/>
  <c r="E14" i="268"/>
  <c r="D14" i="268"/>
  <c r="C14" i="268"/>
  <c r="V13" i="268"/>
  <c r="T13" i="268"/>
  <c r="S13" i="268"/>
  <c r="R13" i="268"/>
  <c r="Q13" i="268"/>
  <c r="P13" i="268"/>
  <c r="O13" i="268"/>
  <c r="N13" i="268"/>
  <c r="M13" i="268"/>
  <c r="L13" i="268"/>
  <c r="K13" i="268"/>
  <c r="J13" i="268"/>
  <c r="I13" i="268"/>
  <c r="H13" i="268"/>
  <c r="G13" i="268"/>
  <c r="F13" i="268"/>
  <c r="E13" i="268"/>
  <c r="D13" i="268"/>
  <c r="C13" i="268"/>
  <c r="V12" i="268"/>
  <c r="T12" i="268"/>
  <c r="S12" i="268"/>
  <c r="R12" i="268"/>
  <c r="Q12" i="268"/>
  <c r="P12" i="268"/>
  <c r="O12" i="268"/>
  <c r="N12" i="268"/>
  <c r="M12" i="268"/>
  <c r="L12" i="268"/>
  <c r="K12" i="268"/>
  <c r="J12" i="268"/>
  <c r="I12" i="268"/>
  <c r="H12" i="268"/>
  <c r="G12" i="268"/>
  <c r="F12" i="268"/>
  <c r="E12" i="268"/>
  <c r="D12" i="268"/>
  <c r="C12" i="268"/>
  <c r="V11" i="268"/>
  <c r="T11" i="268"/>
  <c r="S11" i="268"/>
  <c r="R11" i="268"/>
  <c r="Q11" i="268"/>
  <c r="P11" i="268"/>
  <c r="O11" i="268"/>
  <c r="N11" i="268"/>
  <c r="M11" i="268"/>
  <c r="L11" i="268"/>
  <c r="K11" i="268"/>
  <c r="J11" i="268"/>
  <c r="I11" i="268"/>
  <c r="H11" i="268"/>
  <c r="G11" i="268"/>
  <c r="F11" i="268"/>
  <c r="E11" i="268"/>
  <c r="D11" i="268"/>
  <c r="C11" i="268"/>
  <c r="V10" i="268"/>
  <c r="T10" i="268"/>
  <c r="S10" i="268"/>
  <c r="R10" i="268"/>
  <c r="Q10" i="268"/>
  <c r="P10" i="268"/>
  <c r="O10" i="268"/>
  <c r="N10" i="268"/>
  <c r="M10" i="268"/>
  <c r="L10" i="268"/>
  <c r="K10" i="268"/>
  <c r="J10" i="268"/>
  <c r="I10" i="268"/>
  <c r="H10" i="268"/>
  <c r="G10" i="268"/>
  <c r="F10" i="268"/>
  <c r="E10" i="268"/>
  <c r="D10" i="268"/>
  <c r="C10" i="268"/>
  <c r="V9" i="268"/>
  <c r="T9" i="268"/>
  <c r="S9" i="268"/>
  <c r="R9" i="268"/>
  <c r="Q9" i="268"/>
  <c r="P9" i="268"/>
  <c r="O9" i="268"/>
  <c r="N9" i="268"/>
  <c r="M9" i="268"/>
  <c r="L9" i="268"/>
  <c r="K9" i="268"/>
  <c r="J9" i="268"/>
  <c r="I9" i="268"/>
  <c r="H9" i="268"/>
  <c r="G9" i="268"/>
  <c r="F9" i="268"/>
  <c r="E9" i="268"/>
  <c r="D9" i="268"/>
  <c r="C9" i="268"/>
  <c r="V8" i="268"/>
  <c r="T8" i="268"/>
  <c r="S8" i="268"/>
  <c r="R8" i="268"/>
  <c r="Q8" i="268"/>
  <c r="P8" i="268"/>
  <c r="O8" i="268"/>
  <c r="N8" i="268"/>
  <c r="M8" i="268"/>
  <c r="L8" i="268"/>
  <c r="K8" i="268"/>
  <c r="J8" i="268"/>
  <c r="I8" i="268"/>
  <c r="H8" i="268"/>
  <c r="G8" i="268"/>
  <c r="F8" i="268"/>
  <c r="E8" i="268"/>
  <c r="D8" i="268"/>
  <c r="C8" i="268"/>
  <c r="V7" i="268"/>
  <c r="T7" i="268"/>
  <c r="S7" i="268"/>
  <c r="R7" i="268"/>
  <c r="Q7" i="268"/>
  <c r="P7" i="268"/>
  <c r="O7" i="268"/>
  <c r="N7" i="268"/>
  <c r="M7" i="268"/>
  <c r="L7" i="268"/>
  <c r="K7" i="268"/>
  <c r="J7" i="268"/>
  <c r="I7" i="268"/>
  <c r="H7" i="268"/>
  <c r="G7" i="268"/>
  <c r="F7" i="268"/>
  <c r="E7" i="268"/>
  <c r="D7" i="268"/>
  <c r="C7" i="268"/>
  <c r="V6" i="268"/>
  <c r="T6" i="268"/>
  <c r="S6" i="268"/>
  <c r="R6" i="268"/>
  <c r="Q6" i="268"/>
  <c r="P6" i="268"/>
  <c r="O6" i="268"/>
  <c r="N6" i="268"/>
  <c r="M6" i="268"/>
  <c r="L6" i="268"/>
  <c r="K6" i="268"/>
  <c r="J6" i="268"/>
  <c r="I6" i="268"/>
  <c r="H6" i="268"/>
  <c r="G6" i="268"/>
  <c r="F6" i="268"/>
  <c r="E6" i="268"/>
  <c r="D6" i="268"/>
  <c r="C6" i="268"/>
  <c r="V5" i="268"/>
  <c r="T5" i="268"/>
  <c r="S5" i="268"/>
  <c r="R5" i="268"/>
  <c r="Q5" i="268"/>
  <c r="P5" i="268"/>
  <c r="O5" i="268"/>
  <c r="N5" i="268"/>
  <c r="M5" i="268"/>
  <c r="L5" i="268"/>
  <c r="K5" i="268"/>
  <c r="J5" i="268"/>
  <c r="I5" i="268"/>
  <c r="H5" i="268"/>
  <c r="G5" i="268"/>
  <c r="F5" i="268"/>
  <c r="E5" i="268"/>
  <c r="D5" i="268"/>
  <c r="C5" i="268"/>
  <c r="AP4" i="268"/>
  <c r="AO4" i="268"/>
  <c r="AN4" i="268"/>
  <c r="AM4" i="268"/>
  <c r="AL4" i="268"/>
  <c r="AK4" i="268"/>
  <c r="AJ4" i="268"/>
  <c r="AI4" i="268"/>
  <c r="AH4" i="268"/>
  <c r="AG4" i="268"/>
  <c r="AF4" i="268"/>
  <c r="AE4" i="268"/>
  <c r="AD4" i="268"/>
  <c r="AC4" i="268"/>
  <c r="AB4" i="268"/>
  <c r="AA4" i="268"/>
  <c r="Z4" i="268"/>
  <c r="Y4" i="268"/>
  <c r="W4" i="268"/>
  <c r="V4" i="268"/>
  <c r="U4" i="268"/>
  <c r="T4" i="268"/>
  <c r="S4" i="268"/>
  <c r="R4" i="268"/>
  <c r="Q4" i="268"/>
  <c r="P4" i="268"/>
  <c r="O4" i="268"/>
  <c r="N4" i="268"/>
  <c r="M4" i="268"/>
  <c r="L4" i="268"/>
  <c r="K4" i="268"/>
  <c r="J4" i="268"/>
  <c r="I4" i="268"/>
  <c r="H4" i="268"/>
  <c r="G4" i="268"/>
  <c r="F4" i="268"/>
  <c r="E4" i="268"/>
  <c r="D4" i="268"/>
  <c r="C4" i="268"/>
  <c r="W1" i="268"/>
  <c r="H2" i="220"/>
  <c r="G2" i="220"/>
  <c r="F2" i="220"/>
  <c r="E2" i="220"/>
  <c r="D2" i="220"/>
  <c r="O56" i="252" l="1"/>
  <c r="N49" i="252"/>
  <c r="N52" i="252"/>
  <c r="N53" i="252"/>
  <c r="O53" i="252" s="1"/>
  <c r="O58" i="252"/>
  <c r="N59" i="252"/>
  <c r="O59" i="252" s="1"/>
  <c r="N50" i="252"/>
  <c r="O50" i="252" s="1"/>
  <c r="N46" i="252"/>
  <c r="O46" i="252" s="1"/>
  <c r="N44" i="252"/>
  <c r="N45" i="252"/>
  <c r="O45" i="252" s="1"/>
  <c r="N47" i="252"/>
  <c r="O47" i="252" s="1"/>
  <c r="O41" i="252"/>
  <c r="G24" i="252"/>
  <c r="H10" i="252" s="1"/>
  <c r="I24" i="252"/>
  <c r="K24" i="252"/>
  <c r="H11" i="252" s="1"/>
  <c r="E24" i="252"/>
  <c r="H9" i="252" s="1"/>
  <c r="O40" i="252"/>
  <c r="N38" i="252"/>
  <c r="O38" i="252" s="1"/>
  <c r="O24" i="252"/>
  <c r="H12" i="252" s="1"/>
  <c r="G12" i="252"/>
  <c r="O25" i="252"/>
  <c r="O31" i="252"/>
  <c r="N42" i="252"/>
  <c r="N37" i="252"/>
  <c r="O37" i="252" s="1"/>
  <c r="M24" i="252"/>
  <c r="N26" i="252"/>
  <c r="O26" i="252" s="1"/>
  <c r="N32" i="252"/>
  <c r="O32" i="252" s="1"/>
  <c r="N33" i="252"/>
  <c r="O33" i="252" s="1"/>
  <c r="N28" i="252"/>
  <c r="O28" i="252" s="1"/>
  <c r="N39" i="252"/>
  <c r="O39" i="252" s="1"/>
  <c r="N34" i="252"/>
  <c r="O34" i="252" s="1"/>
  <c r="H13" i="2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R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R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 ref="Z3" authorId="0" shapeId="0" xr:uid="{00000000-0006-0000-1600-000004000000}">
      <text>
        <r>
          <rPr>
            <b/>
            <sz val="9"/>
            <rFont val="Tahoma"/>
            <charset val="134"/>
          </rPr>
          <t>Antes denominada como: Población infantil abandonada a cargo del Instituto Colombiano de Bienestar Familiar</t>
        </r>
      </text>
    </comment>
    <comment ref="AO3" authorId="0" shapeId="0" xr:uid="{00000000-0006-0000-1600-000005000000}">
      <text>
        <r>
          <rPr>
            <b/>
            <sz val="9"/>
            <rFont val="Tahoma"/>
            <charset val="134"/>
          </rPr>
          <t>Antes denominado como: Personas con discapacidad de escasos recursos y en condición de abandono en centros de protección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<sst xmlns="http://schemas.openxmlformats.org/spreadsheetml/2006/main" count="5630" uniqueCount="1176">
  <si>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</si>
  <si>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</si>
  <si>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</si>
  <si>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</si>
  <si>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</si>
  <si>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</si>
  <si>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</si>
  <si>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</si>
  <si>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</si>
  <si>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</si>
  <si>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</si>
  <si>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</si>
  <si>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</si>
  <si>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</si>
  <si>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</si>
  <si>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</si>
  <si>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</si>
  <si>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</si>
  <si>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</si>
  <si>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</si>
  <si>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</si>
  <si>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</si>
  <si>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</si>
  <si>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</si>
  <si>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</si>
  <si>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</si>
  <si>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</si>
  <si>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</si>
  <si>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</si>
  <si>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</si>
  <si>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</si>
  <si>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</si>
  <si>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</si>
  <si>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</si>
  <si>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</si>
  <si>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</si>
  <si>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</si>
  <si>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</si>
  <si>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</si>
  <si>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</si>
  <si>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</si>
  <si>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</si>
  <si>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</si>
  <si>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</si>
  <si>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</si>
  <si>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</si>
  <si>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</si>
  <si>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</si>
  <si>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</si>
  <si>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</si>
  <si>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</si>
  <si>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</si>
  <si>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</si>
  <si>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</si>
  <si>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</si>
  <si>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</si>
  <si>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</si>
  <si>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</si>
  <si>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</si>
  <si>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</si>
  <si>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</si>
  <si>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</si>
  <si>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</si>
  <si>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</si>
  <si>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</si>
  <si>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</si>
  <si>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</si>
  <si>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</si>
  <si>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</si>
  <si>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</si>
  <si>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</si>
  <si>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</si>
  <si>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</si>
  <si>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</si>
  <si>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</si>
  <si>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</si>
  <si>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</si>
  <si>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</si>
  <si>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</si>
  <si>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</si>
  <si>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</si>
  <si>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</si>
  <si>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</si>
  <si>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</si>
  <si>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</si>
  <si>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</si>
  <si>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</si>
  <si>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</si>
  <si>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</si>
  <si>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</si>
  <si>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</si>
  <si>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</si>
  <si>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</si>
  <si>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</si>
  <si>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</si>
  <si>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</si>
  <si>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</si>
  <si>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</si>
  <si>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</si>
  <si>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</si>
  <si>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</si>
  <si>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</si>
  <si>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</si>
  <si>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</si>
  <si>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</si>
  <si>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</si>
  <si>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</si>
  <si>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</si>
  <si>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</si>
  <si>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</si>
  <si>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</si>
  <si>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</si>
  <si>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</si>
  <si>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</si>
  <si>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</si>
  <si>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</si>
  <si>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</si>
  <si>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</si>
  <si>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</si>
  <si>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</si>
  <si>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</si>
  <si>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</si>
  <si>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</si>
  <si>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</si>
  <si>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</si>
  <si>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</si>
  <si>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</si>
  <si>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</si>
  <si>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</si>
  <si>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</si>
  <si>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</si>
  <si>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</si>
  <si>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</si>
  <si>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</si>
  <si>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</si>
  <si>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</si>
  <si>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</si>
  <si>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</si>
  <si>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</si>
  <si>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</si>
  <si>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</si>
  <si>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</si>
  <si>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</si>
  <si>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</si>
  <si>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</si>
  <si>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</si>
  <si>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</si>
  <si>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</si>
  <si>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</si>
  <si>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</si>
  <si>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</si>
  <si>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</si>
  <si>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</si>
  <si>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</si>
  <si>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</si>
  <si>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</si>
  <si>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</si>
  <si>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</si>
  <si>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</si>
  <si>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</si>
  <si>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</si>
  <si>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</si>
  <si>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</si>
  <si>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</si>
  <si>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</si>
  <si>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</si>
  <si>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</si>
  <si>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</si>
  <si>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</si>
  <si>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</si>
  <si>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</si>
  <si>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</si>
  <si>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</si>
  <si>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</si>
  <si>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</si>
  <si>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</si>
  <si>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</si>
  <si>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</si>
  <si>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</si>
  <si>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</si>
  <si>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</si>
  <si>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</si>
  <si>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</si>
  <si>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</si>
  <si>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</si>
  <si>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</si>
  <si>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</si>
  <si>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</si>
  <si>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</si>
  <si>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</si>
  <si>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</si>
  <si>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</si>
  <si>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</si>
  <si>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</si>
  <si>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</si>
  <si>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</si>
  <si>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</si>
  <si>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</si>
  <si>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</si>
  <si>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</si>
  <si>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</si>
  <si>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</si>
  <si>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</si>
  <si>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</si>
  <si>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</si>
  <si>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</si>
  <si>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</si>
  <si>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</si>
  <si>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</si>
  <si>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</si>
  <si>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</si>
  <si>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</si>
  <si>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</si>
  <si>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</si>
  <si>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</si>
  <si>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</si>
  <si>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</si>
  <si>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</si>
  <si>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</si>
  <si>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</si>
  <si>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</si>
  <si>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</si>
  <si>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</si>
  <si>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</si>
  <si>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</si>
  <si>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</si>
  <si>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</si>
  <si>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</si>
  <si>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</si>
  <si>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</si>
  <si>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</si>
  <si>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</si>
  <si>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</si>
  <si>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</si>
  <si>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</si>
  <si>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</si>
  <si>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</si>
  <si>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</si>
  <si>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</si>
  <si>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</si>
  <si>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</si>
  <si>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</si>
  <si>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</si>
  <si>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</si>
  <si>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</si>
  <si>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</si>
  <si>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</si>
  <si>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</si>
  <si>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</si>
  <si>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</si>
  <si>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</si>
  <si>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</si>
  <si>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</si>
  <si>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</si>
  <si>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</si>
  <si>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</si>
  <si>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</si>
  <si>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</si>
  <si>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</si>
  <si>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</si>
  <si>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</si>
  <si>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</si>
  <si>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</si>
  <si>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</si>
  <si>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</si>
  <si>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</si>
  <si>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</si>
  <si>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</si>
  <si>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</si>
  <si>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</si>
  <si>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</si>
  <si>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</si>
  <si>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</si>
  <si>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</si>
  <si>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</si>
  <si>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</si>
  <si>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</si>
  <si>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</si>
  <si>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</si>
  <si>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</si>
  <si>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</si>
  <si>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</si>
  <si>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</si>
  <si>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</si>
  <si>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</si>
  <si>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</si>
  <si>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</si>
  <si>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</si>
  <si>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</si>
  <si>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t>17. Afiliados por Tipo de Población Régimen Subsidiado</t>
  </si>
  <si>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</si>
  <si>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</si>
  <si>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ENERO 2026</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</si>
  <si>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</si>
  <si>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</si>
  <si>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</si>
  <si>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</si>
  <si>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</si>
  <si>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</si>
  <si>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</si>
  <si>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</si>
  <si>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</si>
  <si>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</si>
  <si>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</si>
  <si>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</si>
  <si>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</si>
  <si>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</si>
  <si>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</si>
  <si>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</si>
  <si>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</si>
  <si>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</si>
  <si>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</si>
  <si>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</si>
  <si>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</si>
  <si>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</si>
  <si>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</si>
  <si>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</si>
  <si>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</si>
  <si>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</si>
  <si>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</si>
  <si>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</si>
  <si>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</si>
  <si>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</si>
  <si>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</si>
  <si>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</si>
  <si>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</si>
  <si>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</si>
  <si>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</si>
  <si>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</si>
  <si>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</si>
  <si>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</si>
  <si>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</si>
  <si>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</si>
  <si>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</si>
  <si>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</si>
  <si>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</si>
  <si>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</si>
  <si>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</si>
  <si>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</si>
  <si>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</si>
  <si>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</si>
  <si>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</si>
  <si>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</si>
  <si>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</si>
  <si>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</si>
  <si>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</si>
  <si>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</si>
  <si>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</si>
  <si>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</si>
  <si>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</si>
  <si>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</si>
  <si>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</si>
  <si>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</si>
  <si>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</si>
  <si>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</si>
  <si>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</si>
  <si>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</si>
  <si>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</si>
  <si>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</si>
  <si>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</si>
  <si>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</si>
  <si>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</si>
  <si>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</si>
  <si>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</si>
  <si>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</si>
  <si>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</si>
  <si>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</si>
  <si>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</si>
  <si>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</si>
  <si>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</si>
  <si>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</si>
  <si>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</si>
  <si>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</si>
  <si>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</si>
  <si>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</si>
  <si>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</si>
  <si>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</si>
  <si>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</si>
  <si>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</si>
  <si>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</si>
  <si>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</si>
  <si>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</si>
  <si>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</si>
  <si>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</si>
  <si>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</si>
  <si>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</si>
  <si>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</si>
  <si>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</si>
  <si>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</si>
  <si>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</si>
  <si>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</si>
  <si>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</si>
  <si>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</si>
  <si>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</si>
  <si>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</si>
  <si>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</si>
  <si>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</si>
  <si>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</si>
  <si>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</si>
  <si>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</si>
  <si>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</si>
  <si>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</si>
  <si>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</si>
  <si>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</si>
  <si>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</si>
  <si>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</si>
  <si>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</si>
  <si>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</si>
  <si>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</si>
  <si>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</si>
  <si>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</si>
  <si>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</si>
  <si>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</si>
  <si>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</si>
  <si>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</si>
  <si>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</si>
  <si>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</si>
  <si>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</si>
  <si>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</si>
  <si>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</si>
  <si>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</si>
  <si>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</si>
  <si>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</si>
  <si>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</si>
  <si>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</si>
  <si>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</si>
  <si>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</si>
  <si>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</si>
  <si>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</si>
  <si>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</si>
  <si>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</si>
  <si>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</si>
  <si>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</si>
  <si>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</si>
  <si>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</si>
  <si>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</si>
  <si>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</si>
  <si>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</si>
  <si>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</si>
  <si>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</si>
  <si>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</si>
  <si>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</si>
  <si>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</si>
  <si>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</si>
  <si>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</si>
  <si>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</si>
  <si>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</si>
  <si>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</si>
  <si>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</si>
  <si>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</si>
  <si>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</si>
  <si>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</si>
  <si>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</si>
  <si>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</si>
  <si>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</si>
  <si>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</si>
  <si>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</si>
  <si>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</si>
  <si>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</si>
  <si>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</si>
  <si>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</si>
  <si>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</si>
  <si>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</si>
  <si>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</si>
  <si>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</si>
  <si>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</si>
  <si>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</si>
  <si>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</si>
  <si>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</si>
  <si>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KNIME</t>
  </si>
  <si>
    <t>CUBOS</t>
  </si>
  <si>
    <t>PIDE</t>
  </si>
  <si>
    <t>DANE</t>
  </si>
  <si>
    <t>MAESTRO</t>
  </si>
  <si>
    <t>Formula:</t>
  </si>
  <si>
    <t>Cod num</t>
  </si>
  <si>
    <t>COD</t>
  </si>
  <si>
    <t>EXCEPCIÓN</t>
  </si>
  <si>
    <t>EJERCITO-POLICÍA</t>
  </si>
  <si>
    <t>DANE_2025</t>
  </si>
  <si>
    <t>T_CONTRIBUTO</t>
  </si>
  <si>
    <t>T_SUBSIDIADO</t>
  </si>
  <si>
    <t>EJERCITO SEP 2025</t>
  </si>
  <si>
    <t>POLICIA MAYO 2025</t>
  </si>
  <si>
    <t>MEDELLíN</t>
  </si>
  <si>
    <t>ABRIAQUí</t>
  </si>
  <si>
    <t>ALEJANDRíA</t>
  </si>
  <si>
    <t>AMAGá</t>
  </si>
  <si>
    <t>ANGELóPOLIS</t>
  </si>
  <si>
    <t>ANORí</t>
  </si>
  <si>
    <t>Santa Fe de Antioquia</t>
  </si>
  <si>
    <t>APARTADó</t>
  </si>
  <si>
    <t>CIUDAD BOLíVAR</t>
  </si>
  <si>
    <t>BURITICá</t>
  </si>
  <si>
    <t>CáCERES</t>
  </si>
  <si>
    <t>CARACOLí</t>
  </si>
  <si>
    <t>CHIGORODó</t>
  </si>
  <si>
    <t>COCORNá</t>
  </si>
  <si>
    <t>CONCEPCIóN</t>
  </si>
  <si>
    <t>EBéJICO</t>
  </si>
  <si>
    <t>EntrerrÍos</t>
  </si>
  <si>
    <t>JARDíN</t>
  </si>
  <si>
    <t>JERICó</t>
  </si>
  <si>
    <t>San Andrés de Cuerquia</t>
  </si>
  <si>
    <t>LA UNIóN</t>
  </si>
  <si>
    <t>MURINDó</t>
  </si>
  <si>
    <t>MUTATá</t>
  </si>
  <si>
    <t>NECOCLí</t>
  </si>
  <si>
    <t>NECHí</t>
  </si>
  <si>
    <t>El Peñol</t>
  </si>
  <si>
    <t>El Retiro</t>
  </si>
  <si>
    <t>PUERTO BERRíO</t>
  </si>
  <si>
    <t>SAN ANDRéS DE CUERQUIA</t>
  </si>
  <si>
    <t>SAN JERóNIMO</t>
  </si>
  <si>
    <t>SAN JOSé DE LA MONTAÑA</t>
  </si>
  <si>
    <t>SAN JUAN DE URABá</t>
  </si>
  <si>
    <t>SANTA BáRBARA</t>
  </si>
  <si>
    <t>SOPETRáN</t>
  </si>
  <si>
    <t>TáMESIS</t>
  </si>
  <si>
    <t>TARAZá</t>
  </si>
  <si>
    <t>TITIRIBí</t>
  </si>
  <si>
    <t>VALPARAíSO</t>
  </si>
  <si>
    <t>VEGACHí</t>
  </si>
  <si>
    <t>VIGíA DEL FUERTE</t>
  </si>
  <si>
    <t>YALí</t>
  </si>
  <si>
    <t>YOLOMBó</t>
  </si>
  <si>
    <t>YONDó</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</si>
  <si>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</si>
  <si>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</si>
  <si>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</si>
  <si>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</si>
  <si>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</si>
  <si>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</si>
  <si>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</si>
  <si>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</si>
  <si>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</si>
  <si>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</si>
  <si>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</si>
  <si>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</si>
  <si>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</si>
  <si>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</si>
  <si>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</si>
  <si>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</si>
  <si>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</si>
  <si>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</si>
  <si>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</si>
  <si>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</si>
  <si>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</si>
  <si>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</si>
  <si>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</si>
  <si>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</si>
  <si>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</si>
  <si>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</si>
  <si>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</si>
  <si>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</si>
  <si>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</si>
  <si>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</si>
  <si>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</si>
  <si>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</si>
  <si>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</si>
  <si>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</si>
  <si>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</si>
  <si>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</si>
  <si>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</si>
  <si>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</si>
  <si>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</si>
  <si>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</si>
  <si>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</si>
  <si>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</si>
  <si>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</si>
  <si>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</si>
  <si>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</si>
  <si>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</si>
  <si>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</si>
  <si>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 + Fuerza pública</t>
  </si>
  <si>
    <t>Nº Afiliados Régimen Excepción+ Fuerza pública</t>
  </si>
  <si>
    <t xml:space="preserve">% </t>
  </si>
  <si>
    <t>SIN DATO</t>
  </si>
  <si>
    <t>Nº INPEC</t>
  </si>
  <si>
    <t>% Total Cobertura en el SGSSS</t>
  </si>
  <si>
    <t>Nº Afiliados SGSSS (no incluye INPEC)</t>
  </si>
  <si>
    <t xml:space="preserve">DANE </t>
  </si>
  <si>
    <t>Cobertura de afiliados al SGSSS por mes, Antioquia años 2020 a 2026</t>
  </si>
  <si>
    <t>Fuente: CUBO BDUA ADRES, información de la Fuerza Pública (Policía y Ejército). 2022-2026</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</si>
  <si>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</si>
  <si>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</si>
  <si>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</si>
  <si>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</si>
  <si>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</si>
  <si>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</si>
  <si>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</si>
  <si>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</si>
  <si>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</si>
  <si>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</si>
  <si>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</si>
  <si>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</si>
  <si>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</si>
  <si>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</si>
  <si>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</si>
  <si>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</si>
  <si>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</si>
  <si>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 xml:space="preserve">Diligenció  y actualizó Plantilla:  </t>
  </si>
  <si>
    <t>TENDENCIA DE LA COBERTURA PORCENTUAL DE AFILIADOS POR RÉGIMEN EN LAS SUBREGIONES DE ANTIOQUIA, 2018-2026</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</si>
  <si>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</si>
  <si>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</si>
  <si>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</si>
  <si>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</si>
  <si>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</si>
  <si>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</si>
  <si>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</si>
  <si>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</si>
  <si>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</si>
  <si>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</si>
  <si>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</si>
  <si>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</si>
  <si>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</si>
  <si>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</si>
  <si>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</si>
  <si>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</si>
  <si>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</si>
  <si>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</si>
  <si>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</si>
  <si>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</si>
  <si>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</si>
  <si>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</si>
  <si>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</si>
  <si>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</si>
  <si>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</si>
  <si>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</si>
  <si>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</si>
  <si>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</si>
  <si>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</si>
  <si>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</si>
  <si>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</si>
  <si>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</si>
  <si>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</si>
  <si>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</si>
  <si>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</si>
  <si>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</si>
  <si>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</si>
  <si>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</si>
  <si>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</si>
  <si>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</si>
  <si>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</si>
  <si>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</si>
  <si>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</si>
  <si>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</si>
  <si>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</si>
  <si>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</si>
  <si>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</si>
  <si>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</si>
  <si>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CCF055</t>
  </si>
  <si>
    <t>CAJACOPI ATLANTICO</t>
  </si>
  <si>
    <t>MUTUAL SER EPS</t>
  </si>
  <si>
    <t>EPSS34</t>
  </si>
  <si>
    <t>CAPITAL SALUD EPS-S</t>
  </si>
  <si>
    <t>8. AIC</t>
  </si>
  <si>
    <t>ESS207</t>
  </si>
  <si>
    <t>ASMET SALUD</t>
  </si>
  <si>
    <t>9. Compensar EPS</t>
  </si>
  <si>
    <t>EPM</t>
  </si>
  <si>
    <t>10. SOS</t>
  </si>
  <si>
    <t>Total Afiliados Régimen Subsidiado</t>
  </si>
  <si>
    <t xml:space="preserve"> S.O.S.</t>
  </si>
  <si>
    <t>11. Coomeva</t>
  </si>
  <si>
    <t>Fondo Ferrocarriles Nal</t>
  </si>
  <si>
    <t>EPSS41</t>
  </si>
  <si>
    <t>ALIANSALUD EPS S.A.</t>
  </si>
  <si>
    <t>EPSS42</t>
  </si>
  <si>
    <t>MUTUALSER</t>
  </si>
  <si>
    <t>COMFACHOCO</t>
  </si>
  <si>
    <t>CAPITAL SALUD EPS</t>
  </si>
  <si>
    <t>Total Afiliados por EPS Régimen Contributivo</t>
  </si>
  <si>
    <t>CAPRESOCA</t>
  </si>
  <si>
    <t>NOMBRE EPS-C</t>
  </si>
  <si>
    <t>total</t>
  </si>
  <si>
    <t>EPS010</t>
  </si>
  <si>
    <t>EPS037</t>
  </si>
  <si>
    <t>EPS002</t>
  </si>
  <si>
    <t>EPS005</t>
  </si>
  <si>
    <t>EPS040</t>
  </si>
  <si>
    <t>ESSC24</t>
  </si>
  <si>
    <t>EAS016</t>
  </si>
  <si>
    <t>EAS027</t>
  </si>
  <si>
    <t>CCFC33</t>
  </si>
  <si>
    <t>EPS018</t>
  </si>
  <si>
    <t>CCFC55</t>
  </si>
  <si>
    <t>EPS001</t>
  </si>
  <si>
    <t>EPSC25</t>
  </si>
  <si>
    <t>EPSC34</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</si>
  <si>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</si>
  <si>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</si>
  <si>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</si>
  <si>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</si>
  <si>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</si>
  <si>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</si>
  <si>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</si>
  <si>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</si>
  <si>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</si>
  <si>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</si>
  <si>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</si>
  <si>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Magisterio</t>
  </si>
  <si>
    <t>RES011</t>
  </si>
  <si>
    <t>Universidad de Antioquia- cubo</t>
  </si>
  <si>
    <t>Policía Nacional</t>
  </si>
  <si>
    <t>RES008</t>
  </si>
  <si>
    <t>Universidad Nacional</t>
  </si>
  <si>
    <t>Ejército Nacional</t>
  </si>
  <si>
    <t>RES002</t>
  </si>
  <si>
    <t>Ecopetrol- cubo</t>
  </si>
  <si>
    <t>Universidad de Antioquia</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</si>
  <si>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</si>
  <si>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</si>
  <si>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</si>
  <si>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</si>
  <si>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</si>
  <si>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</si>
  <si>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</si>
  <si>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</si>
  <si>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</si>
  <si>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</si>
  <si>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</si>
  <si>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Código</t>
  </si>
  <si>
    <t>EPS Subsidiado</t>
  </si>
  <si>
    <t>CODIGO Ministerio</t>
  </si>
  <si>
    <t>ESS091</t>
  </si>
  <si>
    <t>Ecoopsos</t>
  </si>
  <si>
    <t>EPSI03</t>
  </si>
  <si>
    <t>Asociación Indígena del Cauca</t>
  </si>
  <si>
    <t>EPSS44</t>
  </si>
  <si>
    <t>MEDIMAS</t>
  </si>
  <si>
    <t>EPSS16</t>
  </si>
  <si>
    <t>Coomeva S.A.</t>
  </si>
  <si>
    <t>ESS062</t>
  </si>
  <si>
    <t>EPSS08</t>
  </si>
  <si>
    <t>Compensar EPS</t>
  </si>
  <si>
    <t>EPSS18</t>
  </si>
  <si>
    <t xml:space="preserve">Servicio Occidental </t>
  </si>
  <si>
    <t>CCF102</t>
  </si>
  <si>
    <t>,</t>
  </si>
  <si>
    <t>Total afiliados</t>
  </si>
  <si>
    <t>MUTUAL SER</t>
  </si>
  <si>
    <t>EPSI01</t>
  </si>
  <si>
    <t xml:space="preserve">DUSAKAWI </t>
  </si>
  <si>
    <t>Total afiliados por EPS al Régimen Contributivo</t>
  </si>
  <si>
    <t>EPS Contributivo</t>
  </si>
  <si>
    <t>EPS016</t>
  </si>
  <si>
    <t>-</t>
  </si>
  <si>
    <t>EPS044</t>
  </si>
  <si>
    <t>EPS048</t>
  </si>
  <si>
    <t>ESSC91</t>
  </si>
  <si>
    <t>EPSIC3</t>
  </si>
  <si>
    <t>ESSC18</t>
  </si>
  <si>
    <t>EMSSANAR S.A.S. -CM</t>
  </si>
  <si>
    <t>EPS008</t>
  </si>
  <si>
    <t>CCFC20</t>
  </si>
  <si>
    <t>EPS046</t>
  </si>
  <si>
    <t>Fundación Salud Mia</t>
  </si>
  <si>
    <t>ESSC07</t>
  </si>
  <si>
    <t>ASOCIACIÓN MUTUAL SER</t>
  </si>
  <si>
    <t>AFILIADOS POR MUNICIPIO AL RÉGIMEN SUBSIDIADO EN ANTIOQUIA,</t>
  </si>
  <si>
    <t>SALE DE KNIME</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</si>
  <si>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</si>
  <si>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</si>
  <si>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</si>
  <si>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</si>
  <si>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</si>
  <si>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</si>
  <si>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</si>
  <si>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</si>
  <si>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</si>
  <si>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</si>
  <si>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</si>
  <si>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</si>
  <si>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</si>
  <si>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</si>
  <si>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</si>
  <si>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</si>
  <si>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</si>
  <si>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</si>
  <si>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</si>
  <si>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</si>
  <si>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</si>
  <si>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</si>
  <si>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</si>
  <si>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</si>
  <si>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</si>
  <si>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Columna2</t>
  </si>
  <si>
    <t>Columna1</t>
  </si>
  <si>
    <t>Columna4</t>
  </si>
  <si>
    <t>ESS207-ASOCIACION MUTUAL SER EMPRESA SOLIDARIA DE SALUD ENTIDAD PROMOTORA DE SALUD - MUTUAL SER EPS</t>
  </si>
  <si>
    <t>Columna3</t>
  </si>
  <si>
    <t xml:space="preserve"> Bajo Cauca</t>
  </si>
  <si>
    <t>Uraba</t>
  </si>
  <si>
    <t>Valle de Aburra</t>
  </si>
  <si>
    <t>Valle de aburrá</t>
  </si>
  <si>
    <t xml:space="preserve">Maestros del Régimen Subsidiado ADRES </t>
  </si>
  <si>
    <t>AFILIADOS POR MUNICIPIO AL RÉGIMEN CONTRIBUTIVO EN ANTIOQUIA,</t>
  </si>
  <si>
    <t>DICIEMBRE 2025</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</si>
  <si>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</si>
  <si>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</si>
  <si>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</si>
  <si>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</si>
  <si>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</si>
  <si>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</si>
  <si>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</si>
  <si>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</si>
  <si>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</si>
  <si>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</si>
  <si>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</si>
  <si>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</si>
  <si>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</si>
  <si>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0</t>
  </si>
  <si>
    <t>ESSC24-COOSALUD EPS S.A.</t>
  </si>
  <si>
    <t>CCFC33-FAMILIAR</t>
  </si>
  <si>
    <t>CCFC55-CAJA DE COMPENSACIÓN FAMILIAR CAJACOPI ATLÁNTICO</t>
  </si>
  <si>
    <t>02</t>
  </si>
  <si>
    <t>03</t>
  </si>
  <si>
    <t>EPS001-ALIANSALUD EPS S.A.</t>
  </si>
  <si>
    <t>EPSC25-CAPRESOCA</t>
  </si>
  <si>
    <t>Maestros del Régimen Contributivo: ADRES</t>
  </si>
  <si>
    <t>AFILIADOS AL RÉGIMEN SUBSIDIADO AL DEPARTAMENTO DE ANTIOQUIA BDUA . FECHA DE CORTE: 2010-2024</t>
  </si>
  <si>
    <t>Mes actual vs Mes anterior</t>
  </si>
  <si>
    <t>2026 vs 2025</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</si>
  <si>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</si>
  <si>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</si>
  <si>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</si>
  <si>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</si>
  <si>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</si>
  <si>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</si>
  <si>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</si>
  <si>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</si>
  <si>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</si>
  <si>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</si>
  <si>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</si>
  <si>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</si>
  <si>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</si>
  <si>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</si>
  <si>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</si>
  <si>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</si>
  <si>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</si>
  <si>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</si>
  <si>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</si>
  <si>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Afiliados 2026</t>
  </si>
  <si>
    <t>Diferencia en Valor absoluto
(Mes anterior-mes vigente)</t>
  </si>
  <si>
    <t>% Variación</t>
  </si>
  <si>
    <t>Diferencia en valor absoluto
(mes vigente 2026 menos 2025)</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</si>
  <si>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</si>
  <si>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</si>
  <si>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</si>
  <si>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</si>
  <si>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</si>
  <si>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</si>
  <si>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</si>
  <si>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</si>
  <si>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</si>
  <si>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</si>
  <si>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</si>
  <si>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</si>
  <si>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</si>
  <si>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</si>
  <si>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</si>
  <si>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</si>
  <si>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</si>
  <si>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</si>
  <si>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</si>
  <si>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</si>
  <si>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</si>
  <si>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</si>
  <si>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</si>
  <si>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</si>
  <si>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</si>
  <si>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</si>
  <si>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</si>
  <si>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</si>
  <si>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</si>
  <si>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</si>
  <si>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</si>
  <si>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</si>
  <si>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</si>
  <si>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</si>
  <si>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</si>
  <si>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</si>
  <si>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</si>
  <si>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</si>
  <si>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</si>
  <si>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</si>
  <si>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</si>
  <si>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</si>
  <si>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</si>
  <si>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</si>
  <si>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</si>
  <si>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</si>
  <si>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</si>
  <si>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</si>
  <si>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</si>
  <si>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</si>
  <si>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</si>
  <si>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</si>
  <si>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</si>
  <si>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</si>
  <si>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</si>
  <si>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</si>
  <si>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</si>
  <si>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</si>
  <si>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</si>
  <si>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</si>
  <si>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</si>
  <si>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</si>
  <si>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</si>
  <si>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</si>
  <si>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</si>
  <si>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</si>
  <si>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</si>
  <si>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</si>
  <si>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</si>
  <si>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</si>
  <si>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t>POBLACIÓN SEGÚN NIVEL SISBEN EN R. SUBSIDIADO</t>
  </si>
  <si>
    <t>GENERO  EN R. SUBSIDIADO</t>
  </si>
  <si>
    <t>GENERO EN R. CONTRIBUTIVO</t>
  </si>
  <si>
    <t>ZONA EN R.SUBSIDIADO</t>
  </si>
  <si>
    <t>ZONA EN R.CONTRIBUTIVO</t>
  </si>
  <si>
    <t>TIPO  DE AFILIACIÓN EN R. CONTRIBUTIVO</t>
  </si>
  <si>
    <t>TOTAL PERSONAS AFILIADAS 
R. SUBSIDIADOS</t>
  </si>
  <si>
    <t>TOTAL PERSONAS AFILIADAS 
R. CONTRIBUTIVO</t>
  </si>
  <si>
    <t>Grupo A</t>
  </si>
  <si>
    <t>% A</t>
  </si>
  <si>
    <t>Grupo B</t>
  </si>
  <si>
    <t>% B</t>
  </si>
  <si>
    <t>Grupo C</t>
  </si>
  <si>
    <t>% C</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</si>
  <si>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</si>
  <si>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</si>
  <si>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</si>
  <si>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</si>
  <si>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</si>
  <si>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</si>
  <si>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</si>
  <si>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</si>
  <si>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</si>
  <si>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</si>
  <si>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</si>
  <si>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</si>
  <si>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</si>
  <si>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</si>
  <si>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</si>
  <si>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</si>
  <si>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</si>
  <si>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</si>
  <si>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</si>
  <si>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</si>
  <si>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</si>
  <si>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A</t>
  </si>
  <si>
    <t>A_%</t>
  </si>
  <si>
    <t>B</t>
  </si>
  <si>
    <t>B_%</t>
  </si>
  <si>
    <t>C</t>
  </si>
  <si>
    <t>C_%</t>
  </si>
  <si>
    <t>SIN SISBEN</t>
  </si>
  <si>
    <t>SIN SISBEN_%</t>
  </si>
  <si>
    <t>D</t>
  </si>
  <si>
    <t>D_%</t>
  </si>
  <si>
    <t>LC_SIN_SISBEN</t>
  </si>
  <si>
    <t>LC_CON_SISBEN</t>
  </si>
  <si>
    <t>Femenino_S</t>
  </si>
  <si>
    <t>Femenino_S_%</t>
  </si>
  <si>
    <t>Masculino_S</t>
  </si>
  <si>
    <t>Masculino_S_%</t>
  </si>
  <si>
    <t>Femenino_C</t>
  </si>
  <si>
    <t>Femenino_C_%</t>
  </si>
  <si>
    <t>Masculino_C</t>
  </si>
  <si>
    <t>Masculino_C_%</t>
  </si>
  <si>
    <t>R_S</t>
  </si>
  <si>
    <t>R_S_%</t>
  </si>
  <si>
    <t>U_S</t>
  </si>
  <si>
    <t>U_S_%</t>
  </si>
  <si>
    <t>R_C</t>
  </si>
  <si>
    <t>R_C_%</t>
  </si>
  <si>
    <t>U_C</t>
  </si>
  <si>
    <t>U_C_%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</si>
  <si>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</si>
  <si>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</si>
  <si>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</si>
  <si>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</si>
  <si>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</si>
  <si>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</si>
  <si>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</si>
  <si>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</si>
  <si>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</si>
  <si>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</si>
  <si>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</si>
  <si>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</si>
  <si>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</si>
  <si>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</si>
  <si>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</si>
  <si>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</si>
  <si>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</si>
  <si>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</si>
  <si>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</si>
  <si>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</si>
  <si>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</si>
  <si>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</si>
  <si>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</si>
  <si>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</si>
  <si>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</si>
  <si>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</si>
  <si>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</si>
  <si>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</si>
  <si>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</si>
  <si>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</si>
  <si>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</si>
  <si>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</si>
  <si>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</si>
  <si>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</si>
  <si>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</si>
  <si>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</si>
  <si>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</si>
  <si>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</si>
  <si>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</si>
  <si>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</si>
  <si>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</si>
  <si>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</si>
  <si>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</si>
  <si>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</si>
  <si>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</si>
  <si>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</si>
  <si>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</si>
  <si>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</si>
  <si>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</si>
  <si>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</si>
  <si>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</si>
  <si>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</si>
  <si>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</si>
  <si>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</si>
  <si>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</si>
  <si>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</si>
  <si>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</si>
  <si>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</si>
  <si>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</si>
  <si>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</si>
  <si>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</si>
  <si>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</si>
  <si>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</si>
  <si>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</si>
  <si>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</si>
  <si>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</si>
  <si>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</si>
  <si>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</si>
  <si>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</si>
  <si>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</si>
  <si>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</si>
  <si>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</si>
  <si>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</si>
  <si>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</si>
  <si>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</si>
  <si>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</si>
  <si>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</si>
  <si>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</si>
  <si>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</si>
  <si>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</si>
  <si>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</si>
  <si>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</si>
  <si>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</si>
  <si>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Total general</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</si>
  <si>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</si>
  <si>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</si>
  <si>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</si>
  <si>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</si>
  <si>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Salen de acces</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</si>
  <si>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</si>
  <si>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</si>
  <si>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</si>
  <si>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</si>
  <si>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</si>
  <si>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</si>
  <si>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</si>
  <si>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</si>
  <si>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</si>
  <si>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</si>
  <si>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</si>
  <si>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</si>
  <si>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</si>
  <si>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</si>
  <si>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</si>
  <si>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</si>
  <si>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</si>
  <si>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</si>
  <si>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</si>
  <si>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ttoal</t>
  </si>
  <si>
    <t>sale KNIME</t>
  </si>
  <si>
    <t>Codi viejo</t>
  </si>
  <si>
    <t>9</t>
  </si>
  <si>
    <t>33</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</si>
  <si>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</si>
  <si>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</si>
  <si>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</si>
  <si>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</si>
  <si>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</si>
  <si>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</si>
  <si>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</si>
  <si>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</si>
  <si>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</si>
  <si>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</si>
  <si>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</si>
  <si>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</si>
  <si>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</si>
  <si>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EXCEPCION</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</si>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</sst>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61">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b/>
      <sz val="11"/>
      <color theme="1"/>
      <name val="Calibri"/>
      <charset val="134"/>
      <scheme val="minor"/>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sz val="10"/>
      <color rgb="FF000000"/>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8"/>
      <color theme="3"/>
      <name val="Arial"/>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8"/>
      <color indexed="8"/>
      <name val="Arial"/>
      <charset val="134"/>
    </font>
    <font>
      <sz val="8"/>
      <name val="Arial Narrow"/>
      <charset val="134"/>
    </font>
    <font>
      <sz val="10"/>
      <color indexed="8"/>
      <name val="Arial Narrow"/>
      <charset val="134"/>
    </font>
    <font>
      <sz val="11"/>
      <name val="Calibri"/>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color indexed="8"/>
      <name val="Calibri"/>
      <charset val="134"/>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b/>
      <sz val="10"/>
      <color theme="0"/>
      <name val="Calibri"/>
      <charset val="134"/>
      <scheme val="minor"/>
    </font>
    <font>
      <sz val="11"/>
      <color indexed="54"/>
      <name val="Calibri"/>
      <charset val="134"/>
    </font>
    <font>
      <sz val="11"/>
      <color rgb="FFFF0000"/>
      <name val="Calibri"/>
      <charset val="134"/>
      <scheme val="minor"/>
    </font>
    <font>
      <sz val="11"/>
      <color rgb="FFFF000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7"/>
      <color indexed="9"/>
      <name val="Arial"/>
      <charset val="134"/>
    </font>
    <font>
      <b/>
      <sz val="16"/>
      <color rgb="FF595959"/>
      <name val="Cambria"/>
      <charset val="134"/>
    </font>
    <font>
      <b/>
      <sz val="14"/>
      <color indexed="56"/>
      <name val="Cambria"/>
      <charset val="134"/>
    </font>
    <font>
      <sz val="10"/>
      <name val="Calibri"/>
      <charset val="134"/>
    </font>
    <font>
      <sz val="8"/>
      <name val="Calibri"/>
      <charset val="134"/>
    </font>
    <font>
      <b/>
      <sz val="10"/>
      <color rgb="FF008C3D"/>
      <name val="Arial"/>
      <charset val="134"/>
    </font>
    <font>
      <b/>
      <sz val="10"/>
      <color theme="0"/>
      <name val="Calibri"/>
      <charset val="134"/>
    </font>
    <font>
      <sz val="10"/>
      <name val="Arial"/>
      <charset val="134"/>
    </font>
    <font>
      <sz val="10"/>
      <color indexed="8"/>
      <name val="Arial"/>
      <charset val="134"/>
    </font>
    <font>
      <b/>
      <sz val="11"/>
      <color rgb="FF009900"/>
      <name val="Calibri"/>
      <charset val="134"/>
      <scheme val="minor"/>
    </font>
    <font>
      <sz val="10"/>
      <color theme="1"/>
      <name val="Arial"/>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14"/>
      <name val="Arial"/>
      <charset val="134"/>
    </font>
    <font>
      <b/>
      <sz val="8"/>
      <color theme="0"/>
      <name val="Calibri"/>
      <charset val="134"/>
    </font>
    <font>
      <b/>
      <u/>
      <sz val="10"/>
      <color theme="0"/>
      <name val="Calibri"/>
      <charset val="134"/>
      <scheme val="minor"/>
    </font>
    <font>
      <b/>
      <sz val="9"/>
      <name val="Tahoma"/>
      <charset val="1"/>
    </font>
    <font>
      <sz val="9"/>
      <name val="Tahoma"/>
      <charset val="134"/>
    </font>
    <font>
      <b/>
      <sz val="9"/>
      <name val="Tahoma"/>
      <charset val="134"/>
    </font>
    <font>
      <sz val="9"/>
      <name val="Tahoma"/>
      <charset val="1"/>
    </font>
  </fonts>
  <fills count="89">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5961485641044"/>
      </patternFill>
    </fill>
    <fill>
      <patternFill patternType="solid">
        <fgColor theme="0"/>
        <bgColor indexed="64"/>
      </patternFill>
    </fill>
    <fill>
      <patternFill patternType="solid">
        <fgColor rgb="FFFFC000"/>
        <bgColor indexed="64"/>
      </patternFill>
    </fill>
    <fill>
      <patternFill patternType="solid">
        <fgColor theme="4" tint="0.79985961485641044"/>
        <bgColor theme="4" tint="0.799859614856410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DCE6F1"/>
        <bgColor indexed="64"/>
      </patternFill>
    </fill>
    <fill>
      <patternFill patternType="solid">
        <fgColor theme="5" tint="0.79992065187536243"/>
        <bgColor indexed="64"/>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theme="4" tint="0.79992065187536243"/>
        <bgColor theme="4" tint="0.79992065187536243"/>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theme="9" tint="0.39994506668294322"/>
        <bgColor indexed="64"/>
      </patternFill>
    </fill>
    <fill>
      <patternFill patternType="solid">
        <fgColor theme="8" tint="0.39994506668294322"/>
        <bgColor indexed="64"/>
      </patternFill>
    </fill>
    <fill>
      <patternFill patternType="solid">
        <fgColor theme="6" tint="0.39994506668294322"/>
        <bgColor indexed="64"/>
      </patternFill>
    </fill>
    <fill>
      <patternFill patternType="solid">
        <fgColor rgb="FF009900"/>
        <bgColor indexed="64"/>
      </patternFill>
    </fill>
    <fill>
      <patternFill patternType="solid">
        <fgColor rgb="FFFFEB9C"/>
        <bgColor indexed="64"/>
      </patternFill>
    </fill>
    <fill>
      <patternFill patternType="solid">
        <fgColor rgb="FF77F183"/>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59614856410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patternFill patternType="solid">
        <fgColor theme="7" tint="0.39985351115451523"/>
        <bgColor indexed="64"/>
      </patternFill>
    </fill>
    <fill>
      <patternFill patternType="solid">
        <fgColor rgb="FFFFFF00"/>
        <bgColor theme="4"/>
      </patternFill>
    </fill>
    <fill>
      <patternFill patternType="solid">
        <fgColor theme="1"/>
        <bgColor indexed="64"/>
      </patternFill>
    </fill>
    <fill>
      <gradientFill degree="90">
        <stop position="0">
          <color theme="0"/>
        </stop>
        <stop position="1">
          <color rgb="FF00B0F0"/>
        </stop>
      </gradientFill>
    </fill>
    <fill>
      <patternFill patternType="solid">
        <fgColor theme="0" tint="-0.1498764000366222"/>
        <bgColor indexed="0"/>
      </patternFill>
    </fill>
    <fill>
      <patternFill patternType="solid">
        <fgColor theme="0" tint="-0.1498764000366222"/>
        <bgColor indexed="64"/>
      </patternFill>
    </fill>
    <fill>
      <patternFill patternType="solid">
        <fgColor theme="0" tint="-4.9989318521683403E-2"/>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indexed="22"/>
        <bgColor indexed="64"/>
      </patternFill>
    </fill>
    <fill>
      <patternFill patternType="solid">
        <fgColor theme="9" tint="0.799859614856410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s>
  <borders count="5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5351115451523"/>
      </top>
      <bottom/>
      <diagonal/>
    </border>
    <border>
      <left/>
      <right/>
      <top/>
      <bottom style="thin">
        <color theme="4" tint="0.399853511154515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theme="4" tint="0.39991454817346722"/>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theme="0"/>
      </left>
      <right style="thin">
        <color theme="0"/>
      </right>
      <top/>
      <bottom style="thick">
        <color theme="0"/>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hair">
        <color auto="1"/>
      </top>
      <bottom style="thin">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30">
    <xf numFmtId="0" fontId="0" fillId="0" borderId="0"/>
    <xf numFmtId="43" fontId="115" fillId="0" borderId="0" applyFont="0" applyFill="0" applyBorder="0" applyAlignment="0" applyProtection="0"/>
    <xf numFmtId="9" fontId="115" fillId="0" borderId="0" applyFont="0" applyFill="0" applyBorder="0" applyAlignment="0" applyProtection="0"/>
    <xf numFmtId="41" fontId="115" fillId="0" borderId="0" applyFont="0" applyFill="0" applyBorder="0" applyAlignment="0" applyProtection="0"/>
    <xf numFmtId="0" fontId="128" fillId="0" borderId="0" applyNumberFormat="0" applyFill="0" applyBorder="0" applyAlignment="0" applyProtection="0"/>
    <xf numFmtId="0" fontId="73" fillId="0" borderId="0" applyNumberFormat="0" applyFill="0" applyBorder="0" applyAlignment="0" applyProtection="0"/>
    <xf numFmtId="0" fontId="82" fillId="38" borderId="39" applyNumberFormat="0" applyAlignment="0" applyProtection="0"/>
    <xf numFmtId="0" fontId="129" fillId="29" borderId="0" applyNumberFormat="0" applyBorder="0" applyAlignment="0" applyProtection="0"/>
    <xf numFmtId="0" fontId="63" fillId="27" borderId="0" applyNumberFormat="0" applyBorder="0" applyAlignment="0" applyProtection="0"/>
    <xf numFmtId="3" fontId="69" fillId="0" borderId="16"/>
    <xf numFmtId="165" fontId="115" fillId="0" borderId="0" applyFont="0" applyFill="0" applyBorder="0" applyAlignment="0" applyProtection="0"/>
    <xf numFmtId="43" fontId="115" fillId="0" borderId="0" applyFont="0" applyFill="0" applyBorder="0" applyAlignment="0" applyProtection="0"/>
    <xf numFmtId="166" fontId="130" fillId="0" borderId="0">
      <protection locked="0"/>
    </xf>
    <xf numFmtId="0" fontId="23" fillId="54"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23" fillId="57" borderId="0" applyNumberFormat="0" applyBorder="0" applyAlignment="0" applyProtection="0"/>
    <xf numFmtId="0" fontId="23" fillId="58" borderId="0" applyNumberFormat="0" applyBorder="0" applyAlignment="0" applyProtection="0"/>
    <xf numFmtId="0" fontId="23" fillId="59" borderId="0" applyNumberFormat="0" applyBorder="0" applyAlignment="0" applyProtection="0"/>
    <xf numFmtId="0" fontId="23" fillId="60" borderId="0" applyNumberFormat="0" applyBorder="0" applyAlignment="0" applyProtection="0"/>
    <xf numFmtId="0" fontId="23" fillId="61" borderId="0" applyNumberFormat="0" applyBorder="0" applyAlignment="0" applyProtection="0"/>
    <xf numFmtId="0" fontId="23" fillId="62" borderId="0" applyNumberFormat="0" applyBorder="0" applyAlignment="0" applyProtection="0"/>
    <xf numFmtId="0" fontId="62" fillId="55" borderId="0" applyNumberFormat="0" applyBorder="0" applyAlignment="0" applyProtection="0"/>
    <xf numFmtId="0" fontId="62" fillId="63" borderId="0" applyNumberFormat="0" applyBorder="0" applyAlignment="0" applyProtection="0"/>
    <xf numFmtId="0" fontId="62" fillId="57" borderId="0" applyNumberFormat="0" applyBorder="0" applyAlignment="0" applyProtection="0"/>
    <xf numFmtId="0" fontId="62" fillId="64" borderId="0" applyNumberFormat="0" applyBorder="0" applyAlignment="0" applyProtection="0"/>
    <xf numFmtId="0" fontId="62" fillId="59" borderId="0" applyNumberFormat="0" applyBorder="0" applyAlignment="0" applyProtection="0"/>
    <xf numFmtId="0" fontId="62" fillId="65" borderId="0" applyNumberFormat="0" applyBorder="0" applyAlignment="0" applyProtection="0"/>
    <xf numFmtId="0" fontId="62" fillId="61" borderId="0" applyNumberFormat="0" applyBorder="0" applyAlignment="0" applyProtection="0"/>
    <xf numFmtId="0" fontId="62" fillId="66" borderId="0" applyNumberFormat="0" applyBorder="0" applyAlignment="0" applyProtection="0"/>
    <xf numFmtId="0" fontId="62" fillId="67" borderId="0" applyNumberFormat="0" applyBorder="0" applyAlignment="0" applyProtection="0"/>
    <xf numFmtId="0" fontId="62" fillId="68" borderId="0" applyNumberFormat="0" applyBorder="0" applyAlignment="0" applyProtection="0"/>
    <xf numFmtId="0" fontId="62" fillId="69" borderId="0" applyNumberFormat="0" applyBorder="0" applyAlignment="0" applyProtection="0"/>
    <xf numFmtId="0" fontId="23" fillId="70" borderId="0" applyNumberFormat="0" applyBorder="0" applyAlignment="0" applyProtection="0"/>
    <xf numFmtId="0" fontId="23" fillId="71" borderId="0" applyNumberFormat="0" applyBorder="0" applyAlignment="0" applyProtection="0"/>
    <xf numFmtId="0" fontId="23" fillId="72" borderId="0" applyNumberFormat="0" applyBorder="0" applyAlignment="0" applyProtection="0"/>
    <xf numFmtId="0" fontId="62" fillId="54" borderId="0" applyNumberFormat="0" applyBorder="0" applyAlignment="0" applyProtection="0"/>
    <xf numFmtId="0" fontId="62" fillId="73" borderId="0" applyNumberFormat="0" applyBorder="0" applyAlignment="0" applyProtection="0"/>
    <xf numFmtId="0" fontId="62" fillId="74" borderId="0" applyNumberFormat="0" applyBorder="0" applyAlignment="0" applyProtection="0"/>
    <xf numFmtId="0" fontId="62" fillId="71" borderId="0" applyNumberFormat="0" applyBorder="0" applyAlignment="0" applyProtection="0"/>
    <xf numFmtId="0" fontId="62" fillId="45" borderId="0" applyNumberFormat="0" applyBorder="0" applyAlignment="0" applyProtection="0"/>
    <xf numFmtId="0" fontId="62" fillId="75" borderId="0" applyNumberFormat="0" applyBorder="0" applyAlignment="0" applyProtection="0"/>
    <xf numFmtId="0" fontId="62" fillId="34" borderId="0" applyNumberFormat="0" applyBorder="0" applyAlignment="0" applyProtection="0"/>
    <xf numFmtId="0" fontId="62" fillId="72" borderId="0" applyNumberFormat="0" applyBorder="0" applyAlignment="0" applyProtection="0"/>
    <xf numFmtId="0" fontId="62" fillId="76" borderId="0" applyNumberFormat="0" applyBorder="0" applyAlignment="0" applyProtection="0"/>
    <xf numFmtId="0" fontId="131" fillId="62" borderId="0" applyNumberFormat="0" applyBorder="0" applyAlignment="0" applyProtection="0"/>
    <xf numFmtId="0" fontId="131" fillId="77" borderId="0" applyNumberFormat="0" applyBorder="0" applyAlignment="0" applyProtection="0"/>
    <xf numFmtId="0" fontId="131" fillId="72" borderId="0" applyNumberFormat="0" applyBorder="0" applyAlignment="0" applyProtection="0"/>
    <xf numFmtId="0" fontId="131" fillId="57" borderId="0" applyNumberFormat="0" applyBorder="0" applyAlignment="0" applyProtection="0"/>
    <xf numFmtId="0" fontId="131" fillId="56" borderId="0" applyNumberFormat="0" applyBorder="0" applyAlignment="0" applyProtection="0"/>
    <xf numFmtId="0" fontId="131" fillId="78" borderId="0" applyNumberFormat="0" applyBorder="0" applyAlignment="0" applyProtection="0"/>
    <xf numFmtId="0" fontId="131" fillId="71" borderId="0" applyNumberFormat="0" applyBorder="0" applyAlignment="0" applyProtection="0"/>
    <xf numFmtId="0" fontId="131" fillId="79" borderId="0" applyNumberFormat="0" applyBorder="0" applyAlignment="0" applyProtection="0"/>
    <xf numFmtId="0" fontId="131" fillId="80" borderId="0" applyNumberFormat="0" applyBorder="0" applyAlignment="0" applyProtection="0"/>
    <xf numFmtId="0" fontId="131" fillId="81" borderId="0" applyNumberFormat="0" applyBorder="0" applyAlignment="0" applyProtection="0"/>
    <xf numFmtId="0" fontId="131" fillId="82" borderId="0" applyNumberFormat="0" applyBorder="0" applyAlignment="0" applyProtection="0"/>
    <xf numFmtId="0" fontId="131" fillId="83" borderId="0" applyNumberFormat="0" applyBorder="0" applyAlignment="0" applyProtection="0"/>
    <xf numFmtId="0" fontId="131" fillId="84" borderId="0" applyNumberFormat="0" applyBorder="0" applyAlignment="0" applyProtection="0"/>
    <xf numFmtId="0" fontId="132" fillId="61" borderId="0" applyNumberFormat="0" applyBorder="0" applyAlignment="0" applyProtection="0"/>
    <xf numFmtId="0" fontId="133" fillId="59" borderId="0" applyNumberFormat="0" applyBorder="0" applyAlignment="0" applyProtection="0"/>
    <xf numFmtId="0" fontId="134" fillId="85" borderId="40" applyNumberFormat="0" applyAlignment="0" applyProtection="0"/>
    <xf numFmtId="0" fontId="135" fillId="68" borderId="40" applyNumberFormat="0" applyAlignment="0" applyProtection="0"/>
    <xf numFmtId="0" fontId="65" fillId="86" borderId="41" applyNumberFormat="0" applyAlignment="0" applyProtection="0"/>
    <xf numFmtId="0" fontId="136" fillId="0" borderId="42" applyNumberFormat="0" applyFill="0" applyAlignment="0" applyProtection="0"/>
    <xf numFmtId="0" fontId="137" fillId="0" borderId="0" applyNumberFormat="0" applyFill="0" applyBorder="0" applyAlignment="0" applyProtection="0"/>
    <xf numFmtId="0" fontId="131" fillId="87" borderId="0" applyNumberFormat="0" applyBorder="0" applyAlignment="0" applyProtection="0"/>
    <xf numFmtId="0" fontId="131" fillId="88" borderId="0" applyNumberFormat="0" applyBorder="0" applyAlignment="0" applyProtection="0"/>
    <xf numFmtId="0" fontId="138" fillId="60" borderId="40" applyNumberFormat="0" applyAlignment="0" applyProtection="0"/>
    <xf numFmtId="167" fontId="115" fillId="0" borderId="0" applyFont="0" applyFill="0" applyBorder="0" applyAlignment="0" applyProtection="0"/>
    <xf numFmtId="168" fontId="115" fillId="0" borderId="0" applyFont="0" applyFill="0" applyBorder="0" applyAlignment="0" applyProtection="0"/>
    <xf numFmtId="168" fontId="139" fillId="0" borderId="0" applyFont="0" applyFill="0" applyBorder="0" applyAlignment="0" applyProtection="0"/>
    <xf numFmtId="169" fontId="115" fillId="0" borderId="0" applyFont="0" applyFill="0" applyBorder="0" applyAlignment="0" applyProtection="0"/>
    <xf numFmtId="0" fontId="140" fillId="0" borderId="0" applyNumberFormat="0" applyFill="0" applyBorder="0" applyAlignment="0" applyProtection="0"/>
    <xf numFmtId="0" fontId="133" fillId="62" borderId="0" applyNumberFormat="0" applyBorder="0" applyAlignment="0" applyProtection="0"/>
    <xf numFmtId="0" fontId="141" fillId="0" borderId="43" applyNumberFormat="0" applyFill="0" applyAlignment="0" applyProtection="0"/>
    <xf numFmtId="0" fontId="142" fillId="0" borderId="44" applyNumberFormat="0" applyFill="0" applyAlignment="0" applyProtection="0"/>
    <xf numFmtId="0" fontId="143" fillId="0" borderId="45" applyNumberFormat="0" applyFill="0" applyAlignment="0" applyProtection="0"/>
    <xf numFmtId="0" fontId="143" fillId="0" borderId="0" applyNumberFormat="0" applyFill="0" applyBorder="0" applyAlignment="0" applyProtection="0"/>
    <xf numFmtId="0" fontId="132" fillId="57" borderId="0" applyNumberFormat="0" applyBorder="0" applyAlignment="0" applyProtection="0"/>
    <xf numFmtId="0" fontId="138" fillId="70" borderId="40" applyNumberFormat="0" applyAlignment="0" applyProtection="0"/>
    <xf numFmtId="0" fontId="144" fillId="0" borderId="46" applyNumberFormat="0" applyFill="0" applyAlignment="0" applyProtection="0"/>
    <xf numFmtId="41" fontId="115" fillId="0" borderId="0" applyFont="0" applyFill="0" applyBorder="0" applyAlignment="0" applyProtection="0"/>
    <xf numFmtId="170" fontId="23" fillId="0" borderId="0" applyFont="0" applyFill="0" applyBorder="0" applyAlignment="0" applyProtection="0"/>
    <xf numFmtId="164" fontId="62" fillId="0" borderId="0" applyFont="0" applyFill="0" applyBorder="0" applyAlignment="0" applyProtection="0"/>
    <xf numFmtId="43" fontId="62" fillId="0" borderId="0" applyFont="0" applyFill="0" applyBorder="0" applyAlignment="0" applyProtection="0"/>
    <xf numFmtId="164" fontId="115"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171" fontId="23" fillId="0" borderId="0" applyFont="0" applyFill="0" applyBorder="0" applyAlignment="0" applyProtection="0"/>
    <xf numFmtId="172" fontId="62" fillId="0" borderId="0" applyFont="0" applyFill="0" applyBorder="0" applyAlignment="0" applyProtection="0"/>
    <xf numFmtId="173" fontId="115" fillId="0" borderId="0" applyFont="0" applyFill="0" applyBorder="0" applyAlignment="0" applyProtection="0"/>
    <xf numFmtId="0" fontId="145" fillId="70" borderId="0" applyNumberFormat="0" applyBorder="0" applyAlignment="0" applyProtection="0"/>
    <xf numFmtId="0" fontId="115" fillId="0" borderId="0"/>
    <xf numFmtId="0" fontId="62" fillId="0" borderId="0"/>
    <xf numFmtId="0" fontId="62" fillId="0" borderId="0"/>
    <xf numFmtId="0" fontId="62" fillId="0" borderId="0"/>
    <xf numFmtId="0" fontId="23" fillId="0" borderId="0"/>
    <xf numFmtId="0" fontId="115" fillId="0" borderId="0"/>
    <xf numFmtId="0" fontId="115" fillId="0" borderId="0"/>
    <xf numFmtId="0" fontId="62" fillId="0" borderId="0"/>
    <xf numFmtId="0" fontId="146" fillId="0" borderId="0"/>
    <xf numFmtId="0" fontId="62" fillId="0" borderId="0"/>
    <xf numFmtId="0" fontId="62" fillId="0" borderId="0"/>
    <xf numFmtId="0" fontId="147" fillId="0" borderId="0"/>
    <xf numFmtId="0" fontId="148" fillId="0" borderId="0"/>
    <xf numFmtId="0" fontId="148" fillId="0" borderId="0"/>
    <xf numFmtId="0" fontId="148" fillId="0" borderId="0"/>
    <xf numFmtId="0" fontId="148" fillId="0" borderId="0"/>
    <xf numFmtId="0" fontId="115" fillId="0" borderId="0"/>
    <xf numFmtId="0" fontId="148" fillId="0" borderId="0"/>
    <xf numFmtId="0" fontId="148" fillId="0" borderId="0"/>
    <xf numFmtId="0" fontId="115" fillId="0" borderId="0"/>
    <xf numFmtId="0" fontId="115" fillId="0" borderId="0"/>
    <xf numFmtId="0" fontId="149" fillId="0" borderId="0"/>
    <xf numFmtId="0" fontId="148" fillId="0" borderId="0"/>
    <xf numFmtId="0" fontId="23" fillId="58" borderId="23" applyNumberFormat="0" applyFont="0" applyAlignment="0" applyProtection="0"/>
    <xf numFmtId="0" fontId="115" fillId="58" borderId="23" applyNumberFormat="0" applyFont="0" applyAlignment="0" applyProtection="0"/>
    <xf numFmtId="0" fontId="62" fillId="13" borderId="38" applyNumberFormat="0" applyFont="0" applyAlignment="0" applyProtection="0"/>
    <xf numFmtId="0" fontId="23" fillId="13" borderId="38" applyNumberFormat="0" applyFont="0" applyAlignment="0" applyProtection="0"/>
    <xf numFmtId="0" fontId="150" fillId="85" borderId="47" applyNumberFormat="0" applyAlignment="0" applyProtection="0"/>
    <xf numFmtId="9" fontId="115" fillId="0" borderId="0" applyFont="0" applyFill="0" applyBorder="0" applyAlignment="0" applyProtection="0"/>
    <xf numFmtId="9" fontId="23" fillId="0" borderId="0" applyFont="0" applyFill="0" applyBorder="0" applyAlignment="0" applyProtection="0"/>
    <xf numFmtId="9" fontId="115" fillId="0" borderId="0" applyFont="0" applyFill="0" applyBorder="0" applyAlignment="0" applyProtection="0"/>
    <xf numFmtId="0" fontId="150" fillId="68" borderId="47" applyNumberFormat="0" applyAlignment="0" applyProtection="0"/>
    <xf numFmtId="0" fontId="144" fillId="0" borderId="0" applyNumberFormat="0" applyFill="0" applyBorder="0" applyAlignment="0" applyProtection="0"/>
    <xf numFmtId="0" fontId="105" fillId="0" borderId="0" applyNumberFormat="0" applyFill="0" applyBorder="0" applyAlignment="0" applyProtection="0"/>
    <xf numFmtId="0" fontId="106" fillId="0" borderId="48" applyNumberFormat="0" applyFill="0" applyAlignment="0" applyProtection="0"/>
    <xf numFmtId="0" fontId="151" fillId="0" borderId="49" applyNumberFormat="0" applyFill="0" applyAlignment="0" applyProtection="0"/>
    <xf numFmtId="0" fontId="137" fillId="0" borderId="50" applyNumberFormat="0" applyFill="0" applyAlignment="0" applyProtection="0"/>
    <xf numFmtId="0" fontId="125" fillId="0" borderId="51" applyNumberFormat="0" applyFill="0" applyAlignment="0" applyProtection="0"/>
  </cellStyleXfs>
  <cellXfs count="994">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6"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6"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3" fontId="0" fillId="0" borderId="0" xfId="0" applyNumberFormat="1" applyFill="1"/>
    <xf numFmtId="0" fontId="11" fillId="0" borderId="0" xfId="0" applyFont="1" applyAlignment="1">
      <alignment horizontal="left"/>
    </xf>
    <xf numFmtId="0" fontId="12" fillId="9" borderId="7" xfId="0" applyFont="1" applyFill="1" applyBorder="1" applyAlignment="1">
      <alignment horizontal="left"/>
    </xf>
    <xf numFmtId="3" fontId="12" fillId="9" borderId="7" xfId="0" applyNumberFormat="1" applyFont="1" applyFill="1" applyBorder="1"/>
    <xf numFmtId="1" fontId="7" fillId="5" borderId="9" xfId="92" applyNumberFormat="1" applyFont="1" applyFill="1" applyBorder="1" applyAlignment="1">
      <alignment vertical="center" wrapText="1" shrinkToFit="1"/>
    </xf>
    <xf numFmtId="0" fontId="0" fillId="0" borderId="9" xfId="0" applyBorder="1"/>
    <xf numFmtId="0" fontId="7" fillId="5" borderId="2" xfId="0" applyFont="1" applyFill="1" applyBorder="1" applyAlignment="1">
      <alignment horizontal="left" vertical="center"/>
    </xf>
    <xf numFmtId="0" fontId="7" fillId="5" borderId="2" xfId="92" applyFont="1" applyFill="1" applyBorder="1" applyAlignment="1">
      <alignment vertical="center"/>
    </xf>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6" fillId="2" borderId="2" xfId="0" applyNumberFormat="1" applyFont="1" applyFill="1" applyBorder="1" applyAlignment="1" applyProtection="1">
      <alignment horizontal="center" vertical="center"/>
    </xf>
    <xf numFmtId="0" fontId="17" fillId="2" borderId="3" xfId="0" applyNumberFormat="1" applyFont="1" applyFill="1" applyBorder="1" applyAlignment="1" applyProtection="1">
      <alignment horizontal="center" vertical="center" wrapText="1"/>
    </xf>
    <xf numFmtId="3" fontId="18" fillId="2" borderId="4" xfId="0" applyNumberFormat="1" applyFont="1" applyFill="1" applyBorder="1" applyAlignment="1" applyProtection="1">
      <alignment horizontal="center" vertical="center"/>
    </xf>
    <xf numFmtId="3" fontId="18" fillId="2" borderId="11" xfId="0" applyNumberFormat="1" applyFont="1" applyFill="1" applyBorder="1" applyAlignment="1" applyProtection="1">
      <alignment horizontal="center" vertical="center" wrapText="1"/>
    </xf>
    <xf numFmtId="3" fontId="19"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0" fillId="0" borderId="2" xfId="0" applyNumberFormat="1" applyFont="1" applyFill="1" applyBorder="1" applyAlignment="1" applyProtection="1"/>
    <xf numFmtId="0" fontId="21" fillId="0" borderId="2" xfId="0" applyFont="1" applyBorder="1" applyAlignment="1">
      <alignment vertical="center"/>
    </xf>
    <xf numFmtId="0" fontId="22" fillId="10" borderId="11" xfId="0" applyNumberFormat="1" applyFont="1" applyFill="1" applyBorder="1" applyAlignment="1" applyProtection="1"/>
    <xf numFmtId="0" fontId="23" fillId="0" borderId="0" xfId="0" applyNumberFormat="1" applyFont="1" applyFill="1" applyBorder="1" applyAlignment="1" applyProtection="1">
      <alignment vertical="center"/>
    </xf>
    <xf numFmtId="0" fontId="24" fillId="11" borderId="3" xfId="0" applyNumberFormat="1" applyFont="1" applyFill="1" applyBorder="1" applyAlignment="1" applyProtection="1">
      <alignment horizontal="center" vertical="center" wrapText="1"/>
    </xf>
    <xf numFmtId="0" fontId="24" fillId="8" borderId="3" xfId="0" applyNumberFormat="1" applyFont="1" applyFill="1" applyBorder="1" applyAlignment="1" applyProtection="1">
      <alignment horizontal="center" vertical="center" wrapText="1"/>
    </xf>
    <xf numFmtId="0" fontId="25" fillId="0" borderId="0" xfId="0" applyNumberFormat="1" applyFont="1" applyFill="1" applyBorder="1" applyAlignment="1" applyProtection="1">
      <alignment horizontal="center" vertical="center" wrapText="1"/>
    </xf>
    <xf numFmtId="0" fontId="25" fillId="8"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xf numFmtId="0" fontId="26" fillId="8" borderId="2" xfId="0" applyNumberFormat="1" applyFont="1" applyFill="1" applyBorder="1" applyAlignment="1" applyProtection="1">
      <alignment horizontal="center"/>
    </xf>
    <xf numFmtId="0" fontId="0" fillId="0" borderId="0" xfId="0" applyNumberFormat="1"/>
    <xf numFmtId="0" fontId="26" fillId="0" borderId="2" xfId="0" applyNumberFormat="1" applyFont="1" applyFill="1" applyBorder="1" applyAlignment="1" applyProtection="1">
      <alignment horizontal="center"/>
    </xf>
    <xf numFmtId="0" fontId="7" fillId="12"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2" borderId="9" xfId="0" applyNumberFormat="1" applyFont="1" applyFill="1" applyBorder="1" applyAlignment="1" applyProtection="1">
      <alignment vertical="center"/>
    </xf>
    <xf numFmtId="0" fontId="7" fillId="12" borderId="2" xfId="0" applyNumberFormat="1" applyFont="1" applyFill="1" applyBorder="1" applyAlignment="1" applyProtection="1">
      <alignment horizontal="left" vertical="center"/>
    </xf>
    <xf numFmtId="0" fontId="0" fillId="0" borderId="14" xfId="0" applyNumberFormat="1" applyFont="1" applyFill="1" applyBorder="1" applyAlignment="1" applyProtection="1"/>
    <xf numFmtId="0" fontId="5" fillId="0" borderId="15" xfId="0" applyNumberFormat="1" applyFont="1" applyFill="1" applyBorder="1" applyAlignment="1" applyProtection="1"/>
    <xf numFmtId="0" fontId="5" fillId="0" borderId="11" xfId="0" applyNumberFormat="1" applyFont="1" applyFill="1" applyBorder="1" applyAlignment="1" applyProtection="1"/>
    <xf numFmtId="0" fontId="0" fillId="0" borderId="16" xfId="0" applyNumberFormat="1" applyFont="1" applyFill="1" applyBorder="1" applyAlignment="1" applyProtection="1"/>
    <xf numFmtId="0" fontId="5" fillId="0" borderId="12" xfId="0" applyNumberFormat="1" applyFont="1" applyFill="1" applyBorder="1" applyAlignment="1" applyProtection="1"/>
    <xf numFmtId="0" fontId="12" fillId="9" borderId="7" xfId="0" applyNumberFormat="1" applyFont="1" applyFill="1" applyBorder="1"/>
    <xf numFmtId="0" fontId="115" fillId="0" borderId="0" xfId="92"/>
    <xf numFmtId="0" fontId="27" fillId="0" borderId="0" xfId="97" applyFont="1"/>
    <xf numFmtId="4" fontId="115" fillId="0" borderId="0" xfId="92" applyNumberFormat="1"/>
    <xf numFmtId="0" fontId="5" fillId="0" borderId="0" xfId="92" applyFont="1"/>
    <xf numFmtId="0" fontId="28" fillId="0" borderId="2" xfId="97" applyFont="1" applyBorder="1" applyAlignment="1">
      <alignment vertical="center"/>
    </xf>
    <xf numFmtId="0" fontId="29"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3" fillId="2" borderId="2" xfId="97" applyFont="1" applyFill="1" applyBorder="1" applyAlignment="1">
      <alignment horizontal="center" vertical="center"/>
    </xf>
    <xf numFmtId="3" fontId="33" fillId="2" borderId="2" xfId="108" applyNumberFormat="1" applyFont="1" applyFill="1" applyBorder="1" applyAlignment="1">
      <alignment horizontal="center" vertical="center"/>
    </xf>
    <xf numFmtId="3" fontId="34" fillId="13" borderId="2" xfId="108" applyNumberFormat="1" applyFont="1" applyFill="1" applyBorder="1" applyAlignment="1">
      <alignment horizontal="center" vertical="center"/>
    </xf>
    <xf numFmtId="4" fontId="34" fillId="13" borderId="2" xfId="108" applyNumberFormat="1" applyFont="1" applyFill="1" applyBorder="1" applyAlignment="1">
      <alignment horizontal="center" vertical="center"/>
    </xf>
    <xf numFmtId="1" fontId="35" fillId="14" borderId="2" xfId="92" applyNumberFormat="1" applyFont="1" applyFill="1" applyBorder="1" applyAlignment="1">
      <alignment vertical="center" wrapText="1" shrinkToFit="1"/>
    </xf>
    <xf numFmtId="0" fontId="33" fillId="14" borderId="2" xfId="97" applyFont="1" applyFill="1" applyBorder="1" applyAlignment="1">
      <alignment vertical="center"/>
    </xf>
    <xf numFmtId="3" fontId="36" fillId="15" borderId="2" xfId="108" applyNumberFormat="1" applyFont="1" applyFill="1" applyBorder="1" applyAlignment="1">
      <alignment horizontal="center" vertical="center"/>
    </xf>
    <xf numFmtId="4" fontId="36" fillId="15" borderId="2" xfId="108" applyNumberFormat="1" applyFont="1" applyFill="1" applyBorder="1" applyAlignment="1">
      <alignment horizontal="center" vertical="center"/>
    </xf>
    <xf numFmtId="0" fontId="37" fillId="0" borderId="2" xfId="92" applyFont="1" applyBorder="1"/>
    <xf numFmtId="0" fontId="6" fillId="0" borderId="2" xfId="7" applyFont="1" applyFill="1" applyBorder="1"/>
    <xf numFmtId="3" fontId="38" fillId="0" borderId="2" xfId="8" applyNumberFormat="1" applyFont="1" applyFill="1" applyBorder="1" applyAlignment="1">
      <alignment horizontal="center" vertical="center"/>
    </xf>
    <xf numFmtId="3" fontId="38" fillId="0" borderId="2" xfId="8" applyNumberFormat="1" applyFont="1" applyFill="1" applyBorder="1"/>
    <xf numFmtId="4" fontId="38" fillId="0" borderId="2" xfId="8" applyNumberFormat="1" applyFont="1" applyFill="1" applyBorder="1" applyAlignment="1">
      <alignment horizontal="center"/>
    </xf>
    <xf numFmtId="49" fontId="39" fillId="2" borderId="2" xfId="0" applyNumberFormat="1" applyFont="1" applyFill="1" applyBorder="1" applyAlignment="1">
      <alignment horizontal="center" vertical="center" wrapText="1"/>
    </xf>
    <xf numFmtId="3" fontId="41" fillId="13" borderId="2" xfId="94" applyNumberFormat="1" applyFont="1" applyFill="1" applyBorder="1" applyAlignment="1">
      <alignment horizontal="center" vertical="center"/>
    </xf>
    <xf numFmtId="3" fontId="35" fillId="14" borderId="2" xfId="97" applyNumberFormat="1" applyFont="1" applyFill="1" applyBorder="1" applyAlignment="1">
      <alignment horizontal="center" vertical="center"/>
    </xf>
    <xf numFmtId="3" fontId="42" fillId="0" borderId="2" xfId="8" applyNumberFormat="1" applyFont="1" applyFill="1" applyBorder="1" applyAlignment="1">
      <alignment horizontal="center"/>
    </xf>
    <xf numFmtId="174" fontId="0" fillId="0" borderId="0" xfId="0" applyNumberFormat="1"/>
    <xf numFmtId="17" fontId="115" fillId="0" borderId="0" xfId="92" applyNumberFormat="1"/>
    <xf numFmtId="0" fontId="115" fillId="0" borderId="0" xfId="97"/>
    <xf numFmtId="0" fontId="7" fillId="5" borderId="2" xfId="92" applyFont="1" applyFill="1" applyBorder="1"/>
    <xf numFmtId="49" fontId="7" fillId="5" borderId="14" xfId="92" applyNumberFormat="1" applyFont="1" applyFill="1" applyBorder="1" applyAlignment="1">
      <alignment horizontal="left" vertical="center"/>
    </xf>
    <xf numFmtId="0" fontId="41" fillId="0" borderId="0" xfId="102" applyFont="1" applyAlignment="1">
      <alignment vertical="center"/>
    </xf>
    <xf numFmtId="4" fontId="115" fillId="0" borderId="14" xfId="92" applyNumberFormat="1" applyBorder="1"/>
    <xf numFmtId="0" fontId="5" fillId="0" borderId="15" xfId="92" applyFont="1" applyBorder="1"/>
    <xf numFmtId="4" fontId="115" fillId="0" borderId="9" xfId="92" applyNumberFormat="1" applyBorder="1"/>
    <xf numFmtId="0" fontId="5" fillId="0" borderId="11" xfId="92" applyFont="1" applyBorder="1"/>
    <xf numFmtId="4" fontId="115" fillId="0" borderId="16" xfId="92" applyNumberFormat="1" applyBorder="1"/>
    <xf numFmtId="0" fontId="5" fillId="0" borderId="12" xfId="92" applyFont="1" applyBorder="1"/>
    <xf numFmtId="174" fontId="12" fillId="9" borderId="7" xfId="0" applyNumberFormat="1" applyFont="1" applyFill="1" applyBorder="1"/>
    <xf numFmtId="174" fontId="6" fillId="16" borderId="19" xfId="0" applyNumberFormat="1" applyFont="1" applyFill="1" applyBorder="1"/>
    <xf numFmtId="0" fontId="43" fillId="0" borderId="0" xfId="97" applyFont="1"/>
    <xf numFmtId="175" fontId="34" fillId="13" borderId="2" xfId="2" applyNumberFormat="1" applyFont="1" applyFill="1" applyBorder="1" applyAlignment="1">
      <alignment horizontal="center" vertical="center"/>
    </xf>
    <xf numFmtId="175" fontId="36" fillId="15" borderId="2" xfId="2" applyNumberFormat="1" applyFont="1" applyFill="1" applyBorder="1" applyAlignment="1">
      <alignment horizontal="center" vertical="center"/>
    </xf>
    <xf numFmtId="3" fontId="42" fillId="0" borderId="2" xfId="8" applyNumberFormat="1" applyFont="1" applyFill="1" applyBorder="1" applyAlignment="1">
      <alignment horizontal="center" vertical="center"/>
    </xf>
    <xf numFmtId="175" fontId="38" fillId="0" borderId="2" xfId="2" applyNumberFormat="1" applyFont="1" applyFill="1" applyBorder="1" applyAlignment="1">
      <alignment horizontal="center"/>
    </xf>
    <xf numFmtId="0" fontId="45"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1" fontId="0" fillId="5" borderId="14" xfId="0" applyNumberFormat="1" applyFont="1" applyFill="1" applyBorder="1" applyAlignment="1">
      <alignment vertical="center" shrinkToFit="1"/>
    </xf>
    <xf numFmtId="0" fontId="7" fillId="5" borderId="9" xfId="0" applyFont="1" applyFill="1" applyBorder="1" applyAlignment="1">
      <alignment horizontal="left" vertical="center"/>
    </xf>
    <xf numFmtId="0" fontId="7" fillId="5" borderId="2" xfId="92" applyFont="1" applyFill="1" applyBorder="1" applyAlignment="1">
      <alignment horizontal="left" vertical="center"/>
    </xf>
    <xf numFmtId="0" fontId="7" fillId="5" borderId="8" xfId="0" applyFont="1" applyFill="1" applyBorder="1" applyAlignment="1">
      <alignment horizontal="left" vertical="center"/>
    </xf>
    <xf numFmtId="0" fontId="7" fillId="5" borderId="16" xfId="0" applyFont="1" applyFill="1" applyBorder="1" applyAlignment="1">
      <alignment horizontal="left" vertical="center"/>
    </xf>
    <xf numFmtId="0" fontId="115" fillId="0" borderId="14" xfId="92" applyBorder="1"/>
    <xf numFmtId="0" fontId="115" fillId="5" borderId="14" xfId="92" applyFill="1" applyBorder="1" applyAlignment="1">
      <alignment horizontal="left"/>
    </xf>
    <xf numFmtId="0" fontId="115" fillId="0" borderId="15" xfId="92" applyBorder="1"/>
    <xf numFmtId="0" fontId="115" fillId="5" borderId="9" xfId="92" applyFill="1" applyBorder="1" applyAlignment="1">
      <alignment horizontal="left"/>
    </xf>
    <xf numFmtId="0" fontId="115" fillId="0" borderId="11" xfId="92" applyBorder="1"/>
    <xf numFmtId="0" fontId="115" fillId="5" borderId="16" xfId="92" applyFill="1" applyBorder="1" applyAlignment="1">
      <alignment horizontal="left"/>
    </xf>
    <xf numFmtId="0" fontId="115" fillId="0" borderId="12" xfId="92" applyBorder="1"/>
    <xf numFmtId="0" fontId="37" fillId="7" borderId="5" xfId="0" applyFont="1" applyFill="1" applyBorder="1" applyAlignment="1">
      <alignment horizontal="left"/>
    </xf>
    <xf numFmtId="0" fontId="37" fillId="7" borderId="5" xfId="0" applyFont="1" applyFill="1" applyBorder="1"/>
    <xf numFmtId="0" fontId="115" fillId="0" borderId="0" xfId="92" applyAlignment="1">
      <alignment horizontal="center"/>
    </xf>
    <xf numFmtId="0" fontId="5" fillId="0" borderId="0" xfId="92" applyFont="1" applyAlignment="1">
      <alignment horizontal="center"/>
    </xf>
    <xf numFmtId="0" fontId="28" fillId="0" borderId="0" xfId="97" applyFont="1" applyAlignment="1">
      <alignment vertical="center" wrapText="1"/>
    </xf>
    <xf numFmtId="0" fontId="28" fillId="0" borderId="0" xfId="97" applyFont="1" applyAlignment="1">
      <alignment vertical="center"/>
    </xf>
    <xf numFmtId="0" fontId="4" fillId="2" borderId="2" xfId="7" applyFont="1" applyFill="1" applyBorder="1" applyAlignment="1">
      <alignment horizontal="center" vertical="center" wrapText="1"/>
    </xf>
    <xf numFmtId="3" fontId="47" fillId="13" borderId="2" xfId="108" applyNumberFormat="1" applyFont="1" applyFill="1" applyBorder="1" applyAlignment="1">
      <alignment horizontal="center" vertical="center"/>
    </xf>
    <xf numFmtId="176" fontId="47" fillId="13" borderId="2" xfId="108" applyNumberFormat="1" applyFont="1" applyFill="1" applyBorder="1" applyAlignment="1">
      <alignment horizontal="center" vertical="center"/>
    </xf>
    <xf numFmtId="1" fontId="35" fillId="14" borderId="2" xfId="0" applyNumberFormat="1" applyFont="1" applyFill="1" applyBorder="1" applyAlignment="1">
      <alignment vertical="center" wrapText="1" shrinkToFit="1"/>
    </xf>
    <xf numFmtId="176" fontId="36" fillId="15" borderId="2" xfId="108" applyNumberFormat="1" applyFont="1" applyFill="1" applyBorder="1" applyAlignment="1">
      <alignment horizontal="center" vertical="center"/>
    </xf>
    <xf numFmtId="3" fontId="38" fillId="0" borderId="2" xfId="8" applyNumberFormat="1" applyFont="1" applyFill="1" applyBorder="1" applyAlignment="1">
      <alignment horizontal="center"/>
    </xf>
    <xf numFmtId="176" fontId="38" fillId="0" borderId="2" xfId="8" applyNumberFormat="1" applyFont="1" applyFill="1" applyBorder="1" applyAlignment="1">
      <alignment horizontal="center"/>
    </xf>
    <xf numFmtId="3" fontId="35" fillId="14" borderId="2" xfId="92" applyNumberFormat="1" applyFont="1" applyFill="1" applyBorder="1" applyAlignment="1">
      <alignment horizontal="center"/>
    </xf>
    <xf numFmtId="176" fontId="35" fillId="14" borderId="2" xfId="92" applyNumberFormat="1" applyFont="1" applyFill="1" applyBorder="1" applyAlignment="1">
      <alignment horizontal="center"/>
    </xf>
    <xf numFmtId="177" fontId="47" fillId="13" borderId="2" xfId="108" applyNumberFormat="1" applyFont="1" applyFill="1" applyBorder="1" applyAlignment="1">
      <alignment horizontal="center" vertical="center"/>
    </xf>
    <xf numFmtId="178" fontId="47" fillId="13" borderId="2" xfId="108" applyNumberFormat="1" applyFont="1" applyFill="1" applyBorder="1" applyAlignment="1">
      <alignment horizontal="center" vertical="center"/>
    </xf>
    <xf numFmtId="49" fontId="39" fillId="2" borderId="3" xfId="0" applyNumberFormat="1" applyFont="1" applyFill="1" applyBorder="1" applyAlignment="1">
      <alignment horizontal="center" vertical="center" wrapText="1"/>
    </xf>
    <xf numFmtId="3" fontId="48" fillId="13" borderId="2" xfId="93" applyNumberFormat="1" applyFont="1" applyFill="1" applyBorder="1" applyAlignment="1">
      <alignment horizontal="center" vertical="center"/>
    </xf>
    <xf numFmtId="0" fontId="115" fillId="0" borderId="0" xfId="92" applyAlignment="1">
      <alignment horizontal="center" vertical="center"/>
    </xf>
    <xf numFmtId="49" fontId="115" fillId="0" borderId="0" xfId="92" applyNumberFormat="1" applyAlignment="1">
      <alignment horizontal="center" vertical="center"/>
    </xf>
    <xf numFmtId="49" fontId="115" fillId="0" borderId="0" xfId="92" applyNumberFormat="1" applyFill="1" applyAlignment="1">
      <alignment horizontal="center" vertical="center"/>
    </xf>
    <xf numFmtId="3" fontId="35" fillId="14" borderId="2" xfId="97" applyNumberFormat="1" applyFont="1" applyFill="1" applyBorder="1" applyAlignment="1">
      <alignment horizontal="center"/>
    </xf>
    <xf numFmtId="0" fontId="7" fillId="5" borderId="2" xfId="0" applyFont="1" applyFill="1" applyBorder="1"/>
    <xf numFmtId="1" fontId="0" fillId="5" borderId="14" xfId="0" applyNumberFormat="1" applyFont="1" applyFill="1" applyBorder="1" applyAlignment="1">
      <alignment horizontal="center" vertical="center" shrinkToFit="1"/>
    </xf>
    <xf numFmtId="0" fontId="41" fillId="0" borderId="0" xfId="101" applyFont="1" applyAlignment="1">
      <alignment vertical="center"/>
    </xf>
    <xf numFmtId="0" fontId="115" fillId="0" borderId="14" xfId="92" applyBorder="1" applyAlignment="1">
      <alignment horizontal="center"/>
    </xf>
    <xf numFmtId="0" fontId="115" fillId="0" borderId="9" xfId="92" applyBorder="1" applyAlignment="1">
      <alignment horizontal="center"/>
    </xf>
    <xf numFmtId="0" fontId="115" fillId="0" borderId="16" xfId="92" applyBorder="1" applyAlignment="1">
      <alignment horizontal="center"/>
    </xf>
    <xf numFmtId="0" fontId="5" fillId="0" borderId="15"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8" fillId="0" borderId="20" xfId="97" applyFont="1" applyBorder="1" applyAlignment="1">
      <alignment vertical="center"/>
    </xf>
    <xf numFmtId="0" fontId="28" fillId="0" borderId="21" xfId="97" applyFont="1" applyBorder="1" applyAlignment="1">
      <alignment vertical="center"/>
    </xf>
    <xf numFmtId="0" fontId="29" fillId="2" borderId="21" xfId="97" applyFont="1" applyFill="1" applyBorder="1" applyAlignment="1">
      <alignment vertical="center"/>
    </xf>
    <xf numFmtId="0" fontId="37" fillId="7" borderId="6" xfId="0" applyFont="1" applyFill="1" applyBorder="1"/>
    <xf numFmtId="0" fontId="7" fillId="5" borderId="2" xfId="92" applyFont="1" applyFill="1" applyBorder="1" applyAlignment="1">
      <alignment horizontal="left"/>
    </xf>
    <xf numFmtId="0" fontId="115" fillId="0" borderId="9" xfId="92" applyBorder="1"/>
    <xf numFmtId="0" fontId="115" fillId="0" borderId="16" xfId="92" applyBorder="1"/>
    <xf numFmtId="0" fontId="29" fillId="0" borderId="4" xfId="97" applyFont="1" applyBorder="1" applyAlignment="1">
      <alignment vertical="center" wrapText="1"/>
    </xf>
    <xf numFmtId="0" fontId="29" fillId="0" borderId="9" xfId="97" applyFont="1" applyBorder="1" applyAlignment="1">
      <alignment vertical="center"/>
    </xf>
    <xf numFmtId="0" fontId="29" fillId="17" borderId="4" xfId="97" applyFont="1" applyFill="1" applyBorder="1" applyAlignment="1">
      <alignment vertical="center"/>
    </xf>
    <xf numFmtId="3" fontId="4" fillId="17" borderId="3" xfId="7" applyNumberFormat="1" applyFont="1" applyFill="1" applyBorder="1" applyAlignment="1">
      <alignment horizontal="center" vertical="center" wrapText="1"/>
    </xf>
    <xf numFmtId="176" fontId="34" fillId="13" borderId="2" xfId="108" applyNumberFormat="1" applyFont="1" applyFill="1" applyBorder="1" applyAlignment="1">
      <alignment horizontal="center" vertical="center"/>
    </xf>
    <xf numFmtId="179" fontId="34" fillId="13" borderId="2" xfId="108" applyNumberFormat="1" applyFont="1" applyFill="1" applyBorder="1" applyAlignment="1">
      <alignment horizontal="center" vertical="center"/>
    </xf>
    <xf numFmtId="3" fontId="35" fillId="14" borderId="2" xfId="92" applyNumberFormat="1" applyFont="1" applyFill="1" applyBorder="1"/>
    <xf numFmtId="177" fontId="34" fillId="13" borderId="2" xfId="108" applyNumberFormat="1" applyFont="1" applyFill="1" applyBorder="1" applyAlignment="1">
      <alignment horizontal="center" vertical="center"/>
    </xf>
    <xf numFmtId="177" fontId="34" fillId="13" borderId="4" xfId="108" applyNumberFormat="1" applyFont="1" applyFill="1" applyBorder="1" applyAlignment="1">
      <alignment horizontal="center" vertical="center"/>
    </xf>
    <xf numFmtId="49" fontId="39" fillId="17" borderId="11" xfId="0" applyNumberFormat="1" applyFont="1" applyFill="1" applyBorder="1" applyAlignment="1">
      <alignment horizontal="center" vertical="center" wrapText="1"/>
    </xf>
    <xf numFmtId="0" fontId="115" fillId="0" borderId="0" xfId="92" applyFill="1"/>
    <xf numFmtId="3" fontId="5" fillId="13" borderId="2" xfId="92" applyNumberFormat="1" applyFont="1" applyFill="1" applyBorder="1" applyAlignment="1">
      <alignment horizontal="center" vertical="center"/>
    </xf>
    <xf numFmtId="3" fontId="35" fillId="14"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7" fillId="0" borderId="0" xfId="2" applyNumberFormat="1" applyFont="1"/>
    <xf numFmtId="10" fontId="27" fillId="0" borderId="0" xfId="2" applyNumberFormat="1" applyFont="1"/>
    <xf numFmtId="0" fontId="27" fillId="5" borderId="14" xfId="97" applyFont="1" applyFill="1" applyBorder="1" applyAlignment="1">
      <alignment horizontal="center"/>
    </xf>
    <xf numFmtId="2" fontId="27" fillId="5" borderId="14" xfId="2" applyNumberFormat="1" applyFont="1" applyFill="1" applyBorder="1" applyAlignment="1">
      <alignment horizontal="center"/>
    </xf>
    <xf numFmtId="0" fontId="49" fillId="2" borderId="14" xfId="97" applyFont="1" applyFill="1" applyBorder="1" applyAlignment="1"/>
    <xf numFmtId="2" fontId="49" fillId="2" borderId="14" xfId="2" applyNumberFormat="1" applyFont="1" applyFill="1" applyBorder="1" applyAlignment="1"/>
    <xf numFmtId="0" fontId="27" fillId="5" borderId="0" xfId="97" applyFont="1" applyFill="1" applyAlignment="1">
      <alignment horizontal="center"/>
    </xf>
    <xf numFmtId="2" fontId="27" fillId="5" borderId="0" xfId="2" applyNumberFormat="1" applyFont="1" applyFill="1" applyAlignment="1">
      <alignment horizontal="center"/>
    </xf>
    <xf numFmtId="2" fontId="4" fillId="2" borderId="2" xfId="2" applyNumberFormat="1" applyFont="1" applyFill="1" applyBorder="1" applyAlignment="1">
      <alignment horizontal="center" vertical="center" wrapText="1"/>
    </xf>
    <xf numFmtId="2" fontId="4" fillId="2" borderId="2" xfId="2" applyNumberFormat="1" applyFont="1" applyFill="1" applyBorder="1" applyAlignment="1">
      <alignment horizontal="center" vertical="center"/>
    </xf>
    <xf numFmtId="0" fontId="33" fillId="2" borderId="2" xfId="97" applyFont="1" applyFill="1" applyBorder="1" applyAlignment="1">
      <alignment vertical="center"/>
    </xf>
    <xf numFmtId="3" fontId="5" fillId="18" borderId="2" xfId="97" applyNumberFormat="1" applyFont="1" applyFill="1" applyBorder="1" applyAlignment="1">
      <alignment vertical="center"/>
    </xf>
    <xf numFmtId="2" fontId="5" fillId="18" borderId="2" xfId="2" applyNumberFormat="1" applyFont="1" applyFill="1" applyBorder="1" applyAlignment="1">
      <alignment horizontal="center" vertical="center"/>
    </xf>
    <xf numFmtId="3" fontId="5" fillId="18" borderId="2" xfId="97" applyNumberFormat="1" applyFont="1" applyFill="1" applyBorder="1" applyAlignment="1">
      <alignment horizontal="center" vertical="center"/>
    </xf>
    <xf numFmtId="3" fontId="35" fillId="14" borderId="2" xfId="97" applyNumberFormat="1" applyFont="1" applyFill="1" applyBorder="1" applyAlignment="1">
      <alignment vertical="center"/>
    </xf>
    <xf numFmtId="2" fontId="35" fillId="14" borderId="2" xfId="2" applyNumberFormat="1" applyFont="1" applyFill="1" applyBorder="1" applyAlignment="1">
      <alignment vertical="center"/>
    </xf>
    <xf numFmtId="2" fontId="35" fillId="14" borderId="2" xfId="2" applyNumberFormat="1" applyFont="1" applyFill="1" applyBorder="1" applyAlignment="1">
      <alignment horizontal="center" vertical="center"/>
    </xf>
    <xf numFmtId="2" fontId="38" fillId="0" borderId="2" xfId="2" applyNumberFormat="1" applyFont="1" applyFill="1" applyBorder="1"/>
    <xf numFmtId="3" fontId="5" fillId="13" borderId="2" xfId="97" applyNumberFormat="1" applyFont="1" applyFill="1" applyBorder="1" applyAlignment="1">
      <alignment vertical="center"/>
    </xf>
    <xf numFmtId="2" fontId="5" fillId="13" borderId="2" xfId="2" applyNumberFormat="1" applyFont="1" applyFill="1" applyBorder="1" applyAlignment="1">
      <alignment horizontal="center" vertical="center"/>
    </xf>
    <xf numFmtId="3" fontId="35" fillId="19" borderId="2" xfId="97" applyNumberFormat="1" applyFont="1" applyFill="1" applyBorder="1" applyAlignment="1">
      <alignment vertical="center"/>
    </xf>
    <xf numFmtId="2" fontId="35" fillId="19" borderId="2" xfId="2" applyNumberFormat="1" applyFont="1" applyFill="1" applyBorder="1" applyAlignment="1">
      <alignment vertical="center"/>
    </xf>
    <xf numFmtId="2" fontId="4" fillId="19" borderId="2" xfId="2" applyNumberFormat="1" applyFont="1" applyFill="1" applyBorder="1" applyAlignment="1">
      <alignment vertical="center"/>
    </xf>
    <xf numFmtId="0" fontId="49" fillId="2" borderId="15" xfId="97" applyFont="1" applyFill="1" applyBorder="1" applyAlignment="1"/>
    <xf numFmtId="49" fontId="39" fillId="2" borderId="11" xfId="0" applyNumberFormat="1" applyFont="1" applyFill="1" applyBorder="1" applyAlignment="1">
      <alignment horizontal="center" vertical="center" wrapText="1"/>
    </xf>
    <xf numFmtId="3" fontId="27" fillId="0" borderId="0" xfId="97" applyNumberFormat="1" applyFont="1"/>
    <xf numFmtId="0" fontId="0" fillId="0" borderId="0" xfId="97" applyFont="1"/>
    <xf numFmtId="0" fontId="27" fillId="6" borderId="0" xfId="97" applyFont="1" applyFill="1"/>
    <xf numFmtId="3" fontId="42" fillId="13" borderId="2" xfId="93" applyNumberFormat="1" applyFont="1" applyFill="1" applyBorder="1" applyAlignment="1">
      <alignment horizontal="center" vertical="center"/>
    </xf>
    <xf numFmtId="0" fontId="43" fillId="20" borderId="2" xfId="97" applyFont="1" applyFill="1" applyBorder="1" applyAlignment="1">
      <alignment horizontal="center" vertical="center"/>
    </xf>
    <xf numFmtId="0" fontId="23" fillId="8" borderId="0" xfId="0" applyNumberFormat="1" applyFont="1" applyFill="1" applyBorder="1" applyAlignment="1" applyProtection="1">
      <alignment vertical="center"/>
    </xf>
    <xf numFmtId="0" fontId="23" fillId="22" borderId="0" xfId="0" applyNumberFormat="1" applyFont="1" applyFill="1" applyBorder="1" applyAlignment="1" applyProtection="1">
      <alignment vertical="center"/>
    </xf>
    <xf numFmtId="0" fontId="27" fillId="21" borderId="0" xfId="97" applyFont="1" applyFill="1" applyBorder="1" applyAlignment="1">
      <alignment horizontal="center"/>
    </xf>
    <xf numFmtId="0" fontId="23" fillId="23" borderId="0" xfId="0" applyNumberFormat="1" applyFont="1" applyFill="1" applyBorder="1" applyAlignment="1" applyProtection="1">
      <alignment vertical="center"/>
    </xf>
    <xf numFmtId="0" fontId="23" fillId="24" borderId="0" xfId="0" applyNumberFormat="1" applyFont="1" applyFill="1" applyBorder="1" applyAlignment="1" applyProtection="1">
      <alignment vertical="center"/>
    </xf>
    <xf numFmtId="0" fontId="27" fillId="21" borderId="0" xfId="97" applyFont="1" applyFill="1" applyBorder="1" applyAlignment="1"/>
    <xf numFmtId="0" fontId="23" fillId="25" borderId="0" xfId="0" applyNumberFormat="1" applyFont="1" applyFill="1" applyBorder="1" applyAlignment="1" applyProtection="1">
      <alignment vertical="center"/>
    </xf>
    <xf numFmtId="0" fontId="27" fillId="21" borderId="0" xfId="97" applyFont="1" applyFill="1"/>
    <xf numFmtId="0" fontId="0" fillId="21" borderId="0" xfId="0" applyFill="1"/>
    <xf numFmtId="0" fontId="33" fillId="14" borderId="2" xfId="97" applyFont="1" applyFill="1" applyBorder="1" applyAlignment="1">
      <alignment horizontal="left" vertical="center"/>
    </xf>
    <xf numFmtId="3" fontId="35" fillId="19" borderId="2" xfId="97" applyNumberFormat="1" applyFont="1" applyFill="1" applyBorder="1" applyAlignment="1">
      <alignment horizontal="center" vertical="center"/>
    </xf>
    <xf numFmtId="2" fontId="0" fillId="0" borderId="0" xfId="2" applyNumberFormat="1" applyFont="1"/>
    <xf numFmtId="2" fontId="7" fillId="5" borderId="9" xfId="2" applyNumberFormat="1" applyFont="1" applyFill="1" applyBorder="1" applyAlignment="1">
      <alignment horizontal="left" vertical="center"/>
    </xf>
    <xf numFmtId="0" fontId="7" fillId="0" borderId="4" xfId="97" applyFont="1" applyBorder="1"/>
    <xf numFmtId="2" fontId="7" fillId="5" borderId="9" xfId="2" applyNumberFormat="1" applyFont="1" applyFill="1" applyBorder="1" applyAlignment="1">
      <alignment vertical="center" shrinkToFit="1"/>
    </xf>
    <xf numFmtId="49" fontId="52" fillId="5" borderId="9" xfId="113" applyNumberFormat="1" applyFont="1" applyFill="1" applyBorder="1" applyAlignment="1">
      <alignment vertical="center"/>
    </xf>
    <xf numFmtId="2" fontId="52" fillId="5" borderId="9" xfId="2" applyNumberFormat="1" applyFont="1" applyFill="1" applyBorder="1" applyAlignment="1">
      <alignment vertical="center"/>
    </xf>
    <xf numFmtId="0" fontId="7" fillId="5" borderId="0" xfId="0" applyFont="1" applyFill="1" applyBorder="1" applyAlignment="1">
      <alignment horizontal="left" vertical="center"/>
    </xf>
    <xf numFmtId="2" fontId="7" fillId="5" borderId="0" xfId="2" applyNumberFormat="1" applyFont="1" applyFill="1" applyBorder="1" applyAlignment="1">
      <alignment horizontal="left" vertical="center"/>
    </xf>
    <xf numFmtId="2" fontId="41" fillId="0" borderId="0" xfId="2" applyNumberFormat="1" applyFont="1" applyAlignment="1">
      <alignment vertical="center"/>
    </xf>
    <xf numFmtId="2" fontId="53" fillId="0" borderId="9" xfId="2" applyNumberFormat="1" applyFont="1" applyBorder="1"/>
    <xf numFmtId="49" fontId="52" fillId="5" borderId="11" xfId="113" applyNumberFormat="1" applyFont="1" applyFill="1" applyBorder="1" applyAlignment="1">
      <alignment vertical="center"/>
    </xf>
    <xf numFmtId="2" fontId="54" fillId="0" borderId="0" xfId="2" applyNumberFormat="1" applyFont="1"/>
    <xf numFmtId="0" fontId="54" fillId="0" borderId="0" xfId="113" applyFont="1"/>
    <xf numFmtId="0" fontId="23" fillId="0" borderId="23" xfId="104" applyFont="1" applyBorder="1" applyAlignment="1">
      <alignment wrapText="1"/>
    </xf>
    <xf numFmtId="0" fontId="23" fillId="0" borderId="0" xfId="104" applyFont="1" applyBorder="1" applyAlignment="1">
      <alignment wrapText="1"/>
    </xf>
    <xf numFmtId="0" fontId="55" fillId="0" borderId="0" xfId="0" applyNumberFormat="1" applyFont="1" applyFill="1" applyBorder="1" applyAlignment="1" applyProtection="1">
      <alignment vertical="center"/>
    </xf>
    <xf numFmtId="0" fontId="23" fillId="0" borderId="23" xfId="104" applyFont="1" applyBorder="1" applyAlignment="1">
      <alignment horizontal="right" wrapText="1"/>
    </xf>
    <xf numFmtId="0" fontId="23" fillId="0" borderId="0" xfId="104" applyFont="1" applyBorder="1" applyAlignment="1">
      <alignment horizontal="right" wrapText="1"/>
    </xf>
    <xf numFmtId="10" fontId="0" fillId="0" borderId="0" xfId="2" applyNumberFormat="1" applyFont="1"/>
    <xf numFmtId="0" fontId="5" fillId="0" borderId="0" xfId="0" applyFont="1"/>
    <xf numFmtId="0" fontId="56" fillId="0" borderId="0" xfId="125" applyFont="1" applyAlignment="1">
      <alignment vertical="center"/>
    </xf>
    <xf numFmtId="0" fontId="57" fillId="0" borderId="0" xfId="0" applyFont="1" applyAlignment="1">
      <alignment vertical="center"/>
    </xf>
    <xf numFmtId="0" fontId="57" fillId="5" borderId="0" xfId="0" applyFont="1" applyFill="1" applyAlignment="1">
      <alignment vertical="center"/>
    </xf>
    <xf numFmtId="0" fontId="5" fillId="5" borderId="0" xfId="0" applyFont="1" applyFill="1" applyAlignment="1">
      <alignment vertical="center"/>
    </xf>
    <xf numFmtId="0" fontId="2" fillId="2" borderId="2" xfId="110" applyFont="1" applyFill="1" applyBorder="1" applyAlignment="1">
      <alignment horizontal="center" vertical="center" wrapText="1"/>
    </xf>
    <xf numFmtId="0" fontId="35" fillId="2" borderId="2" xfId="0" applyFont="1" applyFill="1" applyBorder="1"/>
    <xf numFmtId="3" fontId="37" fillId="13" borderId="2" xfId="0" applyNumberFormat="1" applyFont="1" applyFill="1" applyBorder="1" applyAlignment="1">
      <alignment horizontal="center" vertical="center"/>
    </xf>
    <xf numFmtId="0" fontId="39" fillId="26" borderId="2" xfId="110" applyFont="1" applyFill="1" applyBorder="1" applyAlignment="1">
      <alignment horizontal="left" vertical="center" wrapText="1"/>
    </xf>
    <xf numFmtId="0" fontId="61" fillId="26" borderId="2" xfId="110" applyFont="1" applyFill="1" applyBorder="1" applyAlignment="1">
      <alignment wrapText="1"/>
    </xf>
    <xf numFmtId="0" fontId="3" fillId="26" borderId="2" xfId="0" applyFont="1" applyFill="1" applyBorder="1"/>
    <xf numFmtId="3" fontId="3" fillId="26" borderId="2" xfId="0" applyNumberFormat="1" applyFont="1" applyFill="1" applyBorder="1" applyAlignment="1">
      <alignment horizontal="center" vertical="center"/>
    </xf>
    <xf numFmtId="0" fontId="62" fillId="0" borderId="2" xfId="7" applyFont="1" applyFill="1" applyBorder="1" applyAlignment="1">
      <alignment horizontal="center"/>
    </xf>
    <xf numFmtId="0" fontId="25" fillId="0" borderId="2" xfId="110" applyFont="1" applyBorder="1" applyAlignment="1">
      <alignment wrapText="1"/>
    </xf>
    <xf numFmtId="0" fontId="62" fillId="0" borderId="2" xfId="7" applyFont="1" applyFill="1" applyBorder="1"/>
    <xf numFmtId="3" fontId="63" fillId="27" borderId="2" xfId="8" applyNumberFormat="1" applyBorder="1" applyAlignment="1">
      <alignment horizontal="center" vertical="center"/>
    </xf>
    <xf numFmtId="0" fontId="64" fillId="0" borderId="0" xfId="125" applyFont="1" applyAlignment="1">
      <alignment vertical="center"/>
    </xf>
    <xf numFmtId="0" fontId="4" fillId="20" borderId="2" xfId="7" applyFont="1" applyFill="1" applyBorder="1" applyAlignment="1">
      <alignment horizontal="center" vertical="center"/>
    </xf>
    <xf numFmtId="0" fontId="65" fillId="20" borderId="2" xfId="0" applyFont="1" applyFill="1" applyBorder="1" applyAlignment="1">
      <alignment horizontal="center" vertical="center"/>
    </xf>
    <xf numFmtId="3" fontId="22" fillId="13" borderId="2" xfId="0" applyNumberFormat="1" applyFont="1" applyFill="1" applyBorder="1" applyAlignment="1">
      <alignment horizontal="center" vertical="center"/>
    </xf>
    <xf numFmtId="3" fontId="66" fillId="26" borderId="2" xfId="0" applyNumberFormat="1" applyFont="1" applyFill="1" applyBorder="1" applyAlignment="1">
      <alignment horizontal="center" vertical="center"/>
    </xf>
    <xf numFmtId="3" fontId="55" fillId="0" borderId="2" xfId="0" applyNumberFormat="1" applyFont="1" applyBorder="1" applyAlignment="1">
      <alignment horizontal="center" vertical="center"/>
    </xf>
    <xf numFmtId="0" fontId="4" fillId="28" borderId="2" xfId="7" applyFont="1" applyFill="1" applyBorder="1" applyAlignment="1">
      <alignment vertical="center" wrapText="1" shrinkToFit="1"/>
    </xf>
    <xf numFmtId="0" fontId="4" fillId="28" borderId="2" xfId="7" applyFont="1" applyFill="1" applyBorder="1" applyAlignment="1">
      <alignment horizontal="center" vertical="center"/>
    </xf>
    <xf numFmtId="3" fontId="22" fillId="13" borderId="2" xfId="0" applyNumberFormat="1" applyFont="1" applyFill="1" applyBorder="1" applyAlignment="1" applyProtection="1">
      <alignment horizontal="center" vertical="center"/>
    </xf>
    <xf numFmtId="3" fontId="66" fillId="26" borderId="2" xfId="0" applyNumberFormat="1" applyFont="1" applyFill="1" applyBorder="1" applyAlignment="1" applyProtection="1">
      <alignment horizontal="center" vertical="center"/>
    </xf>
    <xf numFmtId="3" fontId="55" fillId="0" borderId="2" xfId="0" applyNumberFormat="1" applyFont="1" applyFill="1" applyBorder="1" applyAlignment="1" applyProtection="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0" fontId="0" fillId="0" borderId="2" xfId="0" applyBorder="1" applyAlignment="1">
      <alignment horizontal="left" vertical="center"/>
    </xf>
    <xf numFmtId="0" fontId="35" fillId="20" borderId="2" xfId="0" applyFont="1" applyFill="1" applyBorder="1" applyAlignment="1">
      <alignment horizontal="center" vertical="center"/>
    </xf>
    <xf numFmtId="17" fontId="0" fillId="0" borderId="0" xfId="0" applyNumberFormat="1"/>
    <xf numFmtId="0" fontId="0" fillId="0" borderId="0" xfId="0" applyAlignment="1">
      <alignment horizont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41" fontId="0" fillId="0" borderId="2" xfId="3" applyFont="1" applyBorder="1"/>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0" fontId="0" fillId="0" borderId="0" xfId="0" applyFont="1" applyAlignment="1">
      <alignment horizontal="right"/>
    </xf>
    <xf numFmtId="49" fontId="0" fillId="0" borderId="0" xfId="0" applyNumberFormat="1"/>
    <xf numFmtId="0" fontId="69" fillId="5" borderId="2" xfId="0" applyFont="1" applyFill="1" applyBorder="1"/>
    <xf numFmtId="0" fontId="7" fillId="5" borderId="8" xfId="0" applyFont="1" applyFill="1" applyBorder="1" applyAlignment="1">
      <alignment vertical="center"/>
    </xf>
    <xf numFmtId="0" fontId="7" fillId="5" borderId="16" xfId="0" applyFont="1" applyFill="1" applyBorder="1" applyAlignment="1">
      <alignment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0" fontId="67" fillId="31" borderId="2" xfId="7" applyFont="1" applyFill="1" applyBorder="1" applyAlignment="1">
      <alignment horizontal="center" vertical="center"/>
    </xf>
    <xf numFmtId="0" fontId="70" fillId="13" borderId="2" xfId="110" applyFont="1" applyFill="1" applyBorder="1" applyAlignment="1">
      <alignment vertical="center" wrapText="1"/>
    </xf>
    <xf numFmtId="0" fontId="0" fillId="13" borderId="2" xfId="0" applyFont="1" applyFill="1" applyBorder="1" applyAlignment="1">
      <alignment vertical="center"/>
    </xf>
    <xf numFmtId="41" fontId="71" fillId="32" borderId="2" xfId="3" applyFont="1" applyFill="1" applyBorder="1" applyAlignment="1">
      <alignment horizontal="center" vertical="center"/>
    </xf>
    <xf numFmtId="0" fontId="6" fillId="0" borderId="2" xfId="7" applyFont="1" applyFill="1" applyBorder="1" applyAlignment="1">
      <alignment vertical="center"/>
    </xf>
    <xf numFmtId="0" fontId="62" fillId="29" borderId="2" xfId="7" applyFont="1" applyBorder="1" applyAlignment="1">
      <alignment vertical="center"/>
    </xf>
    <xf numFmtId="0" fontId="67" fillId="31" borderId="2" xfId="7" applyFont="1" applyFill="1" applyBorder="1" applyAlignment="1">
      <alignment horizontal="center" vertical="center" wrapText="1"/>
    </xf>
    <xf numFmtId="41" fontId="72" fillId="13" borderId="2" xfId="3" applyFont="1" applyFill="1" applyBorder="1" applyAlignment="1">
      <alignment horizontal="center" vertical="center"/>
    </xf>
    <xf numFmtId="41" fontId="71" fillId="13" borderId="2" xfId="3" applyFont="1" applyFill="1" applyBorder="1" applyAlignment="1">
      <alignment horizontal="center" vertical="center"/>
    </xf>
    <xf numFmtId="41" fontId="72" fillId="13" borderId="2" xfId="81" applyFont="1" applyFill="1" applyBorder="1" applyAlignment="1">
      <alignment horizontal="center" vertical="center"/>
    </xf>
    <xf numFmtId="41" fontId="72" fillId="13" borderId="10" xfId="81" applyFont="1" applyFill="1" applyBorder="1" applyAlignment="1">
      <alignment vertical="center"/>
    </xf>
    <xf numFmtId="41" fontId="72" fillId="13" borderId="10" xfId="81" applyFont="1" applyFill="1" applyBorder="1" applyAlignment="1">
      <alignment horizontal="center" vertical="center"/>
    </xf>
    <xf numFmtId="41" fontId="72" fillId="13" borderId="10" xfId="3" applyFont="1" applyFill="1" applyBorder="1" applyAlignment="1">
      <alignment horizontal="center" vertical="center"/>
    </xf>
    <xf numFmtId="0" fontId="0" fillId="5" borderId="0" xfId="0" applyFont="1" applyFill="1" applyAlignment="1">
      <alignment horizontal="center" readingOrder="1"/>
    </xf>
    <xf numFmtId="41" fontId="72" fillId="13" borderId="10" xfId="3" applyFont="1" applyFill="1" applyBorder="1" applyAlignment="1">
      <alignment vertical="center"/>
    </xf>
    <xf numFmtId="41" fontId="72" fillId="13" borderId="10" xfId="0" applyNumberFormat="1" applyFont="1" applyFill="1" applyBorder="1" applyAlignment="1" applyProtection="1">
      <alignment vertical="center"/>
    </xf>
    <xf numFmtId="41" fontId="72" fillId="13" borderId="2" xfId="0" applyNumberFormat="1" applyFont="1" applyFill="1" applyBorder="1" applyAlignment="1" applyProtection="1">
      <alignment vertical="center"/>
    </xf>
    <xf numFmtId="41" fontId="72" fillId="13" borderId="2" xfId="3" applyFont="1" applyFill="1" applyBorder="1" applyAlignment="1">
      <alignment vertical="center"/>
    </xf>
    <xf numFmtId="0" fontId="0" fillId="33" borderId="2" xfId="0" applyFill="1" applyBorder="1" applyAlignment="1">
      <alignment horizontal="center" vertical="center"/>
    </xf>
    <xf numFmtId="0" fontId="0" fillId="33" borderId="2" xfId="0" applyFill="1" applyBorder="1"/>
    <xf numFmtId="49" fontId="7" fillId="0" borderId="0" xfId="0" applyNumberFormat="1" applyFont="1"/>
    <xf numFmtId="0" fontId="68" fillId="34" borderId="1" xfId="0" applyFont="1" applyFill="1" applyBorder="1" applyAlignment="1">
      <alignment vertical="center"/>
    </xf>
    <xf numFmtId="0" fontId="68" fillId="34" borderId="0" xfId="0" applyFont="1" applyFill="1" applyAlignment="1">
      <alignment vertical="center"/>
    </xf>
    <xf numFmtId="0" fontId="0" fillId="5" borderId="4" xfId="0" applyFont="1" applyFill="1" applyBorder="1" applyAlignment="1">
      <alignment vertical="center"/>
    </xf>
    <xf numFmtId="0" fontId="74" fillId="5" borderId="9" xfId="0" applyFont="1" applyFill="1" applyBorder="1" applyAlignment="1">
      <alignment vertical="center"/>
    </xf>
    <xf numFmtId="49" fontId="3" fillId="0" borderId="0" xfId="0" applyNumberFormat="1" applyFont="1"/>
    <xf numFmtId="0" fontId="68" fillId="0" borderId="1" xfId="0" applyFont="1" applyBorder="1" applyAlignment="1">
      <alignment horizontal="left" vertical="center"/>
    </xf>
    <xf numFmtId="0" fontId="68" fillId="0" borderId="0" xfId="0" applyFont="1" applyAlignment="1">
      <alignment horizontal="lef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56" fillId="0" borderId="0" xfId="125" applyFont="1" applyBorder="1" applyAlignment="1">
      <alignment vertical="center" readingOrder="1"/>
    </xf>
    <xf numFmtId="0" fontId="39" fillId="2" borderId="2" xfId="110" applyFont="1" applyFill="1" applyBorder="1" applyAlignment="1">
      <alignment vertical="center" wrapText="1"/>
    </xf>
    <xf numFmtId="0" fontId="3" fillId="2" borderId="2" xfId="0" applyFont="1" applyFill="1" applyBorder="1" applyAlignment="1">
      <alignment vertical="center"/>
    </xf>
    <xf numFmtId="0" fontId="39" fillId="26" borderId="2" xfId="110" applyFont="1" applyFill="1" applyBorder="1" applyAlignment="1">
      <alignment vertical="center" wrapText="1"/>
    </xf>
    <xf numFmtId="0" fontId="61" fillId="26" borderId="2" xfId="110" applyFont="1" applyFill="1" applyBorder="1" applyAlignment="1">
      <alignment vertical="center" wrapText="1"/>
    </xf>
    <xf numFmtId="0" fontId="3" fillId="26" borderId="2" xfId="0" applyFont="1" applyFill="1" applyBorder="1" applyAlignment="1">
      <alignment vertical="center"/>
    </xf>
    <xf numFmtId="3" fontId="3" fillId="26" borderId="2" xfId="0" applyNumberFormat="1" applyFont="1" applyFill="1" applyBorder="1" applyAlignment="1">
      <alignment vertical="center"/>
    </xf>
    <xf numFmtId="0" fontId="62" fillId="0" borderId="2" xfId="7" applyFont="1" applyFill="1" applyBorder="1" applyAlignment="1">
      <alignment horizontal="center" vertical="center"/>
    </xf>
    <xf numFmtId="0" fontId="25" fillId="0" borderId="2" xfId="110" applyFont="1" applyBorder="1" applyAlignment="1">
      <alignment vertical="center" wrapText="1"/>
    </xf>
    <xf numFmtId="3" fontId="38" fillId="0" borderId="2" xfId="8" applyNumberFormat="1" applyFont="1" applyFill="1" applyBorder="1" applyAlignment="1">
      <alignment vertical="center"/>
    </xf>
    <xf numFmtId="3" fontId="39" fillId="26" borderId="2" xfId="110"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3" fillId="27" borderId="2" xfId="8" applyNumberFormat="1" applyBorder="1" applyAlignment="1">
      <alignment vertical="center"/>
    </xf>
    <xf numFmtId="0" fontId="0" fillId="5" borderId="0" xfId="0" applyFill="1" applyAlignment="1">
      <alignment horizontal="centerContinuous" readingOrder="1"/>
    </xf>
    <xf numFmtId="3" fontId="3" fillId="26" borderId="2" xfId="107" applyNumberFormat="1" applyFont="1" applyFill="1" applyBorder="1" applyAlignment="1">
      <alignment horizontal="right" vertical="center" wrapText="1"/>
    </xf>
    <xf numFmtId="3" fontId="63" fillId="27" borderId="2" xfId="8" applyNumberFormat="1" applyBorder="1" applyAlignment="1">
      <alignment horizontal="right" vertical="center" wrapText="1"/>
    </xf>
    <xf numFmtId="0" fontId="0" fillId="5" borderId="0" xfId="0" applyFill="1" applyAlignment="1">
      <alignment horizontal="center" readingOrder="1"/>
    </xf>
    <xf numFmtId="0" fontId="4" fillId="26" borderId="2" xfId="7" applyFont="1" applyFill="1" applyBorder="1" applyAlignment="1">
      <alignment horizontal="center" vertical="center"/>
    </xf>
    <xf numFmtId="41" fontId="72" fillId="13" borderId="2" xfId="0" applyNumberFormat="1" applyFont="1" applyFill="1" applyBorder="1" applyAlignment="1" applyProtection="1">
      <alignment horizontal="center" vertical="center"/>
    </xf>
    <xf numFmtId="3" fontId="66" fillId="26" borderId="2" xfId="0" applyNumberFormat="1" applyFont="1" applyFill="1" applyBorder="1" applyAlignment="1" applyProtection="1">
      <alignment vertical="center"/>
    </xf>
    <xf numFmtId="3" fontId="55" fillId="0" borderId="2" xfId="0" applyNumberFormat="1" applyFont="1" applyBorder="1" applyAlignment="1">
      <alignment vertical="center"/>
    </xf>
    <xf numFmtId="3" fontId="55" fillId="0" borderId="2" xfId="0" applyNumberFormat="1" applyFont="1" applyFill="1" applyBorder="1" applyAlignment="1" applyProtection="1">
      <alignment vertical="center"/>
    </xf>
    <xf numFmtId="3" fontId="66" fillId="26" borderId="2" xfId="0" applyNumberFormat="1" applyFont="1" applyFill="1" applyBorder="1" applyAlignment="1">
      <alignment vertical="center"/>
    </xf>
    <xf numFmtId="0" fontId="65" fillId="20" borderId="2" xfId="0" applyNumberFormat="1" applyFont="1" applyFill="1" applyBorder="1" applyAlignment="1" applyProtection="1">
      <alignment horizontal="center" vertical="center"/>
    </xf>
    <xf numFmtId="0" fontId="4" fillId="20" borderId="4" xfId="7" applyFont="1" applyFill="1" applyBorder="1" applyAlignment="1">
      <alignment horizontal="center" vertical="center"/>
    </xf>
    <xf numFmtId="0" fontId="0" fillId="0" borderId="2" xfId="0" applyFont="1" applyBorder="1"/>
    <xf numFmtId="3" fontId="0" fillId="0" borderId="0" xfId="0" applyNumberFormat="1" applyFont="1"/>
    <xf numFmtId="0" fontId="0" fillId="0" borderId="2" xfId="0" applyBorder="1" applyAlignment="1">
      <alignment horizontal="center"/>
    </xf>
    <xf numFmtId="41" fontId="0" fillId="0" borderId="0" xfId="0" applyNumberFormat="1"/>
    <xf numFmtId="0" fontId="55" fillId="0" borderId="0" xfId="0" applyFont="1"/>
    <xf numFmtId="49" fontId="0" fillId="5" borderId="9" xfId="0" applyNumberFormat="1" applyFont="1" applyFill="1" applyBorder="1" applyAlignment="1">
      <alignment vertical="center" wrapText="1"/>
    </xf>
    <xf numFmtId="0" fontId="0" fillId="5" borderId="9" xfId="0" applyFont="1" applyFill="1" applyBorder="1" applyAlignment="1">
      <alignment vertical="center"/>
    </xf>
    <xf numFmtId="0" fontId="0" fillId="5" borderId="16" xfId="0" applyFont="1" applyFill="1" applyBorder="1" applyAlignment="1">
      <alignment vertical="center"/>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0" xfId="0" applyFont="1" applyFill="1" applyBorder="1" applyAlignment="1">
      <alignment vertical="center"/>
    </xf>
    <xf numFmtId="0" fontId="62" fillId="0" borderId="0" xfId="95"/>
    <xf numFmtId="0" fontId="62" fillId="0" borderId="0" xfId="95" applyFill="1"/>
    <xf numFmtId="0" fontId="76" fillId="20" borderId="2" xfId="7" applyFont="1" applyFill="1" applyBorder="1" applyAlignment="1">
      <alignment horizontal="center" vertical="center" wrapText="1"/>
    </xf>
    <xf numFmtId="0" fontId="77" fillId="20" borderId="2" xfId="7" applyFont="1" applyFill="1" applyBorder="1" applyAlignment="1">
      <alignment horizontal="center" vertical="center" wrapText="1"/>
    </xf>
    <xf numFmtId="0" fontId="78" fillId="17" borderId="2" xfId="5" applyFont="1" applyFill="1" applyBorder="1" applyAlignment="1">
      <alignment horizontal="center" vertical="center" wrapText="1"/>
    </xf>
    <xf numFmtId="0" fontId="79" fillId="17"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42" fillId="18" borderId="2" xfId="95" applyNumberFormat="1" applyFont="1" applyFill="1" applyBorder="1" applyAlignment="1">
      <alignment horizontal="center" vertical="center"/>
    </xf>
    <xf numFmtId="2" fontId="80" fillId="30" borderId="2" xfId="95" applyNumberFormat="1" applyFont="1" applyFill="1" applyBorder="1" applyAlignment="1">
      <alignment vertical="top"/>
    </xf>
    <xf numFmtId="2" fontId="81" fillId="14" borderId="2" xfId="95" applyNumberFormat="1" applyFont="1" applyFill="1" applyBorder="1" applyAlignment="1">
      <alignment vertical="top"/>
    </xf>
    <xf numFmtId="3" fontId="6" fillId="30" borderId="2" xfId="95" applyNumberFormat="1" applyFont="1" applyFill="1" applyBorder="1" applyAlignment="1">
      <alignment horizontal="center"/>
    </xf>
    <xf numFmtId="3" fontId="42" fillId="30" borderId="2" xfId="95" applyNumberFormat="1" applyFont="1" applyFill="1" applyBorder="1" applyAlignment="1">
      <alignment horizontal="center"/>
    </xf>
    <xf numFmtId="0" fontId="82" fillId="0" borderId="2" xfId="6" applyFill="1" applyBorder="1"/>
    <xf numFmtId="0" fontId="82" fillId="0" borderId="2" xfId="6" applyFill="1" applyBorder="1" applyAlignment="1">
      <alignment horizontal="center"/>
    </xf>
    <xf numFmtId="2" fontId="81" fillId="14" borderId="2" xfId="95" applyNumberFormat="1" applyFont="1" applyFill="1" applyBorder="1" applyAlignment="1">
      <alignment vertical="center"/>
    </xf>
    <xf numFmtId="2" fontId="81" fillId="14" borderId="2" xfId="95" applyNumberFormat="1" applyFont="1" applyFill="1" applyBorder="1" applyAlignment="1">
      <alignment horizontal="center" vertical="center"/>
    </xf>
    <xf numFmtId="0" fontId="46" fillId="8" borderId="0" xfId="92" applyFont="1" applyFill="1" applyAlignment="1"/>
    <xf numFmtId="0" fontId="46" fillId="0" borderId="0" xfId="92" applyFont="1" applyFill="1" applyAlignment="1"/>
    <xf numFmtId="3" fontId="62" fillId="0" borderId="0" xfId="95" applyNumberFormat="1"/>
    <xf numFmtId="3" fontId="6" fillId="30" borderId="2" xfId="95" applyNumberFormat="1" applyFont="1" applyFill="1" applyBorder="1" applyAlignment="1">
      <alignment horizontal="right"/>
    </xf>
    <xf numFmtId="0" fontId="83" fillId="0" borderId="0" xfId="0" applyNumberFormat="1" applyFont="1" applyFill="1" applyBorder="1" applyAlignment="1" applyProtection="1">
      <alignment vertical="center"/>
    </xf>
    <xf numFmtId="3" fontId="6" fillId="0" borderId="2" xfId="8" applyNumberFormat="1" applyFont="1" applyFill="1" applyBorder="1" applyAlignment="1">
      <alignment horizontal="right"/>
    </xf>
    <xf numFmtId="3" fontId="42" fillId="30" borderId="2" xfId="95" applyNumberFormat="1" applyFont="1" applyFill="1" applyBorder="1" applyAlignment="1">
      <alignment horizontal="right"/>
    </xf>
    <xf numFmtId="0" fontId="0" fillId="0" borderId="0" xfId="95" applyFont="1"/>
    <xf numFmtId="0" fontId="84" fillId="5" borderId="4" xfId="0" applyFont="1" applyFill="1" applyBorder="1" applyAlignment="1">
      <alignment vertical="center"/>
    </xf>
    <xf numFmtId="49" fontId="85" fillId="5" borderId="14" xfId="95" applyNumberFormat="1" applyFont="1" applyFill="1" applyBorder="1" applyAlignment="1">
      <alignment vertical="center" wrapText="1"/>
    </xf>
    <xf numFmtId="0" fontId="62" fillId="0" borderId="14" xfId="95" applyBorder="1"/>
    <xf numFmtId="0" fontId="62" fillId="0" borderId="9" xfId="95" applyBorder="1"/>
    <xf numFmtId="0" fontId="62" fillId="0" borderId="16" xfId="95" applyBorder="1"/>
    <xf numFmtId="0" fontId="62" fillId="0" borderId="15" xfId="95" applyBorder="1"/>
    <xf numFmtId="0" fontId="62" fillId="0" borderId="11" xfId="95" applyBorder="1"/>
    <xf numFmtId="0" fontId="62" fillId="0" borderId="12" xfId="95" applyBorder="1"/>
    <xf numFmtId="0" fontId="83" fillId="0" borderId="0" xfId="95" applyNumberFormat="1" applyFont="1" applyFill="1" applyAlignment="1">
      <alignment vertical="center"/>
    </xf>
    <xf numFmtId="0" fontId="62" fillId="0" borderId="0" xfId="93"/>
    <xf numFmtId="0" fontId="6" fillId="0" borderId="0" xfId="93" applyFont="1"/>
    <xf numFmtId="0" fontId="88" fillId="35" borderId="2" xfId="7" applyFont="1" applyFill="1" applyBorder="1" applyAlignment="1">
      <alignment horizontal="center" vertical="center" wrapText="1"/>
    </xf>
    <xf numFmtId="0" fontId="45" fillId="20" borderId="2" xfId="7" applyFont="1" applyFill="1" applyBorder="1" applyAlignment="1">
      <alignment horizontal="center" vertical="center" wrapText="1"/>
    </xf>
    <xf numFmtId="0" fontId="78" fillId="17" borderId="4" xfId="5" applyFont="1" applyFill="1" applyBorder="1" applyAlignment="1">
      <alignment horizontal="center" vertical="center" wrapText="1"/>
    </xf>
    <xf numFmtId="2" fontId="75" fillId="17" borderId="9" xfId="93" applyNumberFormat="1" applyFont="1" applyFill="1" applyBorder="1" applyAlignment="1">
      <alignment horizontal="centerContinuous" vertical="top"/>
    </xf>
    <xf numFmtId="2" fontId="75" fillId="17" borderId="11" xfId="93" applyNumberFormat="1" applyFont="1" applyFill="1" applyBorder="1" applyAlignment="1">
      <alignment horizontal="centerContinuous" vertical="top"/>
    </xf>
    <xf numFmtId="0" fontId="87" fillId="17" borderId="11" xfId="5" applyFont="1" applyFill="1" applyBorder="1" applyAlignment="1">
      <alignment horizontal="center" vertical="center"/>
    </xf>
    <xf numFmtId="0" fontId="87" fillId="17" borderId="2" xfId="5" applyFont="1" applyFill="1" applyBorder="1" applyAlignment="1">
      <alignment horizontal="center" vertical="center"/>
    </xf>
    <xf numFmtId="1" fontId="35" fillId="17" borderId="4" xfId="0" applyNumberFormat="1" applyFont="1" applyFill="1" applyBorder="1" applyAlignment="1">
      <alignment horizontal="center" vertical="center" wrapText="1" shrinkToFit="1"/>
    </xf>
    <xf numFmtId="2" fontId="74" fillId="17" borderId="9" xfId="93" applyNumberFormat="1" applyFont="1" applyFill="1" applyBorder="1" applyAlignment="1">
      <alignment horizontal="center" vertical="center"/>
    </xf>
    <xf numFmtId="2" fontId="74" fillId="17" borderId="11" xfId="93" applyNumberFormat="1" applyFont="1" applyFill="1" applyBorder="1" applyAlignment="1">
      <alignment horizontal="center" vertical="center"/>
    </xf>
    <xf numFmtId="3" fontId="42" fillId="36" borderId="2" xfId="93" applyNumberFormat="1" applyFont="1" applyFill="1" applyBorder="1" applyAlignment="1">
      <alignment horizontal="center" vertical="center"/>
    </xf>
    <xf numFmtId="1" fontId="58" fillId="37" borderId="10" xfId="0" applyNumberFormat="1" applyFont="1" applyFill="1" applyBorder="1" applyAlignment="1">
      <alignment horizontal="left" vertical="center" wrapText="1" shrinkToFit="1"/>
    </xf>
    <xf numFmtId="1" fontId="58" fillId="37" borderId="10" xfId="0" applyNumberFormat="1" applyFont="1" applyFill="1" applyBorder="1" applyAlignment="1">
      <alignment vertical="center" wrapText="1" shrinkToFit="1"/>
    </xf>
    <xf numFmtId="3" fontId="6" fillId="30" borderId="2" xfId="93" applyNumberFormat="1" applyFont="1" applyFill="1" applyBorder="1" applyAlignment="1">
      <alignment horizontal="center"/>
    </xf>
    <xf numFmtId="0" fontId="82" fillId="38" borderId="2" xfId="6" applyBorder="1"/>
    <xf numFmtId="0" fontId="62" fillId="0" borderId="2" xfId="93" applyFont="1" applyBorder="1"/>
    <xf numFmtId="0" fontId="62" fillId="0" borderId="2" xfId="93" applyBorder="1" applyAlignment="1">
      <alignment horizontal="left"/>
    </xf>
    <xf numFmtId="3" fontId="6" fillId="0" borderId="2" xfId="8" applyNumberFormat="1" applyFont="1" applyFill="1" applyBorder="1" applyAlignment="1">
      <alignment horizontal="center"/>
    </xf>
    <xf numFmtId="3" fontId="42" fillId="36" borderId="2" xfId="8" applyNumberFormat="1" applyFont="1" applyFill="1" applyBorder="1" applyAlignment="1">
      <alignment horizontal="center"/>
    </xf>
    <xf numFmtId="1" fontId="58" fillId="37" borderId="2" xfId="0" applyNumberFormat="1" applyFont="1" applyFill="1" applyBorder="1" applyAlignment="1">
      <alignment vertical="center" wrapText="1" shrinkToFit="1"/>
    </xf>
    <xf numFmtId="0" fontId="62" fillId="0" borderId="2" xfId="93" applyBorder="1"/>
    <xf numFmtId="0" fontId="89" fillId="20" borderId="2" xfId="7" applyFont="1" applyFill="1" applyBorder="1" applyAlignment="1">
      <alignment horizontal="center" vertical="center" wrapText="1"/>
    </xf>
    <xf numFmtId="0" fontId="88" fillId="17" borderId="2" xfId="7" applyFont="1" applyFill="1" applyBorder="1" applyAlignment="1">
      <alignment horizontal="center" vertical="center" wrapText="1"/>
    </xf>
    <xf numFmtId="0" fontId="62" fillId="39" borderId="0" xfId="93" applyFill="1"/>
    <xf numFmtId="3" fontId="42" fillId="5" borderId="2" xfId="93" applyNumberFormat="1" applyFont="1" applyFill="1" applyBorder="1" applyAlignment="1">
      <alignment horizontal="center" vertical="center"/>
    </xf>
    <xf numFmtId="3" fontId="62" fillId="0" borderId="0" xfId="93" applyNumberFormat="1"/>
    <xf numFmtId="0" fontId="90" fillId="8" borderId="0" xfId="0" applyNumberFormat="1" applyFont="1" applyFill="1" applyBorder="1" applyAlignment="1" applyProtection="1">
      <alignment vertical="center"/>
    </xf>
    <xf numFmtId="0" fontId="91" fillId="39" borderId="0" xfId="93" applyFont="1" applyFill="1"/>
    <xf numFmtId="0" fontId="92" fillId="18" borderId="0" xfId="0" applyNumberFormat="1" applyFont="1" applyFill="1" applyBorder="1" applyAlignment="1" applyProtection="1">
      <alignment vertical="center"/>
    </xf>
    <xf numFmtId="49" fontId="93" fillId="0" borderId="9" xfId="93" applyNumberFormat="1" applyFont="1" applyBorder="1" applyAlignment="1">
      <alignment vertical="center"/>
    </xf>
    <xf numFmtId="49" fontId="93" fillId="5" borderId="9" xfId="93" applyNumberFormat="1" applyFont="1" applyFill="1" applyBorder="1" applyAlignment="1">
      <alignment vertical="center"/>
    </xf>
    <xf numFmtId="0" fontId="23" fillId="0" borderId="25" xfId="0" applyNumberFormat="1" applyFont="1" applyFill="1" applyBorder="1" applyAlignment="1"/>
    <xf numFmtId="3" fontId="4" fillId="40" borderId="2" xfId="93" applyNumberFormat="1" applyFont="1" applyFill="1" applyBorder="1" applyAlignment="1">
      <alignment horizontal="center"/>
    </xf>
    <xf numFmtId="0" fontId="62" fillId="0" borderId="9" xfId="93" applyBorder="1"/>
    <xf numFmtId="0" fontId="62" fillId="0" borderId="0" xfId="93" applyFill="1"/>
    <xf numFmtId="0" fontId="0" fillId="0" borderId="0" xfId="0" applyNumberFormat="1" applyFont="1" applyFill="1" applyBorder="1" applyAlignment="1" applyProtection="1">
      <alignment vertical="center"/>
    </xf>
    <xf numFmtId="0" fontId="62" fillId="0" borderId="11" xfId="93" applyBorder="1"/>
    <xf numFmtId="0" fontId="39" fillId="17" borderId="11" xfId="128" applyFont="1" applyFill="1" applyBorder="1" applyAlignment="1">
      <alignment horizontal="center" vertical="center"/>
    </xf>
    <xf numFmtId="0" fontId="39" fillId="17" borderId="2" xfId="128" applyFont="1" applyFill="1" applyBorder="1" applyAlignment="1">
      <alignment horizontal="center" vertical="center"/>
    </xf>
    <xf numFmtId="0" fontId="94" fillId="17" borderId="2" xfId="0" applyFont="1" applyFill="1" applyBorder="1" applyAlignment="1">
      <alignment horizontal="center" vertical="center" wrapText="1"/>
    </xf>
    <xf numFmtId="0" fontId="35" fillId="17" borderId="2" xfId="0" applyFont="1" applyFill="1" applyBorder="1" applyAlignment="1">
      <alignment horizontal="center" vertical="center"/>
    </xf>
    <xf numFmtId="0" fontId="35" fillId="17" borderId="2" xfId="0" applyFont="1" applyFill="1" applyBorder="1" applyAlignment="1">
      <alignment horizontal="center" vertical="center" wrapText="1"/>
    </xf>
    <xf numFmtId="0" fontId="95" fillId="17" borderId="2" xfId="7" applyFont="1" applyFill="1" applyBorder="1" applyAlignment="1">
      <alignment vertical="center" wrapText="1"/>
    </xf>
    <xf numFmtId="0" fontId="42" fillId="32" borderId="2" xfId="7" applyFont="1" applyFill="1" applyBorder="1" applyAlignment="1">
      <alignment vertical="center"/>
    </xf>
    <xf numFmtId="0" fontId="95" fillId="26" borderId="2" xfId="7" applyFont="1" applyFill="1" applyBorder="1" applyAlignment="1">
      <alignment vertical="center" wrapText="1"/>
    </xf>
    <xf numFmtId="3" fontId="84" fillId="0" borderId="2" xfId="0" applyNumberFormat="1" applyFont="1" applyBorder="1"/>
    <xf numFmtId="10" fontId="0" fillId="0" borderId="2" xfId="120"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3" fillId="17" borderId="2" xfId="0" applyFont="1" applyFill="1" applyBorder="1" applyAlignment="1">
      <alignment horizontal="centerContinuous" vertical="center" wrapText="1"/>
    </xf>
    <xf numFmtId="0" fontId="35" fillId="17" borderId="2" xfId="0" applyFont="1" applyFill="1" applyBorder="1" applyAlignment="1">
      <alignment horizontal="centerContinuous" vertical="center" wrapText="1"/>
    </xf>
    <xf numFmtId="3" fontId="58" fillId="17" borderId="2" xfId="0" applyNumberFormat="1" applyFont="1" applyFill="1" applyBorder="1" applyAlignment="1">
      <alignment vertical="center"/>
    </xf>
    <xf numFmtId="0" fontId="96" fillId="0" borderId="0" xfId="0" applyFont="1" applyBorder="1" applyAlignment="1">
      <alignment vertical="center" wrapText="1"/>
    </xf>
    <xf numFmtId="3" fontId="84" fillId="0" borderId="0" xfId="0" applyNumberFormat="1" applyFont="1" applyBorder="1"/>
    <xf numFmtId="10" fontId="0" fillId="0" borderId="0" xfId="120" applyNumberFormat="1" applyFont="1" applyFill="1" applyBorder="1" applyAlignment="1">
      <alignment horizontal="center" vertical="center"/>
    </xf>
    <xf numFmtId="2" fontId="96" fillId="0" borderId="2" xfId="0" applyNumberFormat="1" applyFont="1" applyBorder="1" applyAlignment="1">
      <alignment horizontal="center" vertical="center" wrapText="1"/>
    </xf>
    <xf numFmtId="0" fontId="23" fillId="0" borderId="0" xfId="114" applyFont="1" applyAlignment="1">
      <alignment horizontal="right" wrapText="1"/>
    </xf>
    <xf numFmtId="0" fontId="35" fillId="26" borderId="16" xfId="0" applyFont="1" applyFill="1" applyBorder="1" applyAlignment="1">
      <alignment horizontal="center" vertical="center" wrapText="1"/>
    </xf>
    <xf numFmtId="0" fontId="35" fillId="26" borderId="12" xfId="0" applyFont="1" applyFill="1" applyBorder="1" applyAlignment="1">
      <alignment horizontal="center" vertical="center" wrapText="1"/>
    </xf>
    <xf numFmtId="3" fontId="58" fillId="26" borderId="2" xfId="0" applyNumberFormat="1" applyFont="1" applyFill="1" applyBorder="1" applyAlignment="1">
      <alignment horizontal="center" vertical="center"/>
    </xf>
    <xf numFmtId="0" fontId="42" fillId="5" borderId="0" xfId="7" applyFont="1" applyFill="1" applyBorder="1" applyAlignment="1">
      <alignment vertical="center"/>
    </xf>
    <xf numFmtId="0" fontId="95" fillId="5" borderId="0" xfId="7" applyFont="1" applyFill="1" applyBorder="1" applyAlignment="1">
      <alignment vertical="center" wrapText="1"/>
    </xf>
    <xf numFmtId="3" fontId="84" fillId="5" borderId="0" xfId="0" applyNumberFormat="1" applyFont="1" applyFill="1" applyBorder="1"/>
    <xf numFmtId="2" fontId="96" fillId="5" borderId="0" xfId="0" applyNumberFormat="1" applyFont="1" applyFill="1" applyBorder="1" applyAlignment="1">
      <alignment horizontal="center" vertical="center" wrapText="1"/>
    </xf>
    <xf numFmtId="1" fontId="7" fillId="5" borderId="11" xfId="0" applyNumberFormat="1" applyFont="1" applyFill="1" applyBorder="1" applyAlignment="1">
      <alignment vertical="center" shrinkToFit="1"/>
    </xf>
    <xf numFmtId="0" fontId="7" fillId="0" borderId="8" xfId="0" applyFont="1" applyBorder="1"/>
    <xf numFmtId="0" fontId="7" fillId="0" borderId="16"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7" fillId="5" borderId="2" xfId="0" applyFont="1" applyFill="1" applyBorder="1" applyAlignment="1">
      <alignment vertical="center"/>
    </xf>
    <xf numFmtId="0" fontId="23"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41" fontId="0" fillId="0" borderId="2" xfId="0" applyNumberFormat="1" applyFont="1" applyFill="1" applyBorder="1" applyAlignment="1" applyProtection="1"/>
    <xf numFmtId="0" fontId="35" fillId="0" borderId="0" xfId="0" applyFont="1"/>
    <xf numFmtId="0" fontId="74" fillId="0" borderId="0" xfId="0" applyFont="1"/>
    <xf numFmtId="41" fontId="5" fillId="0" borderId="0" xfId="0" applyNumberFormat="1" applyFont="1"/>
    <xf numFmtId="41" fontId="5" fillId="0" borderId="0" xfId="0" applyNumberFormat="1" applyFont="1" applyFill="1" applyBorder="1" applyAlignment="1" applyProtection="1"/>
    <xf numFmtId="41" fontId="5" fillId="0" borderId="2" xfId="0" applyNumberFormat="1" applyFont="1" applyFill="1" applyBorder="1" applyAlignment="1" applyProtection="1"/>
    <xf numFmtId="41" fontId="5" fillId="0" borderId="2" xfId="0" applyNumberFormat="1" applyFont="1" applyBorder="1"/>
    <xf numFmtId="0" fontId="0" fillId="0" borderId="0" xfId="0" applyAlignment="1">
      <alignment vertical="center"/>
    </xf>
    <xf numFmtId="0" fontId="23" fillId="0" borderId="0" xfId="106" applyFont="1" applyAlignment="1">
      <alignment wrapText="1"/>
    </xf>
    <xf numFmtId="0" fontId="98" fillId="0" borderId="0" xfId="5" applyFont="1" applyFill="1" applyBorder="1" applyAlignment="1">
      <alignment horizontal="center" vertical="center"/>
    </xf>
    <xf numFmtId="0" fontId="39" fillId="17" borderId="2" xfId="7" applyFont="1" applyFill="1" applyBorder="1" applyAlignment="1">
      <alignment horizontal="center" vertical="center" wrapText="1"/>
    </xf>
    <xf numFmtId="0" fontId="84" fillId="0" borderId="2" xfId="7" applyFont="1" applyFill="1" applyBorder="1" applyAlignment="1">
      <alignment vertical="center" wrapText="1"/>
    </xf>
    <xf numFmtId="3" fontId="42" fillId="0" borderId="2" xfId="8" applyNumberFormat="1" applyFont="1" applyFill="1" applyBorder="1" applyAlignment="1">
      <alignment vertical="center"/>
    </xf>
    <xf numFmtId="2" fontId="42" fillId="0" borderId="2" xfId="8" applyNumberFormat="1" applyFont="1" applyFill="1" applyBorder="1" applyAlignment="1">
      <alignment horizontal="center" vertical="center" wrapText="1"/>
    </xf>
    <xf numFmtId="3" fontId="42" fillId="0" borderId="2" xfId="8" applyNumberFormat="1" applyFont="1" applyFill="1" applyBorder="1"/>
    <xf numFmtId="3" fontId="58" fillId="2" borderId="2" xfId="0" applyNumberFormat="1" applyFont="1" applyFill="1" applyBorder="1" applyAlignment="1">
      <alignment vertical="center"/>
    </xf>
    <xf numFmtId="3" fontId="58" fillId="2" borderId="2" xfId="0" applyNumberFormat="1" applyFont="1" applyFill="1" applyBorder="1" applyAlignment="1">
      <alignment horizontal="center" vertical="center"/>
    </xf>
    <xf numFmtId="2" fontId="38" fillId="0" borderId="2" xfId="8" applyNumberFormat="1" applyFont="1" applyFill="1" applyBorder="1" applyAlignment="1">
      <alignment horizontal="center" vertical="center" wrapText="1"/>
    </xf>
    <xf numFmtId="0" fontId="58" fillId="17" borderId="2" xfId="0"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4" fillId="17" borderId="2" xfId="7" applyFont="1" applyFill="1" applyBorder="1" applyAlignment="1">
      <alignment vertical="center"/>
    </xf>
    <xf numFmtId="0" fontId="23" fillId="0" borderId="2" xfId="0" applyNumberFormat="1" applyFont="1" applyFill="1" applyBorder="1" applyAlignment="1" applyProtection="1">
      <alignment vertical="center"/>
    </xf>
    <xf numFmtId="3" fontId="58" fillId="17" borderId="2" xfId="0" applyNumberFormat="1" applyFont="1" applyFill="1" applyBorder="1" applyAlignment="1">
      <alignment horizontal="center" vertical="center"/>
    </xf>
    <xf numFmtId="2" fontId="99"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0" fontId="7" fillId="5" borderId="4" xfId="0" applyFont="1" applyFill="1" applyBorder="1" applyAlignment="1">
      <alignment vertical="center" wrapText="1"/>
    </xf>
    <xf numFmtId="1" fontId="7" fillId="5" borderId="9" xfId="0" applyNumberFormat="1" applyFont="1" applyFill="1" applyBorder="1" applyAlignment="1">
      <alignment vertical="center" shrinkToFit="1"/>
    </xf>
    <xf numFmtId="1" fontId="7" fillId="5" borderId="11" xfId="0" applyNumberFormat="1" applyFont="1" applyFill="1" applyBorder="1" applyAlignment="1">
      <alignment vertical="top" shrinkToFit="1"/>
    </xf>
    <xf numFmtId="175" fontId="100" fillId="0" borderId="2" xfId="120" applyNumberFormat="1" applyFont="1" applyBorder="1" applyAlignment="1">
      <alignment horizontal="center"/>
    </xf>
    <xf numFmtId="9" fontId="100" fillId="0" borderId="2" xfId="120" applyFont="1" applyBorder="1" applyAlignment="1">
      <alignment horizontal="center"/>
    </xf>
    <xf numFmtId="9" fontId="58" fillId="2" borderId="2" xfId="120" applyFont="1" applyFill="1" applyBorder="1" applyAlignment="1">
      <alignment horizontal="center" vertical="center"/>
    </xf>
    <xf numFmtId="0" fontId="23" fillId="0" borderId="0" xfId="114" applyFont="1" applyAlignment="1">
      <alignment wrapText="1"/>
    </xf>
    <xf numFmtId="0" fontId="35" fillId="32"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5" fillId="14" borderId="2" xfId="0" applyFont="1" applyFill="1" applyBorder="1" applyAlignment="1">
      <alignment horizontal="center" vertical="center"/>
    </xf>
    <xf numFmtId="0" fontId="35" fillId="14" borderId="2" xfId="0" applyFont="1" applyFill="1" applyBorder="1" applyAlignment="1">
      <alignment horizontal="center" vertical="center" wrapText="1"/>
    </xf>
    <xf numFmtId="0" fontId="102" fillId="0" borderId="2" xfId="0" applyFont="1" applyBorder="1" applyAlignment="1">
      <alignment vertical="center" wrapText="1"/>
    </xf>
    <xf numFmtId="3" fontId="69" fillId="0" borderId="2" xfId="0" applyNumberFormat="1" applyFont="1" applyBorder="1"/>
    <xf numFmtId="10" fontId="69" fillId="0" borderId="2" xfId="2" applyNumberFormat="1" applyFont="1" applyFill="1" applyBorder="1" applyAlignment="1">
      <alignment horizontal="center" vertical="center"/>
    </xf>
    <xf numFmtId="0" fontId="103" fillId="5" borderId="2" xfId="125" applyFont="1" applyFill="1" applyBorder="1" applyAlignment="1">
      <alignment vertical="center"/>
    </xf>
    <xf numFmtId="3" fontId="35" fillId="17" borderId="2" xfId="0" applyNumberFormat="1" applyFont="1" applyFill="1" applyBorder="1" applyAlignment="1">
      <alignment horizontal="center" vertical="center"/>
    </xf>
    <xf numFmtId="0" fontId="42" fillId="36" borderId="2" xfId="7" applyFont="1" applyFill="1" applyBorder="1" applyAlignment="1">
      <alignment horizontal="center" vertical="center" wrapText="1"/>
    </xf>
    <xf numFmtId="1" fontId="100" fillId="36" borderId="2" xfId="0" applyNumberFormat="1" applyFont="1" applyFill="1" applyBorder="1" applyAlignment="1">
      <alignment horizontal="center" vertical="center" wrapText="1" shrinkToFit="1"/>
    </xf>
    <xf numFmtId="41" fontId="38" fillId="0" borderId="2" xfId="3" applyFont="1" applyFill="1" applyBorder="1" applyAlignment="1">
      <alignment horizontal="center" vertical="center"/>
    </xf>
    <xf numFmtId="175" fontId="38" fillId="0" borderId="2" xfId="2" applyNumberFormat="1" applyFont="1" applyFill="1" applyBorder="1" applyAlignment="1">
      <alignment horizontal="center" vertical="center"/>
    </xf>
    <xf numFmtId="0" fontId="4" fillId="17" borderId="2" xfId="7" applyFont="1" applyFill="1" applyBorder="1" applyAlignment="1">
      <alignment horizontal="center" vertical="center"/>
    </xf>
    <xf numFmtId="175" fontId="35" fillId="17"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2" applyFont="1" applyFill="1" applyBorder="1" applyAlignment="1">
      <alignment vertical="top" wrapText="1"/>
    </xf>
    <xf numFmtId="0" fontId="0" fillId="0" borderId="0" xfId="0" applyAlignment="1">
      <alignment vertical="top"/>
    </xf>
    <xf numFmtId="1" fontId="7" fillId="5" borderId="11" xfId="0" applyNumberFormat="1" applyFont="1" applyFill="1" applyBorder="1" applyAlignment="1">
      <alignment vertical="center" wrapText="1" shrinkToFit="1"/>
    </xf>
    <xf numFmtId="0" fontId="7" fillId="5" borderId="11" xfId="0" applyFont="1" applyFill="1" applyBorder="1" applyAlignment="1">
      <alignment vertical="center"/>
    </xf>
    <xf numFmtId="0" fontId="0" fillId="0" borderId="0" xfId="98" applyFont="1"/>
    <xf numFmtId="0" fontId="115" fillId="0" borderId="0" xfId="98"/>
    <xf numFmtId="0" fontId="70" fillId="36" borderId="2" xfId="7" applyFont="1" applyFill="1" applyBorder="1" applyAlignment="1">
      <alignment horizontal="center" vertical="center" wrapText="1"/>
    </xf>
    <xf numFmtId="0" fontId="70" fillId="36" borderId="2" xfId="0" applyNumberFormat="1" applyFont="1" applyFill="1" applyBorder="1" applyAlignment="1" applyProtection="1">
      <alignment horizontal="center" vertical="center" wrapText="1"/>
    </xf>
    <xf numFmtId="4" fontId="55" fillId="0" borderId="2" xfId="0" applyNumberFormat="1" applyFont="1" applyFill="1" applyBorder="1" applyAlignment="1" applyProtection="1">
      <alignment horizontal="center"/>
    </xf>
    <xf numFmtId="0" fontId="0" fillId="5" borderId="0" xfId="98" applyFont="1" applyFill="1"/>
    <xf numFmtId="0" fontId="74" fillId="5" borderId="0" xfId="98" applyFont="1" applyFill="1" applyAlignment="1">
      <alignment vertical="center"/>
    </xf>
    <xf numFmtId="3" fontId="0" fillId="5" borderId="0" xfId="98" applyNumberFormat="1" applyFont="1" applyFill="1" applyAlignment="1">
      <alignment horizontal="center" vertical="center"/>
    </xf>
    <xf numFmtId="10" fontId="115" fillId="0" borderId="0" xfId="98" applyNumberFormat="1"/>
    <xf numFmtId="0" fontId="0" fillId="5" borderId="0" xfId="98" applyFont="1" applyFill="1" applyAlignment="1">
      <alignment horizontal="centerContinuous" vertical="center" wrapText="1"/>
    </xf>
    <xf numFmtId="2" fontId="38" fillId="0" borderId="2" xfId="8" applyNumberFormat="1" applyFont="1" applyFill="1" applyBorder="1" applyAlignment="1">
      <alignment horizontal="center"/>
    </xf>
    <xf numFmtId="4" fontId="0" fillId="5" borderId="0" xfId="98" applyNumberFormat="1" applyFont="1" applyFill="1"/>
    <xf numFmtId="2" fontId="55" fillId="0" borderId="2" xfId="0" applyNumberFormat="1" applyFont="1" applyFill="1" applyBorder="1" applyAlignment="1" applyProtection="1">
      <alignment horizontal="center"/>
    </xf>
    <xf numFmtId="1" fontId="105" fillId="34" borderId="2" xfId="125" applyNumberFormat="1" applyFill="1" applyBorder="1" applyAlignment="1">
      <alignment horizontal="center" vertical="center" shrinkToFit="1"/>
    </xf>
    <xf numFmtId="0" fontId="106" fillId="34" borderId="2" xfId="126" applyFill="1" applyBorder="1" applyAlignment="1">
      <alignment horizontal="center" vertical="center"/>
    </xf>
    <xf numFmtId="0" fontId="33" fillId="17" borderId="2" xfId="0" applyFont="1" applyFill="1" applyBorder="1" applyAlignment="1">
      <alignment horizontal="center" vertical="center"/>
    </xf>
    <xf numFmtId="49" fontId="33" fillId="17" borderId="2" xfId="0" applyNumberFormat="1" applyFont="1" applyFill="1" applyBorder="1" applyAlignment="1">
      <alignment horizontal="center" vertical="center"/>
    </xf>
    <xf numFmtId="0" fontId="24" fillId="42" borderId="2" xfId="7" applyFont="1" applyFill="1" applyBorder="1" applyAlignment="1">
      <alignment horizontal="left" vertical="center" wrapText="1"/>
    </xf>
    <xf numFmtId="10" fontId="68" fillId="42" borderId="2" xfId="122" applyNumberFormat="1" applyFont="1" applyFill="1" applyBorder="1" applyAlignment="1">
      <alignment horizontal="center" vertical="center"/>
    </xf>
    <xf numFmtId="3" fontId="7" fillId="42" borderId="2" xfId="92" applyNumberFormat="1" applyFont="1" applyFill="1" applyBorder="1" applyAlignment="1">
      <alignment horizontal="center" vertical="center" wrapText="1" shrinkToFit="1"/>
    </xf>
    <xf numFmtId="3" fontId="7" fillId="42" borderId="2" xfId="122" applyNumberFormat="1" applyFont="1" applyFill="1" applyBorder="1" applyAlignment="1">
      <alignment horizontal="center" vertical="center"/>
    </xf>
    <xf numFmtId="0" fontId="68" fillId="43" borderId="2" xfId="92" applyFont="1" applyFill="1" applyBorder="1" applyAlignment="1">
      <alignment horizontal="left" vertical="center" wrapText="1" shrinkToFit="1"/>
    </xf>
    <xf numFmtId="10" fontId="68" fillId="43" borderId="2" xfId="122" applyNumberFormat="1" applyFont="1" applyFill="1" applyBorder="1" applyAlignment="1">
      <alignment horizontal="center" vertical="center"/>
    </xf>
    <xf numFmtId="3" fontId="7" fillId="43" borderId="2" xfId="112" applyNumberFormat="1" applyFont="1" applyFill="1" applyBorder="1" applyAlignment="1">
      <alignment horizontal="center" vertical="center"/>
    </xf>
    <xf numFmtId="0" fontId="7" fillId="43" borderId="2" xfId="92" applyFont="1" applyFill="1" applyBorder="1" applyAlignment="1">
      <alignment horizontal="center" vertical="center" wrapText="1" shrinkToFit="1"/>
    </xf>
    <xf numFmtId="3" fontId="7" fillId="43" borderId="2" xfId="111" applyNumberFormat="1" applyFont="1" applyFill="1" applyBorder="1" applyAlignment="1">
      <alignment horizontal="center" vertical="center"/>
    </xf>
    <xf numFmtId="0" fontId="68" fillId="36" borderId="2" xfId="92" applyFont="1" applyFill="1" applyBorder="1" applyAlignment="1">
      <alignment horizontal="left" vertical="center" wrapText="1" shrinkToFit="1"/>
    </xf>
    <xf numFmtId="10" fontId="68" fillId="36" borderId="2" xfId="122" applyNumberFormat="1" applyFont="1" applyFill="1" applyBorder="1" applyAlignment="1">
      <alignment horizontal="center" vertical="center"/>
    </xf>
    <xf numFmtId="3" fontId="7" fillId="36" borderId="2" xfId="112" applyNumberFormat="1" applyFont="1" applyFill="1" applyBorder="1" applyAlignment="1">
      <alignment horizontal="center" vertical="center"/>
    </xf>
    <xf numFmtId="0" fontId="7" fillId="36" borderId="2" xfId="92" applyFont="1" applyFill="1" applyBorder="1" applyAlignment="1">
      <alignment horizontal="center" vertical="center" wrapText="1" shrinkToFit="1"/>
    </xf>
    <xf numFmtId="3" fontId="7" fillId="36" borderId="2" xfId="111" applyNumberFormat="1" applyFont="1" applyFill="1" applyBorder="1" applyAlignment="1">
      <alignment horizontal="center" vertical="center"/>
    </xf>
    <xf numFmtId="0" fontId="68" fillId="44" borderId="2" xfId="92" applyFont="1" applyFill="1" applyBorder="1" applyAlignment="1">
      <alignment horizontal="left" vertical="center"/>
    </xf>
    <xf numFmtId="10" fontId="68" fillId="44" borderId="2" xfId="92" applyNumberFormat="1" applyFont="1" applyFill="1" applyBorder="1" applyAlignment="1">
      <alignment horizontal="center" vertical="center"/>
    </xf>
    <xf numFmtId="3" fontId="68" fillId="44" borderId="2" xfId="92" applyNumberFormat="1" applyFont="1" applyFill="1" applyBorder="1" applyAlignment="1">
      <alignment horizontal="left" vertical="center" wrapText="1"/>
    </xf>
    <xf numFmtId="3" fontId="7" fillId="44" borderId="2" xfId="92" applyNumberFormat="1" applyFont="1" applyFill="1" applyBorder="1" applyAlignment="1">
      <alignment horizontal="center" vertical="center"/>
    </xf>
    <xf numFmtId="3" fontId="7" fillId="44" borderId="2" xfId="122" applyNumberFormat="1" applyFont="1" applyFill="1" applyBorder="1" applyAlignment="1">
      <alignment horizontal="center" vertical="center"/>
    </xf>
    <xf numFmtId="0" fontId="88" fillId="26" borderId="2" xfId="7" applyFont="1" applyFill="1" applyBorder="1" applyAlignment="1">
      <alignment horizontal="center" vertical="center" wrapText="1"/>
    </xf>
    <xf numFmtId="3" fontId="31" fillId="26" borderId="2" xfId="92" applyNumberFormat="1" applyFont="1" applyFill="1" applyBorder="1" applyAlignment="1">
      <alignment horizontal="center" vertical="center"/>
    </xf>
    <xf numFmtId="3" fontId="31" fillId="26" borderId="2" xfId="111"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105" fillId="0" borderId="0" xfId="125" applyNumberFormat="1" applyBorder="1" applyAlignment="1">
      <alignment vertical="center"/>
    </xf>
    <xf numFmtId="3" fontId="3" fillId="0" borderId="0" xfId="0" applyNumberFormat="1" applyFont="1"/>
    <xf numFmtId="0" fontId="100" fillId="13" borderId="2" xfId="92" applyFont="1" applyFill="1" applyBorder="1" applyAlignment="1">
      <alignment horizontal="center" vertical="center"/>
    </xf>
    <xf numFmtId="0" fontId="5" fillId="13" borderId="2" xfId="92" applyFont="1" applyFill="1" applyBorder="1" applyAlignment="1">
      <alignment horizontal="center" vertical="center"/>
    </xf>
    <xf numFmtId="17" fontId="77" fillId="17" borderId="2" xfId="7" applyNumberFormat="1" applyFont="1" applyFill="1" applyBorder="1"/>
    <xf numFmtId="10" fontId="38" fillId="0" borderId="2" xfId="8" applyNumberFormat="1" applyFont="1" applyFill="1" applyBorder="1" applyAlignment="1">
      <alignment horizontal="center"/>
    </xf>
    <xf numFmtId="10" fontId="55" fillId="0" borderId="2" xfId="92" applyNumberFormat="1" applyFont="1" applyBorder="1" applyAlignment="1">
      <alignment horizontal="center"/>
    </xf>
    <xf numFmtId="10" fontId="55" fillId="0" borderId="2" xfId="0" applyNumberFormat="1" applyFont="1" applyFill="1" applyBorder="1" applyAlignment="1" applyProtection="1">
      <alignment horizontal="center"/>
    </xf>
    <xf numFmtId="17" fontId="42" fillId="0" borderId="0" xfId="7" applyNumberFormat="1" applyFont="1" applyFill="1" applyBorder="1"/>
    <xf numFmtId="0" fontId="0" fillId="0" borderId="0" xfId="0" applyFont="1" applyAlignment="1">
      <alignment horizontal="left" vertical="center" wrapText="1"/>
    </xf>
    <xf numFmtId="1" fontId="33" fillId="17" borderId="2" xfId="0" applyNumberFormat="1" applyFont="1" applyFill="1" applyBorder="1" applyAlignment="1">
      <alignment horizontal="center" vertical="center"/>
    </xf>
    <xf numFmtId="3" fontId="7" fillId="43" borderId="2" xfId="122" applyNumberFormat="1" applyFont="1" applyFill="1" applyBorder="1" applyAlignment="1">
      <alignment horizontal="center" vertical="center"/>
    </xf>
    <xf numFmtId="3" fontId="7" fillId="36" borderId="2" xfId="122" applyNumberFormat="1" applyFont="1" applyFill="1" applyBorder="1" applyAlignment="1">
      <alignment horizontal="center" vertical="center"/>
    </xf>
    <xf numFmtId="3" fontId="31" fillId="26" borderId="2" xfId="122" applyNumberFormat="1" applyFont="1" applyFill="1" applyBorder="1" applyAlignment="1">
      <alignment horizontal="center" vertical="center"/>
    </xf>
    <xf numFmtId="10" fontId="68" fillId="42" borderId="2" xfId="0" applyNumberFormat="1" applyFont="1" applyFill="1" applyBorder="1" applyAlignment="1" applyProtection="1">
      <alignment horizontal="center" vertical="center"/>
    </xf>
    <xf numFmtId="3" fontId="7" fillId="42" borderId="2" xfId="0" applyNumberFormat="1" applyFont="1" applyFill="1" applyBorder="1" applyAlignment="1" applyProtection="1">
      <alignment horizontal="center" vertical="center"/>
    </xf>
    <xf numFmtId="10" fontId="68" fillId="43" borderId="2" xfId="0" applyNumberFormat="1" applyFont="1" applyFill="1" applyBorder="1" applyAlignment="1" applyProtection="1">
      <alignment horizontal="center" vertical="center"/>
    </xf>
    <xf numFmtId="3" fontId="7" fillId="43" borderId="2" xfId="0" applyNumberFormat="1" applyFont="1" applyFill="1" applyBorder="1" applyAlignment="1" applyProtection="1">
      <alignment horizontal="center" vertical="center"/>
    </xf>
    <xf numFmtId="10" fontId="68" fillId="36" borderId="2" xfId="0" applyNumberFormat="1" applyFont="1" applyFill="1" applyBorder="1" applyAlignment="1" applyProtection="1">
      <alignment horizontal="center" vertical="center"/>
    </xf>
    <xf numFmtId="3" fontId="7" fillId="36" borderId="2" xfId="0" applyNumberFormat="1" applyFont="1" applyFill="1" applyBorder="1" applyAlignment="1" applyProtection="1">
      <alignment horizontal="center" vertical="center"/>
    </xf>
    <xf numFmtId="10" fontId="68" fillId="44" borderId="2" xfId="0" applyNumberFormat="1" applyFont="1" applyFill="1" applyBorder="1" applyAlignment="1" applyProtection="1">
      <alignment horizontal="center" vertical="center"/>
    </xf>
    <xf numFmtId="3" fontId="7" fillId="44" borderId="2" xfId="0" applyNumberFormat="1" applyFont="1" applyFill="1" applyBorder="1" applyAlignment="1" applyProtection="1">
      <alignment horizontal="center" vertical="center"/>
    </xf>
    <xf numFmtId="3" fontId="108" fillId="26" borderId="2" xfId="0" applyNumberFormat="1" applyFont="1" applyFill="1" applyBorder="1" applyAlignment="1" applyProtection="1">
      <alignment horizontal="center" vertical="center"/>
    </xf>
    <xf numFmtId="0" fontId="115" fillId="0" borderId="0" xfId="92" applyAlignment="1">
      <alignment vertical="center"/>
    </xf>
    <xf numFmtId="49" fontId="94" fillId="2" borderId="0" xfId="0" applyNumberFormat="1" applyFont="1" applyFill="1"/>
    <xf numFmtId="0" fontId="109" fillId="0" borderId="0" xfId="0" applyFont="1" applyAlignment="1">
      <alignment horizontal="center" vertical="center" readingOrder="1"/>
    </xf>
    <xf numFmtId="0" fontId="7" fillId="5" borderId="2" xfId="92" applyFont="1" applyFill="1" applyBorder="1" applyAlignment="1">
      <alignment vertical="center" wrapText="1"/>
    </xf>
    <xf numFmtId="49" fontId="110" fillId="0" borderId="2" xfId="5" applyNumberFormat="1" applyFont="1" applyFill="1" applyBorder="1" applyAlignment="1">
      <alignment horizontal="center" vertical="center" wrapText="1"/>
    </xf>
    <xf numFmtId="0" fontId="107" fillId="2" borderId="2" xfId="5" applyFont="1" applyFill="1" applyBorder="1" applyAlignment="1">
      <alignment horizontal="center" vertical="center" wrapText="1"/>
    </xf>
    <xf numFmtId="3" fontId="5" fillId="36" borderId="2" xfId="0" applyNumberFormat="1" applyFont="1" applyFill="1" applyBorder="1" applyAlignment="1">
      <alignment horizontal="center" vertical="center"/>
    </xf>
    <xf numFmtId="175" fontId="5" fillId="36" borderId="2" xfId="2" applyNumberFormat="1" applyFont="1" applyFill="1" applyBorder="1" applyAlignment="1">
      <alignment horizontal="center" vertical="center"/>
    </xf>
    <xf numFmtId="1" fontId="35" fillId="37" borderId="2" xfId="0" applyNumberFormat="1" applyFont="1" applyFill="1" applyBorder="1" applyAlignment="1">
      <alignment vertical="center" wrapText="1" shrinkToFit="1"/>
    </xf>
    <xf numFmtId="1" fontId="58" fillId="37" borderId="2" xfId="0" applyNumberFormat="1" applyFont="1" applyFill="1" applyBorder="1" applyAlignment="1">
      <alignment horizontal="center" vertical="center" wrapText="1" shrinkToFit="1"/>
    </xf>
    <xf numFmtId="3" fontId="35" fillId="37" borderId="2" xfId="0" applyNumberFormat="1" applyFont="1" applyFill="1" applyBorder="1" applyAlignment="1">
      <alignment horizontal="center" vertical="center"/>
    </xf>
    <xf numFmtId="175" fontId="35" fillId="37" borderId="2" xfId="2" applyNumberFormat="1" applyFont="1" applyFill="1" applyBorder="1" applyAlignment="1">
      <alignment horizontal="center" vertical="center" wrapText="1" shrinkToFit="1"/>
    </xf>
    <xf numFmtId="0" fontId="62" fillId="0" borderId="2" xfId="0" applyFont="1" applyBorder="1" applyAlignment="1">
      <alignment horizontal="left"/>
    </xf>
    <xf numFmtId="10" fontId="38" fillId="0" borderId="2" xfId="2" applyNumberFormat="1" applyFont="1" applyFill="1" applyBorder="1" applyAlignment="1">
      <alignment horizontal="center" vertical="center"/>
    </xf>
    <xf numFmtId="180" fontId="38" fillId="0" borderId="2" xfId="8" applyNumberFormat="1" applyFont="1" applyFill="1" applyBorder="1" applyAlignment="1">
      <alignment horizontal="center" vertical="center"/>
    </xf>
    <xf numFmtId="1" fontId="82" fillId="0" borderId="2" xfId="6" applyNumberFormat="1" applyFill="1" applyBorder="1" applyAlignment="1">
      <alignment wrapText="1" shrinkToFit="1"/>
    </xf>
    <xf numFmtId="2" fontId="5" fillId="36" borderId="2" xfId="0" applyNumberFormat="1" applyFont="1" applyFill="1" applyBorder="1" applyAlignment="1">
      <alignment horizontal="center" vertical="center" wrapText="1" shrinkToFit="1"/>
    </xf>
    <xf numFmtId="2" fontId="35" fillId="37" borderId="2" xfId="0" applyNumberFormat="1" applyFont="1" applyFill="1" applyBorder="1" applyAlignment="1">
      <alignment horizontal="center" vertical="center" wrapText="1" shrinkToFit="1"/>
    </xf>
    <xf numFmtId="10" fontId="38" fillId="0" borderId="2" xfId="8" applyNumberFormat="1" applyFont="1" applyFill="1" applyBorder="1" applyAlignment="1">
      <alignment horizontal="center" vertical="center" wrapText="1" shrinkToFit="1"/>
    </xf>
    <xf numFmtId="3" fontId="6" fillId="36" borderId="2" xfId="8" applyNumberFormat="1" applyFont="1" applyFill="1" applyBorder="1" applyAlignment="1">
      <alignment horizontal="center" vertical="center"/>
    </xf>
    <xf numFmtId="175" fontId="6" fillId="36" borderId="2" xfId="2" applyNumberFormat="1" applyFont="1" applyFill="1" applyBorder="1" applyAlignment="1">
      <alignment horizontal="center" vertical="center"/>
    </xf>
    <xf numFmtId="0" fontId="0" fillId="0" borderId="0" xfId="0" applyAlignment="1">
      <alignment horizontal="right" vertical="center"/>
    </xf>
    <xf numFmtId="175" fontId="35" fillId="37" borderId="2" xfId="2" applyNumberFormat="1" applyFont="1" applyFill="1" applyBorder="1" applyAlignment="1">
      <alignment horizontal="center" vertical="center"/>
    </xf>
    <xf numFmtId="1" fontId="82" fillId="38" borderId="2" xfId="6" applyNumberFormat="1" applyBorder="1" applyAlignment="1">
      <alignment wrapText="1" shrinkToFit="1"/>
    </xf>
    <xf numFmtId="0" fontId="82" fillId="38" borderId="2" xfId="6" applyBorder="1" applyAlignment="1">
      <alignment horizontal="left"/>
    </xf>
    <xf numFmtId="1" fontId="3" fillId="37" borderId="2" xfId="0" applyNumberFormat="1" applyFont="1" applyFill="1" applyBorder="1" applyAlignment="1">
      <alignment vertical="center" wrapText="1" shrinkToFit="1"/>
    </xf>
    <xf numFmtId="0" fontId="11" fillId="0" borderId="20" xfId="0" applyFont="1" applyBorder="1"/>
    <xf numFmtId="10" fontId="11" fillId="0" borderId="26" xfId="0" applyNumberFormat="1" applyFont="1" applyBorder="1"/>
    <xf numFmtId="2" fontId="0" fillId="0" borderId="0" xfId="0" applyNumberFormat="1" applyAlignment="1">
      <alignment horizontal="center"/>
    </xf>
    <xf numFmtId="0" fontId="11" fillId="0" borderId="27" xfId="0" applyFont="1" applyBorder="1"/>
    <xf numFmtId="10" fontId="11" fillId="0" borderId="28" xfId="0" applyNumberFormat="1" applyFont="1" applyBorder="1"/>
    <xf numFmtId="0" fontId="11" fillId="0" borderId="29" xfId="0" applyFont="1" applyBorder="1"/>
    <xf numFmtId="10" fontId="11" fillId="0" borderId="30"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11" fillId="0" borderId="0" xfId="0" applyFont="1"/>
    <xf numFmtId="0" fontId="7" fillId="0" borderId="0" xfId="0" applyFont="1"/>
    <xf numFmtId="0" fontId="0" fillId="0" borderId="0" xfId="0" applyAlignment="1">
      <alignment vertical="center" wrapText="1"/>
    </xf>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5" fillId="2" borderId="0" xfId="0" applyNumberFormat="1" applyFont="1" applyFill="1" applyAlignment="1">
      <alignment horizontal="center" vertical="center" wrapText="1"/>
    </xf>
    <xf numFmtId="0" fontId="88" fillId="20" borderId="2" xfId="7" applyFont="1" applyFill="1" applyBorder="1" applyAlignment="1">
      <alignment horizontal="center" vertical="center" wrapText="1"/>
    </xf>
    <xf numFmtId="10" fontId="88" fillId="35" borderId="2" xfId="2" applyNumberFormat="1" applyFont="1" applyFill="1" applyBorder="1" applyAlignment="1">
      <alignment horizontal="center" vertical="center" wrapText="1"/>
    </xf>
    <xf numFmtId="1" fontId="35" fillId="26" borderId="2" xfId="0" applyNumberFormat="1" applyFont="1" applyFill="1" applyBorder="1" applyAlignment="1">
      <alignment horizontal="center" vertical="center" wrapText="1" shrinkToFit="1"/>
    </xf>
    <xf numFmtId="1" fontId="37" fillId="26" borderId="2" xfId="0" applyNumberFormat="1" applyFont="1" applyFill="1" applyBorder="1" applyAlignment="1">
      <alignment horizontal="center" vertical="center" wrapText="1" shrinkToFit="1"/>
    </xf>
    <xf numFmtId="3" fontId="37" fillId="46" borderId="2" xfId="0" applyNumberFormat="1" applyFont="1" applyFill="1" applyBorder="1" applyAlignment="1">
      <alignment horizontal="center" vertical="center"/>
    </xf>
    <xf numFmtId="10" fontId="37" fillId="41" borderId="2" xfId="120" applyNumberFormat="1" applyFont="1" applyFill="1" applyBorder="1" applyAlignment="1">
      <alignment horizontal="center" vertical="center"/>
    </xf>
    <xf numFmtId="10" fontId="37" fillId="41" borderId="2" xfId="2" applyNumberFormat="1" applyFont="1" applyFill="1" applyBorder="1" applyAlignment="1">
      <alignment horizontal="center" vertical="center"/>
    </xf>
    <xf numFmtId="1" fontId="35" fillId="37" borderId="2" xfId="0" applyNumberFormat="1" applyFont="1" applyFill="1" applyBorder="1" applyAlignment="1">
      <alignment horizontal="center" vertical="center" wrapText="1" shrinkToFit="1"/>
    </xf>
    <xf numFmtId="10" fontId="35" fillId="37" borderId="2" xfId="120" applyNumberFormat="1" applyFont="1" applyFill="1" applyBorder="1" applyAlignment="1">
      <alignment horizontal="center" vertical="center" wrapText="1" shrinkToFit="1"/>
    </xf>
    <xf numFmtId="10" fontId="35" fillId="37" borderId="2" xfId="2" applyNumberFormat="1" applyFont="1" applyFill="1" applyBorder="1" applyAlignment="1">
      <alignment horizontal="center" vertical="center" wrapText="1" shrinkToFit="1"/>
    </xf>
    <xf numFmtId="0" fontId="42" fillId="0" borderId="2" xfId="6" applyFont="1" applyFill="1" applyBorder="1" applyAlignment="1">
      <alignment horizontal="center"/>
    </xf>
    <xf numFmtId="10" fontId="38" fillId="0" borderId="2" xfId="120" applyNumberFormat="1" applyFont="1" applyFill="1" applyBorder="1" applyAlignment="1">
      <alignment horizontal="center" vertical="center"/>
    </xf>
    <xf numFmtId="0" fontId="82" fillId="0" borderId="2" xfId="6" applyFill="1" applyBorder="1" applyAlignment="1">
      <alignment vertical="center"/>
    </xf>
    <xf numFmtId="181" fontId="88" fillId="35" borderId="2" xfId="2" applyNumberFormat="1" applyFont="1" applyFill="1" applyBorder="1" applyAlignment="1">
      <alignment horizontal="center" vertical="center" wrapText="1"/>
    </xf>
    <xf numFmtId="3" fontId="88" fillId="35" borderId="2" xfId="7" applyNumberFormat="1" applyFont="1" applyFill="1" applyBorder="1" applyAlignment="1">
      <alignment horizontal="center" vertical="center" wrapText="1"/>
    </xf>
    <xf numFmtId="3" fontId="37" fillId="41" borderId="2" xfId="0" applyNumberFormat="1" applyFont="1" applyFill="1" applyBorder="1" applyAlignment="1">
      <alignment horizontal="center" vertical="center"/>
    </xf>
    <xf numFmtId="10" fontId="6" fillId="36" borderId="2" xfId="2" applyNumberFormat="1" applyFont="1" applyFill="1" applyBorder="1" applyAlignment="1">
      <alignment horizontal="center" vertical="center"/>
    </xf>
    <xf numFmtId="3" fontId="35" fillId="2" borderId="2" xfId="0" applyNumberFormat="1" applyFont="1" applyFill="1" applyBorder="1" applyAlignment="1">
      <alignment horizontal="center" vertical="center"/>
    </xf>
    <xf numFmtId="3" fontId="111" fillId="0" borderId="0" xfId="0" applyNumberFormat="1" applyFont="1"/>
    <xf numFmtId="10" fontId="37" fillId="41" borderId="2" xfId="0" applyNumberFormat="1" applyFont="1" applyFill="1" applyBorder="1" applyAlignment="1">
      <alignment horizontal="center" vertical="center" wrapText="1" shrinkToFit="1"/>
    </xf>
    <xf numFmtId="182" fontId="37" fillId="41" borderId="2" xfId="0" applyNumberFormat="1" applyFont="1" applyFill="1" applyBorder="1" applyAlignment="1">
      <alignment horizontal="center" vertical="center"/>
    </xf>
    <xf numFmtId="182" fontId="35" fillId="37" borderId="2" xfId="85" applyNumberFormat="1" applyFont="1" applyFill="1" applyBorder="1" applyAlignment="1">
      <alignment horizontal="center" vertical="center" wrapText="1" shrinkToFit="1"/>
    </xf>
    <xf numFmtId="10" fontId="35"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5" fillId="37" borderId="2" xfId="0" applyNumberFormat="1" applyFont="1" applyFill="1" applyBorder="1" applyAlignment="1">
      <alignment horizontal="center" vertical="center"/>
    </xf>
    <xf numFmtId="0" fontId="112" fillId="0" borderId="0" xfId="0" applyFont="1"/>
    <xf numFmtId="10" fontId="11" fillId="0" borderId="0" xfId="0" applyNumberFormat="1" applyFont="1" applyBorder="1"/>
    <xf numFmtId="0" fontId="82" fillId="0" borderId="2" xfId="6" applyFill="1" applyBorder="1" applyAlignment="1">
      <alignment horizontal="left"/>
    </xf>
    <xf numFmtId="1" fontId="82" fillId="0" borderId="2" xfId="6" applyNumberFormat="1" applyFill="1" applyBorder="1" applyAlignment="1">
      <alignment horizontal="left" wrapText="1" shrinkToFit="1"/>
    </xf>
    <xf numFmtId="1" fontId="82" fillId="0" borderId="2" xfId="6" applyNumberFormat="1" applyFill="1" applyBorder="1"/>
    <xf numFmtId="0" fontId="0" fillId="0" borderId="0" xfId="0" applyAlignment="1">
      <alignment horizontal="center" vertical="center" wrapText="1"/>
    </xf>
    <xf numFmtId="0" fontId="0" fillId="0" borderId="0" xfId="0" applyAlignment="1">
      <alignment horizontal="right" vertical="center" wrapText="1"/>
    </xf>
    <xf numFmtId="3" fontId="35" fillId="21" borderId="0" xfId="0" applyNumberFormat="1" applyFont="1" applyFill="1" applyBorder="1" applyAlignment="1">
      <alignment horizontal="center" vertical="center" wrapText="1"/>
    </xf>
    <xf numFmtId="0" fontId="113" fillId="0" borderId="0" xfId="0" applyFont="1" applyAlignment="1">
      <alignment horizontal="left"/>
    </xf>
    <xf numFmtId="0" fontId="88" fillId="0" borderId="0" xfId="7" applyFont="1" applyFill="1" applyBorder="1" applyAlignment="1">
      <alignment horizontal="center" vertical="center" wrapText="1"/>
    </xf>
    <xf numFmtId="182" fontId="111" fillId="0" borderId="2" xfId="85" applyNumberFormat="1" applyFont="1" applyFill="1" applyBorder="1" applyAlignment="1">
      <alignment vertical="center" wrapText="1"/>
    </xf>
    <xf numFmtId="0" fontId="111" fillId="0" borderId="0" xfId="0" applyFont="1" applyFill="1" applyAlignment="1">
      <alignment vertical="center" wrapText="1"/>
    </xf>
    <xf numFmtId="182" fontId="114" fillId="6" borderId="0" xfId="0" applyNumberFormat="1" applyFont="1" applyFill="1" applyAlignment="1">
      <alignment vertical="center" wrapText="1"/>
    </xf>
    <xf numFmtId="0" fontId="114" fillId="47" borderId="0" xfId="0" applyFont="1" applyFill="1" applyAlignment="1">
      <alignment vertical="center" wrapText="1"/>
    </xf>
    <xf numFmtId="0" fontId="114" fillId="2" borderId="0" xfId="0" applyFont="1" applyFill="1" applyAlignment="1">
      <alignment vertical="center" wrapText="1"/>
    </xf>
    <xf numFmtId="10" fontId="114" fillId="22" borderId="31" xfId="0" applyNumberFormat="1" applyFont="1" applyFill="1" applyBorder="1" applyAlignment="1">
      <alignment vertical="center" wrapText="1"/>
    </xf>
    <xf numFmtId="0" fontId="24" fillId="48" borderId="31" xfId="0" applyFont="1" applyFill="1" applyBorder="1" applyAlignment="1">
      <alignment vertical="center" wrapText="1"/>
    </xf>
    <xf numFmtId="41" fontId="0" fillId="0" borderId="0" xfId="0" applyNumberFormat="1" applyBorder="1"/>
    <xf numFmtId="0" fontId="0" fillId="0" borderId="0" xfId="0" applyBorder="1"/>
    <xf numFmtId="0" fontId="115" fillId="0" borderId="32" xfId="0" applyNumberFormat="1" applyFont="1" applyFill="1" applyBorder="1" applyAlignment="1" applyProtection="1">
      <alignment vertical="center"/>
    </xf>
    <xf numFmtId="0" fontId="3" fillId="49" borderId="0" xfId="0" applyFont="1" applyFill="1"/>
    <xf numFmtId="3" fontId="111" fillId="0" borderId="2" xfId="0" applyNumberFormat="1" applyFont="1" applyFill="1" applyBorder="1" applyAlignment="1">
      <alignment vertical="center" wrapText="1"/>
    </xf>
    <xf numFmtId="0" fontId="0" fillId="21" borderId="0" xfId="0" applyFont="1" applyFill="1" applyAlignment="1">
      <alignment vertical="center" wrapText="1"/>
    </xf>
    <xf numFmtId="0" fontId="0" fillId="26" borderId="0" xfId="0" applyFont="1" applyFill="1" applyAlignment="1">
      <alignment vertical="center" wrapText="1"/>
    </xf>
    <xf numFmtId="0" fontId="5" fillId="26" borderId="0" xfId="0" applyFont="1" applyFill="1" applyAlignment="1">
      <alignment vertical="center" wrapText="1"/>
    </xf>
    <xf numFmtId="0" fontId="7" fillId="0" borderId="0" xfId="0" applyFont="1" applyAlignment="1">
      <alignment vertical="center" wrapText="1"/>
    </xf>
    <xf numFmtId="0" fontId="115" fillId="0" borderId="33" xfId="0" applyNumberFormat="1" applyFont="1" applyFill="1" applyBorder="1" applyAlignment="1" applyProtection="1">
      <alignment vertical="center"/>
    </xf>
    <xf numFmtId="3" fontId="116" fillId="0" borderId="33" xfId="0" applyNumberFormat="1" applyFont="1" applyFill="1" applyBorder="1" applyAlignment="1" applyProtection="1">
      <alignment horizontal="center"/>
    </xf>
    <xf numFmtId="41" fontId="117" fillId="38" borderId="2" xfId="81" applyFont="1" applyFill="1" applyBorder="1"/>
    <xf numFmtId="41" fontId="118" fillId="0" borderId="2" xfId="0" applyNumberFormat="1" applyFont="1" applyFill="1" applyBorder="1"/>
    <xf numFmtId="0" fontId="7" fillId="0" borderId="0" xfId="0" applyNumberFormat="1" applyFont="1"/>
    <xf numFmtId="3" fontId="116" fillId="0" borderId="32" xfId="0" applyNumberFormat="1" applyFont="1" applyFill="1" applyBorder="1" applyAlignment="1" applyProtection="1">
      <alignment horizontal="center"/>
    </xf>
    <xf numFmtId="0" fontId="115" fillId="0" borderId="34" xfId="0" applyNumberFormat="1" applyFont="1" applyFill="1" applyBorder="1" applyAlignment="1" applyProtection="1">
      <alignment vertical="center"/>
    </xf>
    <xf numFmtId="3" fontId="116" fillId="0" borderId="34" xfId="0" applyNumberFormat="1" applyFont="1" applyFill="1" applyBorder="1" applyAlignment="1" applyProtection="1">
      <alignment horizontal="center"/>
    </xf>
    <xf numFmtId="0" fontId="115" fillId="0" borderId="35" xfId="0" applyNumberFormat="1" applyFont="1" applyFill="1" applyBorder="1" applyAlignment="1" applyProtection="1">
      <alignment vertical="center"/>
    </xf>
    <xf numFmtId="3" fontId="116" fillId="0" borderId="35" xfId="0" applyNumberFormat="1" applyFont="1" applyFill="1" applyBorder="1" applyAlignment="1" applyProtection="1">
      <alignment horizontal="center"/>
    </xf>
    <xf numFmtId="0" fontId="83" fillId="0" borderId="32" xfId="0" applyNumberFormat="1" applyFont="1" applyFill="1" applyBorder="1" applyAlignment="1" applyProtection="1">
      <alignment vertical="center"/>
    </xf>
    <xf numFmtId="0" fontId="83" fillId="0" borderId="32" xfId="0" applyNumberFormat="1" applyFont="1" applyFill="1" applyBorder="1" applyAlignment="1" applyProtection="1"/>
    <xf numFmtId="41" fontId="117" fillId="0" borderId="2" xfId="81" applyFont="1" applyFill="1" applyBorder="1"/>
    <xf numFmtId="0" fontId="115" fillId="0" borderId="36" xfId="0" applyNumberFormat="1" applyFont="1" applyFill="1" applyBorder="1" applyAlignment="1" applyProtection="1">
      <alignment vertical="center"/>
    </xf>
    <xf numFmtId="3" fontId="116" fillId="0" borderId="36" xfId="0" applyNumberFormat="1" applyFont="1" applyFill="1" applyBorder="1" applyAlignment="1" applyProtection="1">
      <alignment horizontal="center"/>
    </xf>
    <xf numFmtId="3" fontId="6" fillId="16" borderId="19" xfId="0" applyNumberFormat="1" applyFont="1" applyFill="1" applyBorder="1"/>
    <xf numFmtId="164" fontId="0" fillId="0" borderId="0" xfId="0" applyNumberFormat="1" applyAlignment="1">
      <alignment horizontal="right" vertical="center"/>
    </xf>
    <xf numFmtId="49" fontId="119" fillId="5" borderId="18" xfId="5" applyNumberFormat="1" applyFont="1" applyFill="1" applyBorder="1" applyAlignment="1">
      <alignment horizontal="center" vertical="center" wrapText="1"/>
    </xf>
    <xf numFmtId="49" fontId="45" fillId="2" borderId="2" xfId="7" applyNumberFormat="1" applyFont="1" applyFill="1" applyBorder="1" applyAlignment="1">
      <alignment horizontal="center" vertical="center" wrapText="1"/>
    </xf>
    <xf numFmtId="0" fontId="8" fillId="20" borderId="2" xfId="5" applyFont="1" applyFill="1" applyBorder="1" applyAlignment="1">
      <alignment horizontal="center" vertical="center" wrapText="1"/>
    </xf>
    <xf numFmtId="0" fontId="121" fillId="36" borderId="2" xfId="7" applyFont="1" applyFill="1" applyBorder="1" applyAlignment="1">
      <alignment horizontal="center" vertical="center" wrapText="1"/>
    </xf>
    <xf numFmtId="10" fontId="121" fillId="36" borderId="2" xfId="2" applyNumberFormat="1" applyFont="1" applyFill="1" applyBorder="1" applyAlignment="1">
      <alignment horizontal="center" vertical="center" wrapText="1"/>
    </xf>
    <xf numFmtId="1" fontId="35" fillId="20" borderId="4" xfId="0" applyNumberFormat="1" applyFont="1" applyFill="1" applyBorder="1" applyAlignment="1">
      <alignment vertical="center" wrapText="1" shrinkToFit="1"/>
    </xf>
    <xf numFmtId="1" fontId="35" fillId="20" borderId="2" xfId="0" applyNumberFormat="1" applyFont="1" applyFill="1" applyBorder="1" applyAlignment="1">
      <alignment horizontal="center" vertical="center" wrapText="1" shrinkToFit="1"/>
    </xf>
    <xf numFmtId="3" fontId="35" fillId="20" borderId="2" xfId="0" applyNumberFormat="1" applyFont="1" applyFill="1" applyBorder="1" applyAlignment="1">
      <alignment horizontal="center" vertical="center"/>
    </xf>
    <xf numFmtId="10" fontId="35" fillId="20" borderId="2" xfId="2" applyNumberFormat="1" applyFont="1" applyFill="1" applyBorder="1" applyAlignment="1">
      <alignment horizontal="center" vertical="center" wrapText="1" shrinkToFit="1"/>
    </xf>
    <xf numFmtId="1" fontId="35" fillId="20"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5" fillId="20"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5" fillId="20"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21" fillId="13" borderId="2" xfId="7" applyFont="1" applyFill="1" applyBorder="1" applyAlignment="1">
      <alignment horizontal="center" vertical="center" wrapText="1"/>
    </xf>
    <xf numFmtId="10" fontId="35" fillId="20" borderId="2" xfId="0" applyNumberFormat="1" applyFont="1" applyFill="1" applyBorder="1" applyAlignment="1">
      <alignment horizontal="center" vertical="center" wrapText="1" shrinkToFit="1"/>
    </xf>
    <xf numFmtId="182" fontId="35" fillId="20" borderId="2" xfId="0" applyNumberFormat="1" applyFont="1" applyFill="1" applyBorder="1" applyAlignment="1">
      <alignment horizontal="center" vertical="center"/>
    </xf>
    <xf numFmtId="175" fontId="5" fillId="0" borderId="2" xfId="120"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22" fillId="5" borderId="0" xfId="0" applyFont="1" applyFill="1"/>
    <xf numFmtId="0" fontId="123" fillId="2" borderId="0" xfId="4" applyFont="1" applyFill="1" applyAlignment="1">
      <alignment horizontal="left"/>
    </xf>
    <xf numFmtId="0" fontId="124" fillId="5" borderId="0" xfId="4" applyFont="1" applyFill="1"/>
    <xf numFmtId="0" fontId="5" fillId="0" borderId="0" xfId="0" applyFont="1" applyAlignment="1">
      <alignment horizontal="center"/>
    </xf>
    <xf numFmtId="0" fontId="125" fillId="51" borderId="2" xfId="109" applyFont="1" applyFill="1" applyBorder="1" applyAlignment="1">
      <alignment horizontal="center" vertical="center"/>
    </xf>
    <xf numFmtId="0" fontId="6" fillId="52" borderId="2" xfId="0" applyFont="1" applyFill="1" applyBorder="1" applyAlignment="1">
      <alignment horizontal="center" vertical="center"/>
    </xf>
    <xf numFmtId="0" fontId="23" fillId="0" borderId="37" xfId="109" applyFont="1" applyBorder="1" applyAlignment="1">
      <alignment wrapText="1"/>
    </xf>
    <xf numFmtId="3" fontId="47" fillId="0" borderId="1" xfId="97" applyNumberFormat="1" applyFont="1" applyBorder="1" applyAlignment="1">
      <alignment horizontal="right"/>
    </xf>
    <xf numFmtId="0" fontId="23" fillId="0" borderId="23" xfId="109" applyFont="1" applyBorder="1" applyAlignment="1">
      <alignment wrapText="1"/>
    </xf>
    <xf numFmtId="0" fontId="126" fillId="0" borderId="9" xfId="0" applyFont="1" applyBorder="1" applyAlignment="1">
      <alignment horizontal="center" vertical="center"/>
    </xf>
    <xf numFmtId="0" fontId="126" fillId="0" borderId="11" xfId="0" applyFont="1" applyBorder="1" applyAlignment="1">
      <alignment horizontal="center" vertical="center"/>
    </xf>
    <xf numFmtId="176" fontId="127" fillId="0" borderId="15" xfId="120" applyNumberFormat="1" applyFont="1" applyFill="1" applyBorder="1" applyAlignment="1"/>
    <xf numFmtId="3" fontId="127" fillId="0" borderId="14" xfId="120" applyNumberFormat="1" applyFont="1" applyFill="1" applyBorder="1" applyAlignment="1">
      <alignment horizontal="center" vertical="center"/>
    </xf>
    <xf numFmtId="3" fontId="127" fillId="0" borderId="15" xfId="120" applyNumberFormat="1" applyFont="1" applyFill="1" applyBorder="1" applyAlignment="1">
      <alignment horizontal="center" vertical="center"/>
    </xf>
    <xf numFmtId="176" fontId="127" fillId="53" borderId="13" xfId="120" applyNumberFormat="1" applyFont="1" applyFill="1" applyBorder="1" applyAlignment="1"/>
    <xf numFmtId="3" fontId="127" fillId="53" borderId="0" xfId="120" applyNumberFormat="1" applyFont="1" applyFill="1" applyBorder="1" applyAlignment="1">
      <alignment horizontal="center" vertical="center"/>
    </xf>
    <xf numFmtId="3" fontId="127" fillId="53" borderId="13" xfId="120" applyNumberFormat="1" applyFont="1" applyFill="1" applyBorder="1" applyAlignment="1">
      <alignment horizontal="center" vertical="center"/>
    </xf>
    <xf numFmtId="176" fontId="127" fillId="0" borderId="13" xfId="120" applyNumberFormat="1" applyFont="1" applyFill="1" applyBorder="1" applyAlignment="1"/>
    <xf numFmtId="3" fontId="127" fillId="0" borderId="0" xfId="120" applyNumberFormat="1" applyFont="1" applyFill="1" applyBorder="1" applyAlignment="1">
      <alignment horizontal="center" vertical="center"/>
    </xf>
    <xf numFmtId="3" fontId="127" fillId="0" borderId="13" xfId="120"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126" fillId="0" borderId="9" xfId="0" applyFont="1" applyBorder="1" applyAlignment="1">
      <alignment horizontal="center" vertical="center"/>
    </xf>
    <xf numFmtId="0" fontId="126" fillId="0" borderId="11" xfId="0" applyFont="1" applyBorder="1" applyAlignment="1">
      <alignment horizontal="center" vertical="center"/>
    </xf>
    <xf numFmtId="0" fontId="126" fillId="0" borderId="14" xfId="0" applyFont="1" applyBorder="1" applyAlignment="1">
      <alignment horizontal="center" vertical="center"/>
    </xf>
    <xf numFmtId="0" fontId="126" fillId="0" borderId="16" xfId="0" applyFont="1" applyBorder="1" applyAlignment="1">
      <alignment horizontal="center" vertical="center"/>
    </xf>
    <xf numFmtId="0" fontId="126" fillId="0" borderId="15" xfId="0" applyFont="1" applyBorder="1" applyAlignment="1">
      <alignment horizontal="center" vertical="center" wrapText="1"/>
    </xf>
    <xf numFmtId="0" fontId="126" fillId="0" borderId="12" xfId="0" applyFont="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120" fillId="50" borderId="20" xfId="7" applyFont="1" applyFill="1" applyBorder="1" applyAlignment="1">
      <alignment horizontal="center" vertical="center" wrapText="1"/>
    </xf>
    <xf numFmtId="0" fontId="120" fillId="50" borderId="27" xfId="7" applyFont="1" applyFill="1" applyBorder="1" applyAlignment="1">
      <alignment horizontal="center" vertical="center" wrapText="1"/>
    </xf>
    <xf numFmtId="0" fontId="4" fillId="17"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2" xfId="0" applyFont="1" applyFill="1" applyBorder="1" applyAlignment="1">
      <alignment horizontal="left" vertical="center"/>
    </xf>
    <xf numFmtId="0" fontId="7" fillId="5" borderId="10" xfId="0" applyFont="1" applyFill="1" applyBorder="1" applyAlignment="1">
      <alignment horizontal="left" vertical="center"/>
    </xf>
    <xf numFmtId="164" fontId="45" fillId="20" borderId="2" xfId="7" applyNumberFormat="1" applyFont="1" applyFill="1" applyBorder="1" applyAlignment="1">
      <alignment horizontal="center" vertical="center" wrapText="1"/>
    </xf>
    <xf numFmtId="182" fontId="45" fillId="20"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20" borderId="2" xfId="5" applyFont="1" applyFill="1" applyBorder="1" applyAlignment="1">
      <alignment horizontal="center" vertical="center" wrapText="1"/>
    </xf>
    <xf numFmtId="0" fontId="45" fillId="20" borderId="2" xfId="7" applyFont="1" applyFill="1" applyBorder="1" applyAlignment="1">
      <alignment horizontal="center" vertical="center" wrapText="1"/>
    </xf>
    <xf numFmtId="0" fontId="121" fillId="36" borderId="4" xfId="7" applyFont="1" applyFill="1" applyBorder="1" applyAlignment="1">
      <alignment horizontal="center" vertical="center" wrapText="1"/>
    </xf>
    <xf numFmtId="0" fontId="121" fillId="36" borderId="11" xfId="7" applyFont="1" applyFill="1" applyBorder="1" applyAlignment="1">
      <alignment horizontal="center" vertical="center" wrapText="1"/>
    </xf>
    <xf numFmtId="0" fontId="88" fillId="17" borderId="2" xfId="7" applyFont="1" applyFill="1" applyBorder="1" applyAlignment="1">
      <alignment horizontal="center" vertical="center" wrapText="1"/>
    </xf>
    <xf numFmtId="182" fontId="88" fillId="35" borderId="2" xfId="7" applyNumberFormat="1" applyFont="1" applyFill="1" applyBorder="1" applyAlignment="1">
      <alignment horizontal="center" vertical="center" wrapText="1"/>
    </xf>
    <xf numFmtId="0" fontId="2" fillId="17" borderId="2" xfId="5" applyFont="1" applyFill="1" applyBorder="1" applyAlignment="1">
      <alignment horizontal="center" vertical="center" wrapText="1"/>
    </xf>
    <xf numFmtId="0" fontId="88" fillId="17" borderId="3" xfId="7" applyFont="1" applyFill="1" applyBorder="1" applyAlignment="1">
      <alignment horizontal="center" vertical="center" wrapText="1"/>
    </xf>
    <xf numFmtId="0" fontId="88" fillId="17" borderId="22" xfId="7" applyFont="1" applyFill="1" applyBorder="1" applyAlignment="1">
      <alignment horizontal="center" vertical="center" wrapText="1"/>
    </xf>
    <xf numFmtId="0" fontId="88" fillId="17" borderId="10" xfId="7" applyFont="1" applyFill="1" applyBorder="1" applyAlignment="1">
      <alignment horizontal="center" vertical="center" wrapText="1"/>
    </xf>
    <xf numFmtId="0" fontId="2" fillId="17" borderId="2" xfId="5" applyFont="1" applyFill="1" applyBorder="1" applyAlignment="1">
      <alignment horizontal="center" vertical="center"/>
    </xf>
    <xf numFmtId="0" fontId="4" fillId="20" borderId="2" xfId="7" applyFont="1" applyFill="1" applyBorder="1" applyAlignment="1">
      <alignment horizontal="center" vertical="center" wrapText="1"/>
    </xf>
    <xf numFmtId="0" fontId="88" fillId="17" borderId="18" xfId="7" applyFont="1" applyFill="1" applyBorder="1" applyAlignment="1">
      <alignment horizontal="center" vertical="center" wrapText="1"/>
    </xf>
    <xf numFmtId="0" fontId="88" fillId="17" borderId="15" xfId="7" applyFont="1" applyFill="1" applyBorder="1" applyAlignment="1">
      <alignment horizontal="center" vertical="center" wrapText="1"/>
    </xf>
    <xf numFmtId="0" fontId="88" fillId="17" borderId="8" xfId="7" applyFont="1" applyFill="1" applyBorder="1" applyAlignment="1">
      <alignment horizontal="center" vertical="center" wrapText="1"/>
    </xf>
    <xf numFmtId="0" fontId="88" fillId="17" borderId="12" xfId="7" applyFont="1" applyFill="1" applyBorder="1" applyAlignment="1">
      <alignment horizontal="center" vertical="center" wrapText="1"/>
    </xf>
    <xf numFmtId="1" fontId="100" fillId="45" borderId="4" xfId="0" applyNumberFormat="1" applyFont="1" applyFill="1" applyBorder="1" applyAlignment="1">
      <alignment horizontal="center" vertical="center" wrapText="1" shrinkToFit="1"/>
    </xf>
    <xf numFmtId="1" fontId="100" fillId="45" borderId="9" xfId="0" applyNumberFormat="1" applyFont="1" applyFill="1" applyBorder="1" applyAlignment="1">
      <alignment horizontal="center" vertical="center" wrapText="1" shrinkToFit="1"/>
    </xf>
    <xf numFmtId="1" fontId="100" fillId="45" borderId="11" xfId="0" applyNumberFormat="1" applyFont="1" applyFill="1" applyBorder="1" applyAlignment="1">
      <alignment horizontal="center" vertical="center" wrapText="1" shrinkToFit="1"/>
    </xf>
    <xf numFmtId="0" fontId="98" fillId="41" borderId="0" xfId="5" applyFont="1" applyFill="1" applyBorder="1" applyAlignment="1">
      <alignment horizontal="center" vertical="center" wrapText="1"/>
    </xf>
    <xf numFmtId="0" fontId="107" fillId="2" borderId="4" xfId="5" applyFont="1" applyFill="1" applyBorder="1" applyAlignment="1">
      <alignment horizontal="center" vertical="center" wrapText="1"/>
    </xf>
    <xf numFmtId="0" fontId="107" fillId="2" borderId="9" xfId="5" applyFont="1" applyFill="1" applyBorder="1" applyAlignment="1">
      <alignment horizontal="center" vertical="center" wrapText="1"/>
    </xf>
    <xf numFmtId="0" fontId="107" fillId="2" borderId="11" xfId="5" applyFont="1" applyFill="1" applyBorder="1" applyAlignment="1">
      <alignment horizontal="center" vertical="center" wrapText="1"/>
    </xf>
    <xf numFmtId="0" fontId="7" fillId="0" borderId="0" xfId="92" applyFont="1" applyAlignment="1">
      <alignment horizontal="left" vertical="center" wrapText="1"/>
    </xf>
    <xf numFmtId="0" fontId="35" fillId="17" borderId="8" xfId="92" applyFont="1" applyFill="1" applyBorder="1" applyAlignment="1">
      <alignment horizontal="center" vertical="center" wrapText="1"/>
    </xf>
    <xf numFmtId="0" fontId="35" fillId="17" borderId="16" xfId="92" applyFont="1" applyFill="1" applyBorder="1" applyAlignment="1">
      <alignment horizontal="center" vertical="center" wrapText="1"/>
    </xf>
    <xf numFmtId="0" fontId="0" fillId="0" borderId="0" xfId="0" applyFont="1" applyAlignment="1">
      <alignment horizontal="left" vertical="top" wrapText="1"/>
    </xf>
    <xf numFmtId="49" fontId="39" fillId="2" borderId="0" xfId="0" applyNumberFormat="1" applyFont="1" applyFill="1" applyAlignment="1">
      <alignment horizontal="center" vertical="center" wrapText="1"/>
    </xf>
    <xf numFmtId="0" fontId="104" fillId="17" borderId="0" xfId="125" applyFont="1" applyFill="1" applyAlignment="1">
      <alignment horizontal="center" vertical="center"/>
    </xf>
    <xf numFmtId="3" fontId="35" fillId="17" borderId="2" xfId="0" applyNumberFormat="1" applyFont="1" applyFill="1" applyBorder="1" applyAlignment="1">
      <alignment horizontal="center" vertical="center"/>
    </xf>
    <xf numFmtId="0" fontId="51" fillId="17" borderId="2" xfId="125" applyFont="1" applyFill="1" applyBorder="1" applyAlignment="1">
      <alignment horizontal="center" vertical="center"/>
    </xf>
    <xf numFmtId="0" fontId="97" fillId="17" borderId="4" xfId="5" applyFont="1" applyFill="1" applyBorder="1" applyAlignment="1">
      <alignment horizontal="center" vertical="center"/>
    </xf>
    <xf numFmtId="0" fontId="97" fillId="17" borderId="9" xfId="5" applyFont="1" applyFill="1" applyBorder="1" applyAlignment="1">
      <alignment horizontal="center" vertical="center"/>
    </xf>
    <xf numFmtId="0" fontId="97" fillId="17" borderId="11" xfId="5" applyFont="1" applyFill="1" applyBorder="1" applyAlignment="1">
      <alignment horizontal="center" vertical="center"/>
    </xf>
    <xf numFmtId="0" fontId="35" fillId="17" borderId="4"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7" fillId="5" borderId="18"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7" fillId="17" borderId="2" xfId="5" applyFont="1" applyFill="1" applyBorder="1" applyAlignment="1">
      <alignment horizontal="center" vertical="center"/>
    </xf>
    <xf numFmtId="0" fontId="101" fillId="34" borderId="4" xfId="0" applyFont="1" applyFill="1" applyBorder="1" applyAlignment="1">
      <alignment horizontal="center" vertical="center"/>
    </xf>
    <xf numFmtId="0" fontId="101" fillId="34" borderId="9" xfId="0" applyFont="1" applyFill="1" applyBorder="1" applyAlignment="1">
      <alignment horizontal="center" vertical="center"/>
    </xf>
    <xf numFmtId="0" fontId="101" fillId="34" borderId="11" xfId="0" applyFont="1" applyFill="1" applyBorder="1" applyAlignment="1">
      <alignment horizontal="center" vertical="center"/>
    </xf>
    <xf numFmtId="0" fontId="35" fillId="2" borderId="4" xfId="0" applyFont="1" applyFill="1" applyBorder="1" applyAlignment="1">
      <alignment horizontal="center" vertical="center"/>
    </xf>
    <xf numFmtId="0" fontId="35" fillId="2" borderId="11" xfId="0" applyFont="1" applyFill="1" applyBorder="1" applyAlignment="1">
      <alignment horizontal="center" vertical="center"/>
    </xf>
    <xf numFmtId="0" fontId="39" fillId="17" borderId="4" xfId="128" applyFont="1" applyFill="1" applyBorder="1" applyAlignment="1">
      <alignment horizontal="center" vertical="center"/>
    </xf>
    <xf numFmtId="0" fontId="39" fillId="17" borderId="9" xfId="128" applyFont="1" applyFill="1" applyBorder="1" applyAlignment="1">
      <alignment horizontal="center" vertical="center"/>
    </xf>
    <xf numFmtId="0" fontId="39" fillId="17" borderId="11" xfId="128"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2" fontId="86" fillId="0" borderId="2" xfId="93" applyNumberFormat="1" applyFont="1" applyBorder="1" applyAlignment="1">
      <alignment horizontal="center" vertical="center"/>
    </xf>
    <xf numFmtId="2" fontId="86" fillId="0" borderId="3" xfId="93" applyNumberFormat="1" applyFont="1" applyBorder="1" applyAlignment="1">
      <alignment horizontal="center" vertical="center"/>
    </xf>
    <xf numFmtId="0" fontId="87" fillId="17" borderId="3" xfId="5" applyFont="1" applyFill="1" applyBorder="1" applyAlignment="1">
      <alignment horizontal="center" vertical="center"/>
    </xf>
    <xf numFmtId="0" fontId="87" fillId="17" borderId="10" xfId="5" applyFont="1" applyFill="1" applyBorder="1" applyAlignment="1">
      <alignment horizontal="center" vertical="center"/>
    </xf>
    <xf numFmtId="1" fontId="7" fillId="5" borderId="4" xfId="0" applyNumberFormat="1" applyFont="1" applyFill="1" applyBorder="1" applyAlignment="1">
      <alignment horizontal="left" vertical="center" shrinkToFit="1"/>
    </xf>
    <xf numFmtId="17" fontId="1" fillId="17" borderId="4" xfId="125" applyNumberFormat="1" applyFont="1" applyFill="1" applyBorder="1" applyAlignment="1">
      <alignment horizontal="center" vertical="center" wrapText="1"/>
    </xf>
    <xf numFmtId="17" fontId="1" fillId="17" borderId="9" xfId="125" applyNumberFormat="1" applyFont="1" applyFill="1" applyBorder="1" applyAlignment="1">
      <alignment horizontal="center" vertical="center" wrapText="1"/>
    </xf>
    <xf numFmtId="17" fontId="1" fillId="17" borderId="11" xfId="125" applyNumberFormat="1" applyFont="1" applyFill="1" applyBorder="1" applyAlignment="1">
      <alignment horizontal="center" vertical="center" wrapText="1"/>
    </xf>
    <xf numFmtId="1" fontId="84" fillId="5" borderId="18" xfId="0" applyNumberFormat="1" applyFont="1" applyFill="1" applyBorder="1" applyAlignment="1">
      <alignment horizontal="left" vertical="center" shrinkToFit="1"/>
    </xf>
    <xf numFmtId="1" fontId="84" fillId="5" borderId="14" xfId="0" applyNumberFormat="1" applyFont="1" applyFill="1" applyBorder="1" applyAlignment="1">
      <alignment horizontal="left" vertical="center" shrinkToFit="1"/>
    </xf>
    <xf numFmtId="0" fontId="69" fillId="5" borderId="4" xfId="0" applyFont="1" applyFill="1" applyBorder="1" applyAlignment="1">
      <alignment vertical="center"/>
    </xf>
    <xf numFmtId="0" fontId="69" fillId="5" borderId="9" xfId="0" applyFont="1" applyFill="1" applyBorder="1" applyAlignment="1">
      <alignment vertical="center"/>
    </xf>
    <xf numFmtId="0" fontId="69" fillId="5" borderId="8" xfId="0" applyFont="1" applyFill="1" applyBorder="1" applyAlignment="1">
      <alignment vertical="center"/>
    </xf>
    <xf numFmtId="0" fontId="69" fillId="5" borderId="16" xfId="0" applyFont="1" applyFill="1" applyBorder="1" applyAlignment="1">
      <alignment vertical="center"/>
    </xf>
    <xf numFmtId="2" fontId="75" fillId="0" borderId="2" xfId="95" applyNumberFormat="1" applyFont="1" applyBorder="1" applyAlignment="1">
      <alignment horizontal="right" vertical="center"/>
    </xf>
    <xf numFmtId="2" fontId="8" fillId="17" borderId="3" xfId="95" applyNumberFormat="1" applyFont="1" applyFill="1" applyBorder="1" applyAlignment="1">
      <alignment horizontal="center" vertical="center"/>
    </xf>
    <xf numFmtId="2" fontId="8" fillId="17" borderId="22" xfId="95" applyNumberFormat="1" applyFont="1" applyFill="1" applyBorder="1" applyAlignment="1">
      <alignment horizontal="center" vertical="center"/>
    </xf>
    <xf numFmtId="2" fontId="8" fillId="17" borderId="10" xfId="95" applyNumberFormat="1" applyFont="1" applyFill="1" applyBorder="1" applyAlignment="1">
      <alignment horizontal="center" vertical="center"/>
    </xf>
    <xf numFmtId="2" fontId="39" fillId="17" borderId="3" xfId="128" applyNumberFormat="1" applyFont="1" applyFill="1" applyBorder="1" applyAlignment="1">
      <alignment horizontal="center" vertical="center"/>
    </xf>
    <xf numFmtId="2" fontId="39" fillId="17" borderId="22" xfId="128" applyNumberFormat="1" applyFont="1" applyFill="1" applyBorder="1" applyAlignment="1">
      <alignment horizontal="center" vertical="center"/>
    </xf>
    <xf numFmtId="2" fontId="39" fillId="17" borderId="10" xfId="128" applyNumberFormat="1" applyFont="1" applyFill="1" applyBorder="1" applyAlignment="1">
      <alignment horizontal="center" vertical="center"/>
    </xf>
    <xf numFmtId="0" fontId="45" fillId="17" borderId="2" xfId="7" applyFont="1" applyFill="1" applyBorder="1" applyAlignment="1">
      <alignment horizontal="center" vertical="center" wrapText="1"/>
    </xf>
    <xf numFmtId="1" fontId="73" fillId="34" borderId="2" xfId="5" applyNumberFormat="1" applyFill="1" applyBorder="1" applyAlignment="1">
      <alignment horizontal="center" vertical="center" shrinkToFit="1"/>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0" fontId="58" fillId="5" borderId="2" xfId="0" applyFont="1" applyFill="1" applyBorder="1" applyAlignment="1">
      <alignment horizontal="center" vertical="center"/>
    </xf>
    <xf numFmtId="0" fontId="58" fillId="2" borderId="2" xfId="0" applyFont="1" applyFill="1" applyBorder="1" applyAlignment="1">
      <alignment horizontal="center" vertical="center"/>
    </xf>
    <xf numFmtId="0" fontId="59" fillId="2" borderId="2" xfId="5" applyFont="1" applyFill="1" applyBorder="1" applyAlignment="1">
      <alignment horizontal="center" vertical="center"/>
    </xf>
    <xf numFmtId="0" fontId="30" fillId="2" borderId="2" xfId="7" applyFont="1" applyFill="1" applyBorder="1" applyAlignment="1">
      <alignment horizontal="center" vertical="center" wrapText="1" shrinkToFit="1"/>
    </xf>
    <xf numFmtId="0" fontId="4" fillId="26" borderId="2" xfId="7" applyFont="1" applyFill="1" applyBorder="1" applyAlignment="1">
      <alignment horizontal="center" vertical="center" wrapText="1" shrinkToFit="1"/>
    </xf>
    <xf numFmtId="0" fontId="4" fillId="20" borderId="4" xfId="7" applyFont="1" applyFill="1" applyBorder="1" applyAlignment="1">
      <alignment horizontal="center" vertical="center" wrapText="1" shrinkToFit="1"/>
    </xf>
    <xf numFmtId="0" fontId="4" fillId="20" borderId="9" xfId="7" applyFont="1" applyFill="1" applyBorder="1" applyAlignment="1">
      <alignment horizontal="center" vertical="center" wrapText="1" shrinkToFit="1"/>
    </xf>
    <xf numFmtId="0" fontId="69" fillId="0" borderId="4" xfId="0" applyFont="1" applyBorder="1" applyAlignment="1">
      <alignment horizontal="center" vertical="center"/>
    </xf>
    <xf numFmtId="0" fontId="69" fillId="0" borderId="11" xfId="0" applyFont="1" applyBorder="1" applyAlignment="1">
      <alignment horizontal="center" vertical="center"/>
    </xf>
    <xf numFmtId="17" fontId="67" fillId="29" borderId="3" xfId="7" applyNumberFormat="1" applyFont="1" applyBorder="1" applyAlignment="1">
      <alignment horizontal="center" vertical="center" wrapText="1" shrinkToFit="1"/>
    </xf>
    <xf numFmtId="17" fontId="67" fillId="29" borderId="10" xfId="7" applyNumberFormat="1" applyFont="1" applyBorder="1" applyAlignment="1">
      <alignment horizontal="center" vertical="center" wrapText="1"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4" fillId="2" borderId="2" xfId="7" applyFont="1" applyFill="1" applyBorder="1" applyAlignment="1">
      <alignment horizontal="center" vertical="center" wrapText="1" shrinkToFit="1"/>
    </xf>
    <xf numFmtId="0" fontId="58" fillId="14" borderId="2" xfId="0" applyFont="1" applyFill="1" applyBorder="1" applyAlignment="1">
      <alignment horizontal="center" vertical="center"/>
    </xf>
    <xf numFmtId="0" fontId="59" fillId="14" borderId="2" xfId="5" applyFont="1" applyFill="1" applyBorder="1" applyAlignment="1">
      <alignment horizontal="center" vertical="center"/>
    </xf>
    <xf numFmtId="0" fontId="7" fillId="5" borderId="8" xfId="92" applyFont="1" applyFill="1" applyBorder="1" applyAlignment="1">
      <alignment horizontal="left" vertical="center" wrapText="1"/>
    </xf>
    <xf numFmtId="0" fontId="7" fillId="5" borderId="12" xfId="92"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6" xfId="0" applyFont="1" applyFill="1" applyBorder="1" applyAlignment="1">
      <alignment horizontal="left" vertical="center"/>
    </xf>
    <xf numFmtId="0" fontId="7" fillId="5" borderId="12" xfId="0" applyFont="1" applyFill="1" applyBorder="1" applyAlignment="1">
      <alignment horizontal="left" vertical="center"/>
    </xf>
    <xf numFmtId="0" fontId="7" fillId="5" borderId="4" xfId="92" applyFont="1" applyFill="1" applyBorder="1" applyAlignment="1">
      <alignment horizontal="left" vertical="center" wrapText="1"/>
    </xf>
    <xf numFmtId="0" fontId="7" fillId="5" borderId="11" xfId="92" applyFont="1" applyFill="1" applyBorder="1" applyAlignment="1">
      <alignment horizontal="left" vertical="center" wrapText="1"/>
    </xf>
    <xf numFmtId="0" fontId="68" fillId="0" borderId="1" xfId="0" applyFont="1" applyBorder="1" applyAlignment="1">
      <alignment horizontal="left" vertical="center"/>
    </xf>
    <xf numFmtId="0" fontId="68" fillId="0" borderId="0" xfId="0" applyFont="1" applyAlignment="1">
      <alignment horizontal="left"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8" fillId="0" borderId="4" xfId="0" applyFont="1" applyBorder="1" applyAlignment="1">
      <alignment horizontal="center" vertical="center"/>
    </xf>
    <xf numFmtId="0" fontId="68" fillId="0" borderId="11" xfId="0" applyFont="1" applyBorder="1" applyAlignment="1">
      <alignment horizontal="center" vertical="center"/>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4" xfId="0" applyNumberFormat="1" applyFont="1" applyBorder="1" applyAlignment="1">
      <alignment horizontal="left" vertical="center" shrinkToFit="1"/>
    </xf>
    <xf numFmtId="0" fontId="5" fillId="0" borderId="2" xfId="0" applyFont="1" applyBorder="1" applyAlignment="1">
      <alignment horizontal="center" vertical="center"/>
    </xf>
    <xf numFmtId="0" fontId="6" fillId="30" borderId="2" xfId="7" applyFont="1" applyFill="1" applyBorder="1" applyAlignment="1">
      <alignment horizontal="center" vertical="center" wrapText="1" shrinkToFit="1"/>
    </xf>
    <xf numFmtId="0" fontId="44" fillId="2" borderId="2" xfId="7" applyFont="1" applyFill="1" applyBorder="1" applyAlignment="1">
      <alignment horizontal="center" vertical="center" wrapText="1" shrinkToFit="1"/>
    </xf>
    <xf numFmtId="0" fontId="4" fillId="20" borderId="11" xfId="7" applyFont="1" applyFill="1" applyBorder="1" applyAlignment="1">
      <alignment horizontal="center" vertical="center" wrapText="1" shrinkToFit="1"/>
    </xf>
    <xf numFmtId="49" fontId="35" fillId="26" borderId="0" xfId="0" applyNumberFormat="1" applyFont="1" applyFill="1" applyAlignment="1">
      <alignment horizontal="center" vertical="center" wrapText="1"/>
    </xf>
    <xf numFmtId="49" fontId="35" fillId="26" borderId="13" xfId="0" applyNumberFormat="1" applyFont="1" applyFill="1" applyBorder="1" applyAlignment="1">
      <alignment horizontal="center" vertical="center" wrapText="1"/>
    </xf>
    <xf numFmtId="49" fontId="35" fillId="0" borderId="8" xfId="0" applyNumberFormat="1" applyFont="1" applyBorder="1" applyAlignment="1">
      <alignment horizontal="center" vertical="center" wrapText="1"/>
    </xf>
    <xf numFmtId="49" fontId="35" fillId="0" borderId="16" xfId="0" applyNumberFormat="1" applyFont="1" applyBorder="1" applyAlignment="1">
      <alignment horizontal="center" vertical="center" wrapText="1"/>
    </xf>
    <xf numFmtId="49" fontId="35" fillId="0" borderId="12" xfId="0" applyNumberFormat="1" applyFont="1" applyBorder="1" applyAlignment="1">
      <alignment horizontal="center" vertical="center" wrapText="1"/>
    </xf>
    <xf numFmtId="0" fontId="60" fillId="2" borderId="2" xfId="7" applyFont="1" applyFill="1" applyBorder="1" applyAlignment="1">
      <alignment horizontal="center" vertical="center" wrapText="1" shrinkToFit="1"/>
    </xf>
    <xf numFmtId="0" fontId="44" fillId="2" borderId="4" xfId="7" applyFont="1" applyFill="1" applyBorder="1" applyAlignment="1">
      <alignment horizontal="center" vertical="center" wrapText="1" shrinkToFit="1"/>
    </xf>
    <xf numFmtId="0" fontId="44" fillId="2" borderId="9" xfId="7" applyFont="1" applyFill="1" applyBorder="1" applyAlignment="1">
      <alignment horizontal="center" vertical="center" wrapText="1" shrinkToFit="1"/>
    </xf>
    <xf numFmtId="0" fontId="44" fillId="2" borderId="11" xfId="7" applyFont="1" applyFill="1" applyBorder="1" applyAlignment="1">
      <alignment horizontal="center" vertical="center" wrapText="1" shrinkToFit="1"/>
    </xf>
    <xf numFmtId="0" fontId="27" fillId="5" borderId="18" xfId="97" applyFont="1" applyFill="1" applyBorder="1" applyAlignment="1">
      <alignment horizontal="center"/>
    </xf>
    <xf numFmtId="0" fontId="27" fillId="5" borderId="14" xfId="97" applyFont="1" applyFill="1" applyBorder="1" applyAlignment="1">
      <alignment horizontal="center"/>
    </xf>
    <xf numFmtId="0" fontId="27" fillId="5" borderId="1" xfId="97" applyFont="1" applyFill="1" applyBorder="1" applyAlignment="1">
      <alignment horizontal="center"/>
    </xf>
    <xf numFmtId="0" fontId="27" fillId="5" borderId="0" xfId="97" applyFont="1" applyFill="1" applyAlignment="1">
      <alignment horizontal="center"/>
    </xf>
    <xf numFmtId="0" fontId="7" fillId="5" borderId="1" xfId="0" applyFont="1" applyFill="1" applyBorder="1" applyAlignment="1">
      <alignment horizontal="left" vertical="center"/>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wrapText="1"/>
    </xf>
    <xf numFmtId="0" fontId="27" fillId="21" borderId="0" xfId="97" applyFont="1" applyFill="1" applyAlignment="1">
      <alignment horizontal="center"/>
    </xf>
    <xf numFmtId="10" fontId="27" fillId="22" borderId="0" xfId="2" applyNumberFormat="1" applyFont="1" applyFill="1" applyAlignment="1">
      <alignment horizontal="center"/>
    </xf>
    <xf numFmtId="0" fontId="27" fillId="21" borderId="0" xfId="97" applyFont="1" applyFill="1" applyBorder="1" applyAlignment="1">
      <alignment horizontal="center"/>
    </xf>
    <xf numFmtId="0" fontId="27" fillId="22" borderId="0" xfId="97" applyFont="1" applyFill="1" applyBorder="1" applyAlignment="1">
      <alignment horizontal="center"/>
    </xf>
    <xf numFmtId="0" fontId="50" fillId="2" borderId="0" xfId="5" applyFont="1" applyFill="1" applyBorder="1" applyAlignment="1">
      <alignment horizontal="center"/>
    </xf>
    <xf numFmtId="0" fontId="50" fillId="2" borderId="13" xfId="5" applyFont="1" applyFill="1" applyBorder="1" applyAlignment="1">
      <alignment horizontal="center"/>
    </xf>
    <xf numFmtId="0" fontId="44" fillId="2" borderId="0" xfId="5" applyFont="1" applyFill="1" applyBorder="1" applyAlignment="1">
      <alignment horizontal="center"/>
    </xf>
    <xf numFmtId="0" fontId="44" fillId="2" borderId="13" xfId="5" applyFont="1" applyFill="1" applyBorder="1" applyAlignment="1">
      <alignment horizontal="center"/>
    </xf>
    <xf numFmtId="17" fontId="51" fillId="2" borderId="0" xfId="5" applyNumberFormat="1" applyFont="1" applyFill="1" applyBorder="1" applyAlignment="1">
      <alignment horizontal="center" vertical="center"/>
    </xf>
    <xf numFmtId="17" fontId="51" fillId="2" borderId="13" xfId="5" applyNumberFormat="1" applyFont="1" applyFill="1" applyBorder="1" applyAlignment="1">
      <alignment horizontal="center" vertical="center"/>
    </xf>
    <xf numFmtId="3" fontId="31" fillId="17" borderId="2" xfId="0" applyNumberFormat="1" applyFont="1" applyFill="1" applyBorder="1" applyAlignment="1">
      <alignment horizontal="center" vertical="center" wrapText="1"/>
    </xf>
    <xf numFmtId="0" fontId="4" fillId="17" borderId="22" xfId="7" applyFont="1" applyFill="1" applyBorder="1" applyAlignment="1">
      <alignment horizontal="center" vertical="center"/>
    </xf>
    <xf numFmtId="3" fontId="4" fillId="17" borderId="1" xfId="7" applyNumberFormat="1" applyFont="1" applyFill="1" applyBorder="1" applyAlignment="1" applyProtection="1">
      <alignment horizontal="center" vertical="center"/>
    </xf>
    <xf numFmtId="3" fontId="4" fillId="17" borderId="0" xfId="7" applyNumberFormat="1" applyFont="1" applyFill="1" applyBorder="1" applyAlignment="1" applyProtection="1">
      <alignment horizontal="center" vertical="center"/>
    </xf>
    <xf numFmtId="3" fontId="4" fillId="17" borderId="13" xfId="7" applyNumberFormat="1" applyFont="1" applyFill="1" applyBorder="1" applyAlignment="1" applyProtection="1">
      <alignment horizontal="center" vertical="center"/>
    </xf>
    <xf numFmtId="3" fontId="4" fillId="17" borderId="8" xfId="7" applyNumberFormat="1" applyFont="1" applyFill="1" applyBorder="1" applyAlignment="1" applyProtection="1">
      <alignment horizontal="center" vertical="center"/>
    </xf>
    <xf numFmtId="3" fontId="4" fillId="17" borderId="16" xfId="7" applyNumberFormat="1" applyFont="1" applyFill="1" applyBorder="1" applyAlignment="1" applyProtection="1">
      <alignment horizontal="center" vertical="center"/>
    </xf>
    <xf numFmtId="3" fontId="4" fillId="17" borderId="12" xfId="7" applyNumberFormat="1" applyFont="1" applyFill="1" applyBorder="1" applyAlignment="1" applyProtection="1">
      <alignment horizontal="center" vertical="center"/>
    </xf>
    <xf numFmtId="0" fontId="44" fillId="17" borderId="9" xfId="5" applyFont="1" applyFill="1" applyBorder="1" applyAlignment="1">
      <alignment horizontal="center" vertical="center" wrapText="1"/>
    </xf>
    <xf numFmtId="0" fontId="44" fillId="17"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6" fillId="8" borderId="0" xfId="92" applyFont="1" applyFill="1" applyAlignment="1">
      <alignment horizontal="center"/>
    </xf>
    <xf numFmtId="0" fontId="45" fillId="2" borderId="2" xfId="7" applyFont="1" applyFill="1" applyBorder="1" applyAlignment="1">
      <alignment horizontal="center" vertical="center" wrapText="1"/>
    </xf>
    <xf numFmtId="3" fontId="4" fillId="2" borderId="2" xfId="7" applyNumberFormat="1" applyFont="1" applyFill="1" applyBorder="1" applyAlignment="1" applyProtection="1">
      <alignment horizontal="center" vertical="center"/>
    </xf>
    <xf numFmtId="0" fontId="30" fillId="2" borderId="17" xfId="5" applyFont="1" applyFill="1" applyBorder="1" applyAlignment="1">
      <alignment horizontal="center" vertical="center" wrapText="1"/>
    </xf>
    <xf numFmtId="1" fontId="7" fillId="5" borderId="18" xfId="0" applyNumberFormat="1" applyFont="1" applyFill="1" applyBorder="1" applyAlignment="1">
      <alignment horizontal="left" vertical="center" shrinkToFit="1"/>
    </xf>
    <xf numFmtId="1" fontId="7" fillId="5" borderId="14" xfId="0" applyNumberFormat="1" applyFont="1" applyFill="1" applyBorder="1" applyAlignment="1">
      <alignment horizontal="left" vertical="center" shrinkToFit="1"/>
    </xf>
    <xf numFmtId="49" fontId="7" fillId="0" borderId="14" xfId="92" applyNumberFormat="1" applyFont="1" applyBorder="1" applyAlignment="1">
      <alignment horizontal="left" vertical="center"/>
    </xf>
    <xf numFmtId="3" fontId="31" fillId="2" borderId="2" xfId="92" applyNumberFormat="1" applyFont="1" applyFill="1" applyBorder="1" applyAlignment="1">
      <alignment horizontal="center" vertical="center" wrapText="1"/>
    </xf>
    <xf numFmtId="0" fontId="32"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3" fontId="31" fillId="14" borderId="2" xfId="0" applyNumberFormat="1" applyFont="1" applyFill="1" applyBorder="1" applyAlignment="1">
      <alignment horizontal="center" vertical="center" wrapText="1"/>
    </xf>
    <xf numFmtId="0" fontId="44" fillId="2" borderId="0" xfId="5" applyFont="1" applyFill="1" applyBorder="1" applyAlignment="1">
      <alignment horizontal="center" vertical="center" wrapText="1"/>
    </xf>
    <xf numFmtId="0" fontId="44" fillId="2" borderId="13" xfId="5" applyFont="1" applyFill="1" applyBorder="1" applyAlignment="1">
      <alignment horizontal="center" vertical="center" wrapText="1"/>
    </xf>
    <xf numFmtId="1" fontId="0" fillId="5" borderId="18" xfId="0" applyNumberFormat="1" applyFont="1" applyFill="1" applyBorder="1" applyAlignment="1">
      <alignment horizontal="left" vertical="center" shrinkToFit="1"/>
    </xf>
    <xf numFmtId="1" fontId="0" fillId="5" borderId="14"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0" fontId="44" fillId="2" borderId="2" xfId="5" applyFont="1" applyFill="1" applyBorder="1" applyAlignment="1">
      <alignment horizontal="center" vertical="center" wrapText="1"/>
    </xf>
    <xf numFmtId="3" fontId="31" fillId="14" borderId="2" xfId="92" applyNumberFormat="1" applyFont="1" applyFill="1" applyBorder="1" applyAlignment="1">
      <alignment horizontal="center" vertical="center" wrapText="1"/>
    </xf>
    <xf numFmtId="0" fontId="40" fillId="2" borderId="2" xfId="7" applyFont="1" applyFill="1" applyBorder="1" applyAlignment="1">
      <alignment horizontal="center" vertical="center" wrapText="1"/>
    </xf>
    <xf numFmtId="0" fontId="10" fillId="6" borderId="0" xfId="0" applyFont="1" applyFill="1" applyAlignment="1">
      <alignment horizontal="center" vertical="center"/>
    </xf>
    <xf numFmtId="1" fontId="7" fillId="5" borderId="3" xfId="92" applyNumberFormat="1" applyFont="1" applyFill="1" applyBorder="1" applyAlignment="1">
      <alignment horizontal="left" vertical="center" shrinkToFit="1"/>
    </xf>
    <xf numFmtId="49" fontId="7" fillId="5" borderId="18" xfId="92" applyNumberFormat="1" applyFont="1" applyFill="1" applyBorder="1" applyAlignment="1">
      <alignment horizontal="left" vertical="center"/>
    </xf>
    <xf numFmtId="49" fontId="7" fillId="5" borderId="14" xfId="92" applyNumberFormat="1" applyFont="1" applyFill="1" applyBorder="1" applyAlignment="1">
      <alignment horizontal="left" vertical="center"/>
    </xf>
    <xf numFmtId="0" fontId="7" fillId="5" borderId="4" xfId="92" applyFont="1" applyFill="1" applyBorder="1" applyAlignment="1">
      <alignment horizontal="left" vertical="center"/>
    </xf>
    <xf numFmtId="0" fontId="7" fillId="5" borderId="9" xfId="92" applyFont="1" applyFill="1" applyBorder="1" applyAlignment="1">
      <alignment horizontal="left" vertical="center"/>
    </xf>
    <xf numFmtId="0" fontId="7" fillId="5" borderId="8" xfId="92" applyFont="1" applyFill="1" applyBorder="1" applyAlignment="1">
      <alignment horizontal="left" vertical="center"/>
    </xf>
    <xf numFmtId="0" fontId="7" fillId="5" borderId="16" xfId="92" applyFont="1" applyFill="1" applyBorder="1" applyAlignment="1">
      <alignment horizontal="left" vertical="center"/>
    </xf>
    <xf numFmtId="0" fontId="14" fillId="2" borderId="0" xfId="0" applyNumberFormat="1" applyFont="1" applyFill="1" applyBorder="1" applyAlignment="1" applyProtection="1">
      <alignment horizontal="center" vertical="center" wrapText="1"/>
    </xf>
    <xf numFmtId="0" fontId="14" fillId="2" borderId="13" xfId="0" applyNumberFormat="1" applyFont="1" applyFill="1" applyBorder="1" applyAlignment="1" applyProtection="1">
      <alignment horizontal="center" vertical="center" wrapText="1"/>
    </xf>
    <xf numFmtId="0" fontId="15" fillId="2" borderId="2" xfId="0" applyNumberFormat="1" applyFont="1" applyFill="1" applyBorder="1" applyAlignment="1" applyProtection="1">
      <alignment horizontal="center" vertical="center" wrapText="1"/>
    </xf>
    <xf numFmtId="0" fontId="15" fillId="2" borderId="8" xfId="0" applyNumberFormat="1" applyFont="1" applyFill="1" applyBorder="1" applyAlignment="1" applyProtection="1">
      <alignment horizontal="center" vertical="center" wrapText="1"/>
    </xf>
    <xf numFmtId="0" fontId="15" fillId="2" borderId="12" xfId="0" applyNumberFormat="1" applyFont="1" applyFill="1" applyBorder="1" applyAlignment="1" applyProtection="1">
      <alignment horizontal="center" vertical="center" wrapText="1"/>
    </xf>
    <xf numFmtId="0" fontId="7" fillId="12" borderId="4" xfId="0" applyNumberFormat="1" applyFont="1" applyFill="1" applyBorder="1" applyAlignment="1" applyProtection="1">
      <alignment horizontal="left" vertical="center"/>
    </xf>
    <xf numFmtId="0" fontId="7" fillId="12" borderId="9" xfId="0" applyNumberFormat="1" applyFont="1" applyFill="1" applyBorder="1" applyAlignment="1" applyProtection="1">
      <alignment horizontal="left" vertical="center"/>
    </xf>
    <xf numFmtId="0" fontId="20" fillId="2" borderId="3" xfId="0" applyNumberFormat="1" applyFont="1" applyFill="1" applyBorder="1" applyAlignment="1" applyProtection="1">
      <alignment horizontal="center" vertical="center" wrapText="1"/>
    </xf>
    <xf numFmtId="0" fontId="20" fillId="2" borderId="10" xfId="0" applyNumberFormat="1" applyFont="1" applyFill="1" applyBorder="1" applyAlignment="1" applyProtection="1">
      <alignment horizontal="center" vertical="center" wrapText="1"/>
    </xf>
    <xf numFmtId="0" fontId="13" fillId="0" borderId="0" xfId="0" applyFont="1" applyAlignment="1">
      <alignment horizontal="center" vertical="center" wrapText="1"/>
    </xf>
    <xf numFmtId="0" fontId="7" fillId="5"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1" fontId="7" fillId="5" borderId="10" xfId="92" quotePrefix="1" applyNumberFormat="1" applyFont="1" applyFill="1" applyBorder="1" applyAlignment="1">
      <alignment horizontal="left" vertical="center" wrapText="1" shrinkToFit="1"/>
    </xf>
    <xf numFmtId="1" fontId="7" fillId="5" borderId="10" xfId="92" applyNumberFormat="1" applyFont="1" applyFill="1" applyBorder="1" applyAlignment="1">
      <alignment horizontal="left" vertical="center" wrapText="1" shrinkToFit="1"/>
    </xf>
    <xf numFmtId="0" fontId="7" fillId="5" borderId="2" xfId="0" applyFont="1" applyFill="1" applyBorder="1" applyAlignment="1">
      <alignment horizontal="left" vertical="center"/>
    </xf>
  </cellXfs>
  <cellStyles count="130">
    <cellStyle name="#.##0,00" xfId="9" xr:uid="{00000000-0005-0000-0000-000031000000}"/>
    <cellStyle name="_CONTRATACION_ANTIOQUIA_14122009" xfId="10" xr:uid="{00000000-0005-0000-0000-000032000000}"/>
    <cellStyle name="_ESTADISTICAS DE AGOSTO DE 2009" xfId="11" xr:uid="{00000000-0005-0000-0000-000033000000}"/>
    <cellStyle name="‡" xfId="12" xr:uid="{00000000-0005-0000-0000-000034000000}"/>
    <cellStyle name="20% - Accent1" xfId="13" xr:uid="{00000000-0005-0000-0000-000035000000}"/>
    <cellStyle name="20% - Accent1 2" xfId="14" xr:uid="{00000000-0005-0000-0000-000036000000}"/>
    <cellStyle name="20% - Accent2" xfId="15" xr:uid="{00000000-0005-0000-0000-000037000000}"/>
    <cellStyle name="20% - Accent2 2" xfId="16" xr:uid="{00000000-0005-0000-0000-000038000000}"/>
    <cellStyle name="20% - Accent3" xfId="17" xr:uid="{00000000-0005-0000-0000-000039000000}"/>
    <cellStyle name="20% - Accent3 2" xfId="18" xr:uid="{00000000-0005-0000-0000-00003A000000}"/>
    <cellStyle name="20% - Accent4" xfId="19" xr:uid="{00000000-0005-0000-0000-00003B000000}"/>
    <cellStyle name="20% - Accent4 2" xfId="20" xr:uid="{00000000-0005-0000-0000-00003C000000}"/>
    <cellStyle name="20% - Accent5" xfId="21" xr:uid="{00000000-0005-0000-0000-00003D000000}"/>
    <cellStyle name="20% - Énfasis1 3" xfId="22" xr:uid="{00000000-0005-0000-0000-00003E000000}"/>
    <cellStyle name="20% - Énfasis1 4" xfId="23" xr:uid="{00000000-0005-0000-0000-00003F000000}"/>
    <cellStyle name="20% - Énfasis2 3" xfId="24" xr:uid="{00000000-0005-0000-0000-000040000000}"/>
    <cellStyle name="20% - Énfasis2 4" xfId="25" xr:uid="{00000000-0005-0000-0000-000041000000}"/>
    <cellStyle name="20% - Énfasis3 3" xfId="26" xr:uid="{00000000-0005-0000-0000-000042000000}"/>
    <cellStyle name="20% - Énfasis3 4" xfId="27" xr:uid="{00000000-0005-0000-0000-000043000000}"/>
    <cellStyle name="20% - Énfasis4 3" xfId="28" xr:uid="{00000000-0005-0000-0000-000044000000}"/>
    <cellStyle name="20% - Énfasis4 4" xfId="29" xr:uid="{00000000-0005-0000-0000-000045000000}"/>
    <cellStyle name="20% - Énfasis5 3" xfId="30" xr:uid="{00000000-0005-0000-0000-000046000000}"/>
    <cellStyle name="20% - Énfasis6 3" xfId="31" xr:uid="{00000000-0005-0000-0000-000047000000}"/>
    <cellStyle name="20% - Énfasis6 4" xfId="32" xr:uid="{00000000-0005-0000-0000-000048000000}"/>
    <cellStyle name="40% - Accent3" xfId="33" xr:uid="{00000000-0005-0000-0000-000049000000}"/>
    <cellStyle name="40% - Accent3 2" xfId="34" xr:uid="{00000000-0005-0000-0000-00004A000000}"/>
    <cellStyle name="40% - Accent6 2" xfId="35" xr:uid="{00000000-0005-0000-0000-00004B000000}"/>
    <cellStyle name="40% - Énfasis1 3" xfId="36" xr:uid="{00000000-0005-0000-0000-00004C000000}"/>
    <cellStyle name="40% - Énfasis1 4" xfId="37" xr:uid="{00000000-0005-0000-0000-00004D000000}"/>
    <cellStyle name="40% - Énfasis2 3" xfId="38" xr:uid="{00000000-0005-0000-0000-00004E000000}"/>
    <cellStyle name="40% - Énfasis3 3" xfId="39" xr:uid="{00000000-0005-0000-0000-00004F000000}"/>
    <cellStyle name="40% - Énfasis3 4" xfId="40" xr:uid="{00000000-0005-0000-0000-000050000000}"/>
    <cellStyle name="40% - Énfasis4 4" xfId="41" xr:uid="{00000000-0005-0000-0000-000051000000}"/>
    <cellStyle name="40% - Énfasis5 4" xfId="42" xr:uid="{00000000-0005-0000-0000-000052000000}"/>
    <cellStyle name="40% - Énfasis6 3" xfId="43" xr:uid="{00000000-0005-0000-0000-000053000000}"/>
    <cellStyle name="40% - Énfasis6 4" xfId="44" xr:uid="{00000000-0005-0000-0000-000054000000}"/>
    <cellStyle name="60% - Accent1" xfId="45" xr:uid="{00000000-0005-0000-0000-000055000000}"/>
    <cellStyle name="60% - Accent2" xfId="46" xr:uid="{00000000-0005-0000-0000-000056000000}"/>
    <cellStyle name="60% - Accent3" xfId="47" xr:uid="{00000000-0005-0000-0000-000057000000}"/>
    <cellStyle name="60% - Accent4" xfId="48" xr:uid="{00000000-0005-0000-0000-000058000000}"/>
    <cellStyle name="60% - Accent6" xfId="49" xr:uid="{00000000-0005-0000-0000-000059000000}"/>
    <cellStyle name="60% - Énfasis1 2" xfId="50" xr:uid="{00000000-0005-0000-0000-00005A000000}"/>
    <cellStyle name="60% - Énfasis3 2" xfId="51" xr:uid="{00000000-0005-0000-0000-00005B000000}"/>
    <cellStyle name="60% - Énfasis4 2" xfId="52" xr:uid="{00000000-0005-0000-0000-00005C000000}"/>
    <cellStyle name="60% - Énfasis5 2" xfId="53" xr:uid="{00000000-0005-0000-0000-00005D000000}"/>
    <cellStyle name="60% - Énfasis6 2" xfId="54" xr:uid="{00000000-0005-0000-0000-00005E000000}"/>
    <cellStyle name="Accent1" xfId="55" xr:uid="{00000000-0005-0000-0000-00005F000000}"/>
    <cellStyle name="Accent4" xfId="56" xr:uid="{00000000-0005-0000-0000-000060000000}"/>
    <cellStyle name="Accent6" xfId="57" xr:uid="{00000000-0005-0000-0000-000061000000}"/>
    <cellStyle name="Bad" xfId="58" xr:uid="{00000000-0005-0000-0000-000062000000}"/>
    <cellStyle name="Buena 2" xfId="59" xr:uid="{00000000-0005-0000-0000-000063000000}"/>
    <cellStyle name="Bueno" xfId="7" builtinId="26"/>
    <cellStyle name="Calculation" xfId="60" xr:uid="{00000000-0005-0000-0000-000064000000}"/>
    <cellStyle name="Cálculo 2" xfId="61" xr:uid="{00000000-0005-0000-0000-000065000000}"/>
    <cellStyle name="Celda de comprobación 2" xfId="62" xr:uid="{00000000-0005-0000-0000-000066000000}"/>
    <cellStyle name="Celda vinculada 2" xfId="63" xr:uid="{00000000-0005-0000-0000-000067000000}"/>
    <cellStyle name="Encabezado 4" xfId="5" builtinId="19"/>
    <cellStyle name="Encabezado 4 2" xfId="64" xr:uid="{00000000-0005-0000-0000-000068000000}"/>
    <cellStyle name="Énfasis1 2" xfId="65" xr:uid="{00000000-0005-0000-0000-000069000000}"/>
    <cellStyle name="Énfasis3 2" xfId="66" xr:uid="{00000000-0005-0000-0000-00006A000000}"/>
    <cellStyle name="Entrada 2" xfId="67" xr:uid="{00000000-0005-0000-0000-00006B000000}"/>
    <cellStyle name="Estilo 1 2" xfId="68" xr:uid="{00000000-0005-0000-0000-00006C000000}"/>
    <cellStyle name="Euro" xfId="69" xr:uid="{00000000-0005-0000-0000-00006D000000}"/>
    <cellStyle name="Euro 2 2" xfId="70" xr:uid="{00000000-0005-0000-0000-00006E000000}"/>
    <cellStyle name="Euro 2 3" xfId="71" xr:uid="{00000000-0005-0000-0000-00006F000000}"/>
    <cellStyle name="Explanatory Text" xfId="72" xr:uid="{00000000-0005-0000-0000-000070000000}"/>
    <cellStyle name="Good" xfId="73" xr:uid="{00000000-0005-0000-0000-000071000000}"/>
    <cellStyle name="Heading 1" xfId="74" xr:uid="{00000000-0005-0000-0000-000072000000}"/>
    <cellStyle name="Heading 2" xfId="75" xr:uid="{00000000-0005-0000-0000-000073000000}"/>
    <cellStyle name="Heading 3" xfId="76" xr:uid="{00000000-0005-0000-0000-000074000000}"/>
    <cellStyle name="Heading 4" xfId="77" xr:uid="{00000000-0005-0000-0000-000075000000}"/>
    <cellStyle name="Hipervínculo" xfId="4" builtinId="8"/>
    <cellStyle name="Incorrecto 2" xfId="78" xr:uid="{00000000-0005-0000-0000-000076000000}"/>
    <cellStyle name="Input" xfId="79" xr:uid="{00000000-0005-0000-0000-000077000000}"/>
    <cellStyle name="Linked Cell" xfId="80" xr:uid="{00000000-0005-0000-0000-000078000000}"/>
    <cellStyle name="Millares" xfId="1" builtinId="3"/>
    <cellStyle name="Millares [0]" xfId="3" builtinId="6"/>
    <cellStyle name="Millares [0] 2" xfId="81" xr:uid="{00000000-0005-0000-0000-000079000000}"/>
    <cellStyle name="Millares 10" xfId="82" xr:uid="{00000000-0005-0000-0000-00007A000000}"/>
    <cellStyle name="Millares 11" xfId="83" xr:uid="{00000000-0005-0000-0000-00007B000000}"/>
    <cellStyle name="Millares 11 2" xfId="84" xr:uid="{00000000-0005-0000-0000-00007C000000}"/>
    <cellStyle name="Millares 13" xfId="85" xr:uid="{00000000-0005-0000-0000-00007D000000}"/>
    <cellStyle name="Millares 2 10" xfId="86" xr:uid="{00000000-0005-0000-0000-00007E000000}"/>
    <cellStyle name="Millares 2 10 2" xfId="87" xr:uid="{00000000-0005-0000-0000-00007F000000}"/>
    <cellStyle name="Moneda 10" xfId="88" xr:uid="{00000000-0005-0000-0000-000080000000}"/>
    <cellStyle name="Moneda 2" xfId="89" xr:uid="{00000000-0005-0000-0000-000081000000}"/>
    <cellStyle name="Moneda 30" xfId="90" xr:uid="{00000000-0005-0000-0000-000082000000}"/>
    <cellStyle name="Neutral" xfId="8" builtinId="28"/>
    <cellStyle name="Neutral 2" xfId="91" xr:uid="{00000000-0005-0000-0000-000083000000}"/>
    <cellStyle name="Normal" xfId="0" builtinId="0"/>
    <cellStyle name="Normal 10 2" xfId="92" xr:uid="{00000000-0005-0000-0000-000084000000}"/>
    <cellStyle name="Normal 12" xfId="93" xr:uid="{00000000-0005-0000-0000-000085000000}"/>
    <cellStyle name="Normal 12 5" xfId="94" xr:uid="{00000000-0005-0000-0000-000086000000}"/>
    <cellStyle name="Normal 12 7" xfId="95" xr:uid="{00000000-0005-0000-0000-000087000000}"/>
    <cellStyle name="Normal 13_ABRIL 2011 DEFUNCIONES (15-06-2011)" xfId="96" xr:uid="{00000000-0005-0000-0000-000088000000}"/>
    <cellStyle name="Normal 2 2" xfId="97" xr:uid="{00000000-0005-0000-0000-000089000000}"/>
    <cellStyle name="Normal 2 6" xfId="98" xr:uid="{00000000-0005-0000-0000-00008A000000}"/>
    <cellStyle name="Normal 39" xfId="99" xr:uid="{00000000-0005-0000-0000-00008B000000}"/>
    <cellStyle name="Normal 4 2 2" xfId="100" xr:uid="{00000000-0005-0000-0000-00008C000000}"/>
    <cellStyle name="Normal 4 4" xfId="101" xr:uid="{00000000-0005-0000-0000-00008D000000}"/>
    <cellStyle name="Normal 4 4 2" xfId="102" xr:uid="{00000000-0005-0000-0000-00008E000000}"/>
    <cellStyle name="Normal 7" xfId="103" xr:uid="{00000000-0005-0000-0000-00008F000000}"/>
    <cellStyle name="Normal_10. NIVEL-ZONA-GENERO" xfId="104" xr:uid="{00000000-0005-0000-0000-000090000000}"/>
    <cellStyle name="Normal_2.TOTAL EPS_2" xfId="105" xr:uid="{00000000-0005-0000-0000-000091000000}"/>
    <cellStyle name="Normal_2.TOTAL EPS_5" xfId="106" xr:uid="{00000000-0005-0000-0000-000092000000}"/>
    <cellStyle name="Normal_Hoja1" xfId="107" xr:uid="{00000000-0005-0000-0000-000093000000}"/>
    <cellStyle name="Normal_Hoja1 2" xfId="108" xr:uid="{00000000-0005-0000-0000-000094000000}"/>
    <cellStyle name="Normal_Hoja1_1" xfId="109" xr:uid="{00000000-0005-0000-0000-000095000000}"/>
    <cellStyle name="Normal_Hoja1_3" xfId="110" xr:uid="{00000000-0005-0000-0000-000096000000}"/>
    <cellStyle name="Normal_Hoja5" xfId="111" xr:uid="{00000000-0005-0000-0000-000097000000}"/>
    <cellStyle name="Normal_INFORME AFILIADOS 2001-2006 ACTUALIZADOS enero 2007" xfId="112" xr:uid="{00000000-0005-0000-0000-000098000000}"/>
    <cellStyle name="Normal_rpt_listadosubedadmunicipio 31 12 2010" xfId="113" xr:uid="{00000000-0005-0000-0000-000099000000}"/>
    <cellStyle name="Normal_TOTAL EPSS" xfId="114" xr:uid="{00000000-0005-0000-0000-00009A000000}"/>
    <cellStyle name="Notas 10" xfId="115" xr:uid="{00000000-0005-0000-0000-00009B000000}"/>
    <cellStyle name="Notas 3" xfId="116" xr:uid="{00000000-0005-0000-0000-00009C000000}"/>
    <cellStyle name="Notas 3 2" xfId="117" xr:uid="{00000000-0005-0000-0000-00009D000000}"/>
    <cellStyle name="Notas 5" xfId="118" xr:uid="{00000000-0005-0000-0000-00009E000000}"/>
    <cellStyle name="Output" xfId="119" xr:uid="{00000000-0005-0000-0000-00009F000000}"/>
    <cellStyle name="Porcentaje" xfId="2" builtinId="5"/>
    <cellStyle name="Porcentaje 2" xfId="120" xr:uid="{00000000-0005-0000-0000-0000A0000000}"/>
    <cellStyle name="Porcentaje 3" xfId="121" xr:uid="{00000000-0005-0000-0000-0000A1000000}"/>
    <cellStyle name="Porcentual 2" xfId="122" xr:uid="{00000000-0005-0000-0000-0000A2000000}"/>
    <cellStyle name="Salida" xfId="6" builtinId="21"/>
    <cellStyle name="Salida 2" xfId="123" xr:uid="{00000000-0005-0000-0000-0000A3000000}"/>
    <cellStyle name="Texto de advertencia 2" xfId="124" xr:uid="{00000000-0005-0000-0000-0000A4000000}"/>
    <cellStyle name="Title" xfId="125" xr:uid="{00000000-0005-0000-0000-0000A5000000}"/>
    <cellStyle name="Título 1 2" xfId="126" xr:uid="{00000000-0005-0000-0000-0000A6000000}"/>
    <cellStyle name="Título 2 2" xfId="127" xr:uid="{00000000-0005-0000-0000-0000A7000000}"/>
    <cellStyle name="Título 3 2" xfId="128" xr:uid="{00000000-0005-0000-0000-0000A8000000}"/>
    <cellStyle name="Total 2" xfId="129" xr:uid="{00000000-0005-0000-0000-0000A9000000}"/>
  </cellStyles>
  <dxfs count="28">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charset val="134"/>
        <scheme val="none"/>
      </font>
      <numFmt numFmtId="0" formatCode="General"/>
      <fill>
        <patternFill patternType="none"/>
      </fill>
      <alignment vertical="center"/>
    </dxf>
    <dxf>
      <font>
        <b val="0"/>
        <i val="0"/>
        <strike val="0"/>
        <u val="none"/>
        <sz val="11"/>
        <color indexed="8"/>
        <name val="Calibri"/>
        <family val="2"/>
        <scheme val="none"/>
      </font>
      <numFmt numFmtId="0" formatCode="General"/>
      <fill>
        <patternFill patternType="none"/>
      </fill>
      <alignment vertical="center"/>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77F183"/>
      <color rgb="FFFEFED6"/>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8.xml"/></Relationships>
</file>

<file path=xl/charts/_rels/chart6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B52-497E-869C-E620E4405D02}"/>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B31-436A-AB42-2DC140C323A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B31-436A-AB42-2DC140C323A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B31-436A-AB42-2DC140C323A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B31-436A-AB42-2DC140C323A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0.26848122659065998</c:v>
                </c:pt>
                <c:pt idx="1">
                  <c:v>0.72811015271845703</c:v>
                </c:pt>
                <c:pt idx="2">
                  <c:v>1.52022868478473E-2</c:v>
                </c:pt>
                <c:pt idx="3">
                  <c:v>1.7100792187378699E-2</c:v>
                </c:pt>
              </c:numCache>
            </c:numRef>
          </c:val>
          <c:extLst>
            <c:ext xmlns:c16="http://schemas.microsoft.com/office/drawing/2014/chart" uri="{C3380CC4-5D6E-409C-BE32-E72D297353CC}">
              <c16:uniqueId val="{00000008-8B31-436A-AB42-2DC140C323A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CEF-40FD-B0F4-A90C7AD0914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CEF-40FD-B0F4-A90C7AD0914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CEF-40FD-B0F4-A90C7AD0914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CEF-40FD-B0F4-A90C7AD0914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0.53318503184877397</c:v>
                </c:pt>
                <c:pt idx="1">
                  <c:v>0.215884221854901</c:v>
                </c:pt>
                <c:pt idx="2">
                  <c:v>1.6029948660909701E-2</c:v>
                </c:pt>
                <c:pt idx="3">
                  <c:v>8.25441943573345E-3</c:v>
                </c:pt>
              </c:numCache>
            </c:numRef>
          </c:val>
          <c:extLst>
            <c:ext xmlns:c16="http://schemas.microsoft.com/office/drawing/2014/chart" uri="{C3380CC4-5D6E-409C-BE32-E72D297353CC}">
              <c16:uniqueId val="{00000008-FCEF-40FD-B0F4-A90C7AD0914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B1E-46D0-941C-1CBC1023EDE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B1E-46D0-941C-1CBC1023EDE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B1E-46D0-941C-1CBC1023EDE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B1E-46D0-941C-1CBC1023EDE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0.36429623533605199</c:v>
                </c:pt>
                <c:pt idx="1">
                  <c:v>0.56229622485244302</c:v>
                </c:pt>
                <c:pt idx="2">
                  <c:v>1.2281547800014701E-2</c:v>
                </c:pt>
                <c:pt idx="3">
                  <c:v>7.0004298279639802E-3</c:v>
                </c:pt>
              </c:numCache>
            </c:numRef>
          </c:val>
          <c:extLst>
            <c:ext xmlns:c16="http://schemas.microsoft.com/office/drawing/2014/chart" uri="{C3380CC4-5D6E-409C-BE32-E72D297353CC}">
              <c16:uniqueId val="{00000008-EB1E-46D0-941C-1CBC1023EDE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A9C-4135-92B7-0AA0E402B29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A9C-4135-92B7-0AA0E402B29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A9C-4135-92B7-0AA0E402B29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A9C-4135-92B7-0AA0E402B29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0.52913824332483295</c:v>
                </c:pt>
                <c:pt idx="1">
                  <c:v>0.22326553784322001</c:v>
                </c:pt>
                <c:pt idx="2">
                  <c:v>1.6526840345675899E-2</c:v>
                </c:pt>
                <c:pt idx="3">
                  <c:v>1.7130601688729499E-2</c:v>
                </c:pt>
              </c:numCache>
            </c:numRef>
          </c:val>
          <c:extLst>
            <c:ext xmlns:c16="http://schemas.microsoft.com/office/drawing/2014/chart" uri="{C3380CC4-5D6E-409C-BE32-E72D297353CC}">
              <c16:uniqueId val="{00000008-0A9C-4135-92B7-0AA0E402B29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A9B-4EBC-9B19-649A58BA3811}"/>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9EC-4544-AB00-5996C5F6F8EE}"/>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9EC-4544-AB00-5996C5F6F8EE}"/>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9EC-4544-AB00-5996C5F6F8EE}"/>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9EC-4544-AB00-5996C5F6F8EE}"/>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EC-4544-AB00-5996C5F6F8EE}"/>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9EC-4544-AB00-5996C5F6F8EE}"/>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EC-4544-AB00-5996C5F6F8EE}"/>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EC-4544-AB00-5996C5F6F8EE}"/>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0.45565167121394801</c:v>
                </c:pt>
                <c:pt idx="1">
                  <c:v>0.21052149207222101</c:v>
                </c:pt>
                <c:pt idx="2">
                  <c:v>1.6088210204239901E-2</c:v>
                </c:pt>
                <c:pt idx="3">
                  <c:v>0.234061603321983</c:v>
                </c:pt>
              </c:numCache>
            </c:numRef>
          </c:val>
          <c:extLst>
            <c:ext xmlns:c16="http://schemas.microsoft.com/office/drawing/2014/chart" uri="{C3380CC4-5D6E-409C-BE32-E72D297353CC}">
              <c16:uniqueId val="{00000008-49EC-4544-AB00-5996C5F6F8EE}"/>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57F-44BA-B24C-326F21194FA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57F-44BA-B24C-326F21194FA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57F-44BA-B24C-326F21194FA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57F-44BA-B24C-326F21194FA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7F-44BA-B24C-326F21194FA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57F-44BA-B24C-326F21194FA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7F-44BA-B24C-326F21194FA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7F-44BA-B24C-326F21194FA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0.57561098332374905</c:v>
                </c:pt>
                <c:pt idx="1">
                  <c:v>0.215023001725129</c:v>
                </c:pt>
                <c:pt idx="2">
                  <c:v>1.6223404255319099E-2</c:v>
                </c:pt>
                <c:pt idx="3">
                  <c:v>2.6092581943645801E-3</c:v>
                </c:pt>
              </c:numCache>
            </c:numRef>
          </c:val>
          <c:extLst>
            <c:ext xmlns:c16="http://schemas.microsoft.com/office/drawing/2014/chart" uri="{C3380CC4-5D6E-409C-BE32-E72D297353CC}">
              <c16:uniqueId val="{00000008-A57F-44BA-B24C-326F21194FA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5027-4D64-9A1C-A9ABF65BA61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5027-4D64-9A1C-A9ABF65BA61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5027-4D64-9A1C-A9ABF65BA61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5027-4D64-9A1C-A9ABF65BA61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27-4D64-9A1C-A9ABF65BA61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5027-4D64-9A1C-A9ABF65BA61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27-4D64-9A1C-A9ABF65BA61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27-4D64-9A1C-A9ABF65BA61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0.60318086013547201</c:v>
                </c:pt>
                <c:pt idx="1">
                  <c:v>0.207061606036716</c:v>
                </c:pt>
                <c:pt idx="2">
                  <c:v>1.55583801264621E-2</c:v>
                </c:pt>
                <c:pt idx="3">
                  <c:v>3.01674899039467E-3</c:v>
                </c:pt>
              </c:numCache>
            </c:numRef>
          </c:val>
          <c:extLst>
            <c:ext xmlns:c16="http://schemas.microsoft.com/office/drawing/2014/chart" uri="{C3380CC4-5D6E-409C-BE32-E72D297353CC}">
              <c16:uniqueId val="{00000008-5027-4D64-9A1C-A9ABF65BA61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B8F5-4926-80AC-80BC6BF0BDB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B8F5-4926-80AC-80BC6BF0BDB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B8F5-4926-80AC-80BC6BF0BDB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B8F5-4926-80AC-80BC6BF0BDB6}"/>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F5-4926-80AC-80BC6BF0BDB6}"/>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B8F5-4926-80AC-80BC6BF0BDB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F5-4926-80AC-80BC6BF0BDB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F5-4926-80AC-80BC6BF0BDB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0.59296191375511498</c:v>
                </c:pt>
                <c:pt idx="1">
                  <c:v>0.27374252439408198</c:v>
                </c:pt>
                <c:pt idx="2">
                  <c:v>1.8218445073969199E-2</c:v>
                </c:pt>
                <c:pt idx="3">
                  <c:v>2.09002203336481E-3</c:v>
                </c:pt>
              </c:numCache>
            </c:numRef>
          </c:val>
          <c:extLst>
            <c:ext xmlns:c16="http://schemas.microsoft.com/office/drawing/2014/chart" uri="{C3380CC4-5D6E-409C-BE32-E72D297353CC}">
              <c16:uniqueId val="{00000008-B8F5-4926-80AC-80BC6BF0BDB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ECE-48E8-8553-42774ADA6371}"/>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ECE-48E8-8553-42774ADA6371}"/>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ECE-48E8-8553-42774ADA6371}"/>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ECE-48E8-8553-42774ADA6371}"/>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CE-48E8-8553-42774ADA6371}"/>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ECE-48E8-8553-42774ADA6371}"/>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ECE-48E8-8553-42774ADA6371}"/>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ECE-48E8-8553-42774ADA6371}"/>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0.48511931006507802</c:v>
                </c:pt>
                <c:pt idx="1">
                  <c:v>0.31666549090844998</c:v>
                </c:pt>
                <c:pt idx="2">
                  <c:v>1.3297825435177499E-2</c:v>
                </c:pt>
                <c:pt idx="3">
                  <c:v>9.7440962240524895E-4</c:v>
                </c:pt>
              </c:numCache>
            </c:numRef>
          </c:val>
          <c:extLst>
            <c:ext xmlns:c16="http://schemas.microsoft.com/office/drawing/2014/chart" uri="{C3380CC4-5D6E-409C-BE32-E72D297353CC}">
              <c16:uniqueId val="{00000008-3ECE-48E8-8553-42774ADA6371}"/>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AFA-4B3F-9CBE-9802C5A163D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0B7E-4444-87B6-48FD8CD80E1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0B7E-4444-87B6-48FD8CD80E1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0B7E-4444-87B6-48FD8CD80E1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0B7E-4444-87B6-48FD8CD80E15}"/>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7E-4444-87B6-48FD8CD80E1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0B7E-4444-87B6-48FD8CD80E1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7E-4444-87B6-48FD8CD80E1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7E-4444-87B6-48FD8CD80E1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0.72488159675236796</c:v>
                </c:pt>
                <c:pt idx="1">
                  <c:v>0.23051420838971601</c:v>
                </c:pt>
                <c:pt idx="2">
                  <c:v>1.42253044654939E-2</c:v>
                </c:pt>
                <c:pt idx="3">
                  <c:v>1.93673883626522E-3</c:v>
                </c:pt>
              </c:numCache>
            </c:numRef>
          </c:val>
          <c:extLst>
            <c:ext xmlns:c16="http://schemas.microsoft.com/office/drawing/2014/chart" uri="{C3380CC4-5D6E-409C-BE32-E72D297353CC}">
              <c16:uniqueId val="{00000008-0B7E-4444-87B6-48FD8CD80E1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CF1-46B5-B294-698C5226AD8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CF1-46B5-B294-698C5226AD8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CF1-46B5-B294-698C5226AD8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CF1-46B5-B294-698C5226AD8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F1-46B5-B294-698C5226AD8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CF1-46B5-B294-698C5226AD8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F1-46B5-B294-698C5226AD8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F1-46B5-B294-698C5226AD8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0.62608710470856199</c:v>
                </c:pt>
                <c:pt idx="1">
                  <c:v>0.168523241744821</c:v>
                </c:pt>
                <c:pt idx="2">
                  <c:v>1.4984289080911199E-2</c:v>
                </c:pt>
                <c:pt idx="3">
                  <c:v>9.3283582089552204E-4</c:v>
                </c:pt>
              </c:numCache>
            </c:numRef>
          </c:val>
          <c:extLst>
            <c:ext xmlns:c16="http://schemas.microsoft.com/office/drawing/2014/chart" uri="{C3380CC4-5D6E-409C-BE32-E72D297353CC}">
              <c16:uniqueId val="{00000008-4CF1-46B5-B294-698C5226AD8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F9E-4E85-B459-08E95ED8CD4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F9E-4E85-B459-08E95ED8CD4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F9E-4E85-B459-08E95ED8CD4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F9E-4E85-B459-08E95ED8CD4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9E-4E85-B459-08E95ED8CD4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F9E-4E85-B459-08E95ED8CD4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9E-4E85-B459-08E95ED8CD4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9E-4E85-B459-08E95ED8CD4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0.80069663253249301</c:v>
                </c:pt>
                <c:pt idx="1">
                  <c:v>0.100420933438362</c:v>
                </c:pt>
                <c:pt idx="2">
                  <c:v>2.1157443875541599E-2</c:v>
                </c:pt>
                <c:pt idx="3">
                  <c:v>1.45234344230012E-3</c:v>
                </c:pt>
              </c:numCache>
            </c:numRef>
          </c:val>
          <c:extLst>
            <c:ext xmlns:c16="http://schemas.microsoft.com/office/drawing/2014/chart" uri="{C3380CC4-5D6E-409C-BE32-E72D297353CC}">
              <c16:uniqueId val="{00000008-AF9E-4E85-B459-08E95ED8CD4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4B4F-46D8-9799-E8862371D9C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4B4F-46D8-9799-E8862371D9C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4B4F-46D8-9799-E8862371D9C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4B4F-46D8-9799-E8862371D9C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4F-46D8-9799-E8862371D9C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4B4F-46D8-9799-E8862371D9C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4F-46D8-9799-E8862371D9C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4F-46D8-9799-E8862371D9C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0.576540383014155</c:v>
                </c:pt>
                <c:pt idx="1">
                  <c:v>0.199167360532889</c:v>
                </c:pt>
                <c:pt idx="2">
                  <c:v>1.6808909242298099E-2</c:v>
                </c:pt>
                <c:pt idx="3">
                  <c:v>1.35303913405495E-3</c:v>
                </c:pt>
              </c:numCache>
            </c:numRef>
          </c:val>
          <c:extLst>
            <c:ext xmlns:c16="http://schemas.microsoft.com/office/drawing/2014/chart" uri="{C3380CC4-5D6E-409C-BE32-E72D297353CC}">
              <c16:uniqueId val="{00000008-4B4F-46D8-9799-E8862371D9C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F4D3-4062-AE8F-137D3B962CC7}"/>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F4D3-4062-AE8F-137D3B962CC7}"/>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F4D3-4062-AE8F-137D3B962CC7}"/>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F4D3-4062-AE8F-137D3B962CC7}"/>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F4D3-4062-AE8F-137D3B962CC7}"/>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F4D3-4062-AE8F-137D3B962CC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0.80069663253249301</c:v>
                </c:pt>
                <c:pt idx="1">
                  <c:v>0.168523241744821</c:v>
                </c:pt>
                <c:pt idx="2">
                  <c:v>1.4984289080911199E-2</c:v>
                </c:pt>
                <c:pt idx="3">
                  <c:v>9.3283582089552204E-4</c:v>
                </c:pt>
              </c:numCache>
            </c:numRef>
          </c:val>
          <c:extLst>
            <c:ext xmlns:c16="http://schemas.microsoft.com/office/drawing/2014/chart" uri="{C3380CC4-5D6E-409C-BE32-E72D297353CC}">
              <c16:uniqueId val="{00000008-F4D3-4062-AE8F-137D3B962CC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6F57-4A3D-B350-44F38BAD7632}"/>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4EE-414E-BE59-B45EAF9FF19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0.57289542345695499</c:v>
                </c:pt>
              </c:numCache>
            </c:numRef>
          </c:val>
          <c:smooth val="0"/>
          <c:extLst>
            <c:ext xmlns:c16="http://schemas.microsoft.com/office/drawing/2014/chart" uri="{C3380CC4-5D6E-409C-BE32-E72D297353CC}">
              <c16:uniqueId val="{00000000-24F7-45BF-86D4-3D73FE1081E8}"/>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0.39318465419967602</c:v>
                </c:pt>
              </c:numCache>
            </c:numRef>
          </c:val>
          <c:smooth val="0"/>
          <c:extLst>
            <c:ext xmlns:c16="http://schemas.microsoft.com/office/drawing/2014/chart" uri="{C3380CC4-5D6E-409C-BE32-E72D297353CC}">
              <c16:uniqueId val="{00000001-24F7-45BF-86D4-3D73FE1081E8}"/>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2.9654695081411699E-2</c:v>
                </c:pt>
              </c:numCache>
            </c:numRef>
          </c:val>
          <c:smooth val="0"/>
          <c:extLst>
            <c:ext xmlns:c16="http://schemas.microsoft.com/office/drawing/2014/chart" uri="{C3380CC4-5D6E-409C-BE32-E72D297353CC}">
              <c16:uniqueId val="{00000002-24F7-45BF-86D4-3D73FE1081E8}"/>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0.99573477273804201</c:v>
                </c:pt>
              </c:numCache>
            </c:numRef>
          </c:val>
          <c:smooth val="0"/>
          <c:extLst>
            <c:ext xmlns:c16="http://schemas.microsoft.com/office/drawing/2014/chart" uri="{C3380CC4-5D6E-409C-BE32-E72D297353CC}">
              <c16:uniqueId val="{00000003-24F7-45BF-86D4-3D73FE1081E8}"/>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4-24F7-45BF-86D4-3D73FE1081E8}"/>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1.79638396953471E-3</c:v>
                      </c:pt>
                    </c:numCache>
                  </c:numRef>
                </c:val>
                <c:smooth val="0"/>
                <c:extLst xmlns:c15="http://schemas.microsoft.com/office/drawing/2012/chart">
                  <c:ext xmlns:c16="http://schemas.microsoft.com/office/drawing/2014/chart" uri="{C3380CC4-5D6E-409C-BE32-E72D297353CC}">
                    <c16:uniqueId val="{00000005-24F7-45BF-86D4-3D73FE1081E8}"/>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9E-46F1-B5E5-3CABA8EC38E9}"/>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9E-46F1-B5E5-3CABA8EC38E9}"/>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9E-46F1-B5E5-3CABA8EC38E9}"/>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9E-46F1-B5E5-3CABA8EC38E9}"/>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9E-46F1-B5E5-3CABA8EC38E9}"/>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9E-46F1-B5E5-3CABA8EC38E9}"/>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9E-46F1-B5E5-3CABA8EC38E9}"/>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9E-46F1-B5E5-3CABA8EC38E9}"/>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8-5D9E-46F1-B5E5-3CABA8EC38E9}"/>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D9E-46F1-B5E5-3CABA8EC38E9}"/>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D9E-46F1-B5E5-3CABA8EC38E9}"/>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D9E-46F1-B5E5-3CABA8EC38E9}"/>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D9E-46F1-B5E5-3CABA8EC38E9}"/>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D9E-46F1-B5E5-3CABA8EC38E9}"/>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D9E-46F1-B5E5-3CABA8EC38E9}"/>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D9E-46F1-B5E5-3CABA8EC38E9}"/>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D9E-46F1-B5E5-3CABA8EC38E9}"/>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D9E-46F1-B5E5-3CABA8EC38E9}"/>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D9E-46F1-B5E5-3CABA8EC38E9}"/>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D9E-46F1-B5E5-3CABA8EC38E9}"/>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D9E-46F1-B5E5-3CABA8EC38E9}"/>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5-5D9E-46F1-B5E5-3CABA8EC38E9}"/>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D9E-46F1-B5E5-3CABA8EC38E9}"/>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D9E-46F1-B5E5-3CABA8EC38E9}"/>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D9E-46F1-B5E5-3CABA8EC38E9}"/>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D9E-46F1-B5E5-3CABA8EC38E9}"/>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D9E-46F1-B5E5-3CABA8EC38E9}"/>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D9E-46F1-B5E5-3CABA8EC38E9}"/>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5D9E-46F1-B5E5-3CABA8EC38E9}"/>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D9E-46F1-B5E5-3CABA8EC38E9}"/>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D9E-46F1-B5E5-3CABA8EC38E9}"/>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D9E-46F1-B5E5-3CABA8EC38E9}"/>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D9E-46F1-B5E5-3CABA8EC38E9}"/>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D9E-46F1-B5E5-3CABA8EC38E9}"/>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2-5D9E-46F1-B5E5-3CABA8EC38E9}"/>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3-5D9E-46F1-B5E5-3CABA8EC38E9}"/>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c:f>
              <c:numCache>
                <c:formatCode>0.00%</c:formatCode>
                <c:ptCount val="1"/>
                <c:pt idx="0">
                  <c:v>0.99573477273804201</c:v>
                </c:pt>
              </c:numCache>
            </c:numRef>
          </c:val>
          <c:extLst>
            <c:ext xmlns:c16="http://schemas.microsoft.com/office/drawing/2014/chart" uri="{C3380CC4-5D6E-409C-BE32-E72D297353CC}">
              <c16:uniqueId val="{00000024-5D9E-46F1-B5E5-3CABA8EC38E9}"/>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EA7-43C4-98DC-7F99BCB316E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BED2-4ACC-A3BD-2D5F280A0D3A}"/>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5D1-429C-AFD8-282C59CE517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22.326553784322002</c:v>
                </c:pt>
              </c:numCache>
            </c:numRef>
          </c:val>
          <c:smooth val="0"/>
          <c:extLst>
            <c:ext xmlns:c16="http://schemas.microsoft.com/office/drawing/2014/chart" uri="{C3380CC4-5D6E-409C-BE32-E72D297353CC}">
              <c16:uniqueId val="{00000000-7037-4CC5-9D7D-560B71B40619}"/>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52.913824332483301</c:v>
                </c:pt>
              </c:numCache>
            </c:numRef>
          </c:val>
          <c:smooth val="0"/>
          <c:extLst>
            <c:ext xmlns:c16="http://schemas.microsoft.com/office/drawing/2014/chart" uri="{C3380CC4-5D6E-409C-BE32-E72D297353CC}">
              <c16:uniqueId val="{00000001-7037-4CC5-9D7D-560B71B40619}"/>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37-4CC5-9D7D-560B71B4061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37-4CC5-9D7D-560B71B4061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37-4CC5-9D7D-560B71B4061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37-4CC5-9D7D-560B71B4061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3.3657442034405398</c:v>
                </c:pt>
              </c:numCache>
            </c:numRef>
          </c:val>
          <c:smooth val="0"/>
          <c:extLst>
            <c:ext xmlns:c16="http://schemas.microsoft.com/office/drawing/2014/chart" uri="{C3380CC4-5D6E-409C-BE32-E72D297353CC}">
              <c16:uniqueId val="{00000006-7037-4CC5-9D7D-560B71B40619}"/>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037-4CC5-9D7D-560B71B4061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037-4CC5-9D7D-560B71B4061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037-4CC5-9D7D-560B71B4061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037-4CC5-9D7D-560B71B40619}"/>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7037-4CC5-9D7D-560B71B4061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21.393877679754201</c:v>
                      </c:pt>
                    </c:numCache>
                  </c:numRef>
                </c:val>
                <c:smooth val="0"/>
                <c:extLst>
                  <c:ext xmlns:c16="http://schemas.microsoft.com/office/drawing/2014/chart" uri="{C3380CC4-5D6E-409C-BE32-E72D297353CC}">
                    <c16:uniqueId val="{0000000C-7037-4CC5-9D7D-560B71B40619}"/>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12.878562805793001</c:v>
                </c:pt>
              </c:numCache>
            </c:numRef>
          </c:val>
          <c:smooth val="0"/>
          <c:extLst>
            <c:ext xmlns:c16="http://schemas.microsoft.com/office/drawing/2014/chart" uri="{C3380CC4-5D6E-409C-BE32-E72D297353CC}">
              <c16:uniqueId val="{00000000-D7BA-4645-85F2-FB09BEF9A7BD}"/>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86.143275656526498</c:v>
                </c:pt>
              </c:numCache>
            </c:numRef>
          </c:val>
          <c:smooth val="0"/>
          <c:extLst>
            <c:ext xmlns:c16="http://schemas.microsoft.com/office/drawing/2014/chart" uri="{C3380CC4-5D6E-409C-BE32-E72D297353CC}">
              <c16:uniqueId val="{00000001-D7BA-4645-85F2-FB09BEF9A7BD}"/>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BA-4645-85F2-FB09BEF9A7BD}"/>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BA-4645-85F2-FB09BEF9A7BD}"/>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BA-4645-85F2-FB09BEF9A7BD}"/>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BA-4645-85F2-FB09BEF9A7B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2.40196760521536</c:v>
                </c:pt>
              </c:numCache>
            </c:numRef>
          </c:val>
          <c:smooth val="0"/>
          <c:extLst>
            <c:ext xmlns:c16="http://schemas.microsoft.com/office/drawing/2014/chart" uri="{C3380CC4-5D6E-409C-BE32-E72D297353CC}">
              <c16:uniqueId val="{00000006-D7BA-4645-85F2-FB09BEF9A7BD}"/>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D7BA-4645-85F2-FB09BEF9A7BD}"/>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D7BA-4645-85F2-FB09BEF9A7BD}"/>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D7BA-4645-85F2-FB09BEF9A7BD}"/>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D7BA-4645-85F2-FB09BEF9A7BD}"/>
                      </c:ext>
                    </c:extLst>
                  </c:dLbl>
                  <c:dLbl>
                    <c:idx val="4"/>
                    <c:delete val="1"/>
                    <c:extLst>
                      <c:ext uri="{CE6537A1-D6FC-4f65-9D91-7224C49458BB}"/>
                      <c:ext xmlns:c16="http://schemas.microsoft.com/office/drawing/2014/chart" uri="{C3380CC4-5D6E-409C-BE32-E72D297353CC}">
                        <c16:uniqueId val="{0000000B-D7BA-4645-85F2-FB09BEF9A7BD}"/>
                      </c:ext>
                    </c:extLst>
                  </c:dLbl>
                  <c:dLbl>
                    <c:idx val="5"/>
                    <c:delete val="1"/>
                    <c:extLst>
                      <c:ext uri="{CE6537A1-D6FC-4f65-9D91-7224C49458BB}"/>
                      <c:ext xmlns:c16="http://schemas.microsoft.com/office/drawing/2014/chart" uri="{C3380CC4-5D6E-409C-BE32-E72D297353CC}">
                        <c16:uniqueId val="{0000000C-D7BA-4645-85F2-FB09BEF9A7BD}"/>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-1.4238060675349</c:v>
                      </c:pt>
                    </c:numCache>
                  </c:numRef>
                </c:val>
                <c:smooth val="0"/>
                <c:extLst>
                  <c:ext xmlns:c16="http://schemas.microsoft.com/office/drawing/2014/chart" uri="{C3380CC4-5D6E-409C-BE32-E72D297353CC}">
                    <c16:uniqueId val="{0000000D-D7BA-4645-85F2-FB09BEF9A7BD}"/>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37.035207343623398</c:v>
                </c:pt>
              </c:numCache>
            </c:numRef>
          </c:val>
          <c:smooth val="0"/>
          <c:extLst>
            <c:ext xmlns:c16="http://schemas.microsoft.com/office/drawing/2014/chart" uri="{C3380CC4-5D6E-409C-BE32-E72D297353CC}">
              <c16:uniqueId val="{00000000-2C8C-43EE-8581-883BFDF29C8F}"/>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76.642367912624096</c:v>
                </c:pt>
              </c:numCache>
            </c:numRef>
          </c:val>
          <c:smooth val="0"/>
          <c:extLst>
            <c:ext xmlns:c16="http://schemas.microsoft.com/office/drawing/2014/chart" uri="{C3380CC4-5D6E-409C-BE32-E72D297353CC}">
              <c16:uniqueId val="{00000001-2C8C-43EE-8581-883BFDF29C8F}"/>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C-43EE-8581-883BFDF29C8F}"/>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C-43EE-8581-883BFDF29C8F}"/>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8C-43EE-8581-883BFDF29C8F}"/>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8C-43EE-8581-883BFDF29C8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3.8707589674657101</c:v>
                </c:pt>
              </c:numCache>
            </c:numRef>
          </c:val>
          <c:smooth val="0"/>
          <c:extLst>
            <c:ext xmlns:c16="http://schemas.microsoft.com/office/drawing/2014/chart" uri="{C3380CC4-5D6E-409C-BE32-E72D297353CC}">
              <c16:uniqueId val="{00000006-2C8C-43EE-8581-883BFDF29C8F}"/>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C8C-43EE-8581-883BFDF29C8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C8C-43EE-8581-883BFDF29C8F}"/>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C8C-43EE-8581-883BFDF29C8F}"/>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C8C-43EE-8581-883BFDF29C8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-17.548334223713201</c:v>
                      </c:pt>
                    </c:numCache>
                  </c:numRef>
                </c:val>
                <c:smooth val="0"/>
                <c:extLst>
                  <c:ext xmlns:c16="http://schemas.microsoft.com/office/drawing/2014/chart" uri="{C3380CC4-5D6E-409C-BE32-E72D297353CC}">
                    <c16:uniqueId val="{0000000B-2C8C-43EE-8581-883BFDF29C8F}"/>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18.5020689655172</c:v>
                </c:pt>
              </c:numCache>
            </c:numRef>
          </c:val>
          <c:smooth val="0"/>
          <c:extLst>
            <c:ext xmlns:c16="http://schemas.microsoft.com/office/drawing/2014/chart" uri="{C3380CC4-5D6E-409C-BE32-E72D297353CC}">
              <c16:uniqueId val="{00000000-7E4D-4424-8420-7D0E8D7F0224}"/>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67.120919540229906</c:v>
                </c:pt>
              </c:numCache>
            </c:numRef>
          </c:val>
          <c:smooth val="0"/>
          <c:extLst>
            <c:ext xmlns:c16="http://schemas.microsoft.com/office/drawing/2014/chart" uri="{C3380CC4-5D6E-409C-BE32-E72D297353CC}">
              <c16:uniqueId val="{00000001-7E4D-4424-8420-7D0E8D7F0224}"/>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4D-4424-8420-7D0E8D7F0224}"/>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4D-4424-8420-7D0E8D7F0224}"/>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4D-4424-8420-7D0E8D7F0224}"/>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4D-4424-8420-7D0E8D7F022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1.96459770114943</c:v>
                </c:pt>
              </c:numCache>
            </c:numRef>
          </c:val>
          <c:smooth val="0"/>
          <c:extLst>
            <c:ext xmlns:c16="http://schemas.microsoft.com/office/drawing/2014/chart" uri="{C3380CC4-5D6E-409C-BE32-E72D297353CC}">
              <c16:uniqueId val="{00000006-7E4D-4424-8420-7D0E8D7F0224}"/>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E4D-4424-8420-7D0E8D7F0224}"/>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E4D-4424-8420-7D0E8D7F0224}"/>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E4D-4424-8420-7D0E8D7F0224}"/>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E4D-4424-8420-7D0E8D7F0224}"/>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12.4124137931035</c:v>
                      </c:pt>
                    </c:numCache>
                  </c:numRef>
                </c:val>
                <c:smooth val="0"/>
                <c:extLst>
                  <c:ext xmlns:c16="http://schemas.microsoft.com/office/drawing/2014/chart" uri="{C3380CC4-5D6E-409C-BE32-E72D297353CC}">
                    <c16:uniqueId val="{0000000B-7E4D-4424-8420-7D0E8D7F0224}"/>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14.6572760027132</c:v>
                </c:pt>
              </c:numCache>
            </c:numRef>
          </c:val>
          <c:smooth val="0"/>
          <c:extLst>
            <c:ext xmlns:c16="http://schemas.microsoft.com/office/drawing/2014/chart" uri="{C3380CC4-5D6E-409C-BE32-E72D297353CC}">
              <c16:uniqueId val="{00000000-8641-4956-804F-7A8CA45F48E7}"/>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66.546420359946097</c:v>
                </c:pt>
              </c:numCache>
            </c:numRef>
          </c:val>
          <c:smooth val="0"/>
          <c:extLst>
            <c:ext xmlns:c16="http://schemas.microsoft.com/office/drawing/2014/chart" uri="{C3380CC4-5D6E-409C-BE32-E72D297353CC}">
              <c16:uniqueId val="{00000001-8641-4956-804F-7A8CA45F48E7}"/>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41-4956-804F-7A8CA45F48E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41-4956-804F-7A8CA45F48E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41-4956-804F-7A8CA45F48E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41-4956-804F-7A8CA45F48E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2.5687782446681999</c:v>
                </c:pt>
              </c:numCache>
            </c:numRef>
          </c:val>
          <c:smooth val="0"/>
          <c:extLst>
            <c:ext xmlns:c16="http://schemas.microsoft.com/office/drawing/2014/chart" uri="{C3380CC4-5D6E-409C-BE32-E72D297353CC}">
              <c16:uniqueId val="{00000006-8641-4956-804F-7A8CA45F48E7}"/>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641-4956-804F-7A8CA45F48E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641-4956-804F-7A8CA45F48E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641-4956-804F-7A8CA45F48E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641-4956-804F-7A8CA45F48E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16.227525392672501</c:v>
                      </c:pt>
                    </c:numCache>
                  </c:numRef>
                </c:val>
                <c:smooth val="0"/>
                <c:extLst>
                  <c:ext xmlns:c16="http://schemas.microsoft.com/office/drawing/2014/chart" uri="{C3380CC4-5D6E-409C-BE32-E72D297353CC}">
                    <c16:uniqueId val="{0000000B-8641-4956-804F-7A8CA45F48E7}"/>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32.644383296826597</c:v>
                </c:pt>
              </c:numCache>
            </c:numRef>
          </c:val>
          <c:smooth val="0"/>
          <c:extLst>
            <c:ext xmlns:c16="http://schemas.microsoft.com/office/drawing/2014/chart" uri="{C3380CC4-5D6E-409C-BE32-E72D297353CC}">
              <c16:uniqueId val="{00000000-379B-42B5-AD92-F779F74237D7}"/>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53.405645155004002</c:v>
                </c:pt>
              </c:numCache>
            </c:numRef>
          </c:val>
          <c:smooth val="0"/>
          <c:extLst>
            <c:ext xmlns:c16="http://schemas.microsoft.com/office/drawing/2014/chart" uri="{C3380CC4-5D6E-409C-BE32-E72D297353CC}">
              <c16:uniqueId val="{00000001-379B-42B5-AD92-F779F74237D7}"/>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9B-42B5-AD92-F779F74237D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9B-42B5-AD92-F779F74237D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9B-42B5-AD92-F779F74237D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9B-42B5-AD92-F779F74237D7}"/>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2.2831619727641899</c:v>
                </c:pt>
              </c:numCache>
            </c:numRef>
          </c:val>
          <c:smooth val="0"/>
          <c:extLst>
            <c:ext xmlns:c16="http://schemas.microsoft.com/office/drawing/2014/chart" uri="{C3380CC4-5D6E-409C-BE32-E72D297353CC}">
              <c16:uniqueId val="{00000006-379B-42B5-AD92-F779F74237D7}"/>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379B-42B5-AD92-F779F74237D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379B-42B5-AD92-F779F74237D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379B-42B5-AD92-F779F74237D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379B-42B5-AD92-F779F74237D7}"/>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11.6668095754051</c:v>
                      </c:pt>
                    </c:numCache>
                  </c:numRef>
                </c:val>
                <c:smooth val="0"/>
                <c:extLst>
                  <c:ext xmlns:c16="http://schemas.microsoft.com/office/drawing/2014/chart" uri="{C3380CC4-5D6E-409C-BE32-E72D297353CC}">
                    <c16:uniqueId val="{0000000B-379B-42B5-AD92-F779F74237D7}"/>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56.229622485244299</c:v>
                </c:pt>
              </c:numCache>
            </c:numRef>
          </c:val>
          <c:smooth val="0"/>
          <c:extLst>
            <c:ext xmlns:c16="http://schemas.microsoft.com/office/drawing/2014/chart" uri="{C3380CC4-5D6E-409C-BE32-E72D297353CC}">
              <c16:uniqueId val="{00000000-B6CE-48F9-9F07-34111D3CB807}"/>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36.429623533605202</c:v>
                </c:pt>
              </c:numCache>
            </c:numRef>
          </c:val>
          <c:smooth val="0"/>
          <c:extLst>
            <c:ext xmlns:c16="http://schemas.microsoft.com/office/drawing/2014/chart" uri="{C3380CC4-5D6E-409C-BE32-E72D297353CC}">
              <c16:uniqueId val="{00000001-B6CE-48F9-9F07-34111D3CB807}"/>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CE-48F9-9F07-34111D3CB807}"/>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CE-48F9-9F07-34111D3CB807}"/>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CE-48F9-9F07-34111D3CB807}"/>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CE-48F9-9F07-34111D3CB8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1.9281977627978699</c:v>
                </c:pt>
              </c:numCache>
            </c:numRef>
          </c:val>
          <c:smooth val="0"/>
          <c:extLst>
            <c:ext xmlns:c16="http://schemas.microsoft.com/office/drawing/2014/chart" uri="{C3380CC4-5D6E-409C-BE32-E72D297353CC}">
              <c16:uniqueId val="{00000006-B6CE-48F9-9F07-34111D3CB807}"/>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B6CE-48F9-9F07-34111D3CB8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B6CE-48F9-9F07-34111D3CB807}"/>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B6CE-48F9-9F07-34111D3CB807}"/>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B6CE-48F9-9F07-34111D3CB8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5.4125562183526101</c:v>
                      </c:pt>
                    </c:numCache>
                  </c:numRef>
                </c:val>
                <c:smooth val="0"/>
                <c:extLst>
                  <c:ext xmlns:c16="http://schemas.microsoft.com/office/drawing/2014/chart" uri="{C3380CC4-5D6E-409C-BE32-E72D297353CC}">
                    <c16:uniqueId val="{0000000B-B6CE-48F9-9F07-34111D3CB807}"/>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21.588422185490099</c:v>
                </c:pt>
              </c:numCache>
            </c:numRef>
          </c:val>
          <c:smooth val="0"/>
          <c:extLst>
            <c:ext xmlns:c16="http://schemas.microsoft.com/office/drawing/2014/chart" uri="{C3380CC4-5D6E-409C-BE32-E72D297353CC}">
              <c16:uniqueId val="{00000000-8AC1-4E6A-88D7-6E58DCBE5AF1}"/>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53.3185031848774</c:v>
                </c:pt>
              </c:numCache>
            </c:numRef>
          </c:val>
          <c:smooth val="0"/>
          <c:extLst>
            <c:ext xmlns:c16="http://schemas.microsoft.com/office/drawing/2014/chart" uri="{C3380CC4-5D6E-409C-BE32-E72D297353CC}">
              <c16:uniqueId val="{00000001-8AC1-4E6A-88D7-6E58DCBE5AF1}"/>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C1-4E6A-88D7-6E58DCBE5AF1}"/>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C1-4E6A-88D7-6E58DCBE5AF1}"/>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C1-4E6A-88D7-6E58DCBE5AF1}"/>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C1-4E6A-88D7-6E58DCBE5AF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2.4284368096643099</c:v>
                </c:pt>
              </c:numCache>
            </c:numRef>
          </c:val>
          <c:smooth val="0"/>
          <c:extLst>
            <c:ext xmlns:c16="http://schemas.microsoft.com/office/drawing/2014/chart" uri="{C3380CC4-5D6E-409C-BE32-E72D297353CC}">
              <c16:uniqueId val="{00000006-8AC1-4E6A-88D7-6E58DCBE5AF1}"/>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AC1-4E6A-88D7-6E58DCBE5AF1}"/>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AC1-4E6A-88D7-6E58DCBE5AF1}"/>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AC1-4E6A-88D7-6E58DCBE5AF1}"/>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AC1-4E6A-88D7-6E58DCBE5AF1}"/>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22.664637819968199</c:v>
                      </c:pt>
                    </c:numCache>
                  </c:numRef>
                </c:val>
                <c:smooth val="0"/>
                <c:extLst>
                  <c:ext xmlns:c16="http://schemas.microsoft.com/office/drawing/2014/chart" uri="{C3380CC4-5D6E-409C-BE32-E72D297353CC}">
                    <c16:uniqueId val="{0000000B-8AC1-4E6A-88D7-6E58DCBE5AF1}"/>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72.811015271845704</c:v>
                </c:pt>
              </c:numCache>
            </c:numRef>
          </c:val>
          <c:smooth val="0"/>
          <c:extLst>
            <c:ext xmlns:c16="http://schemas.microsoft.com/office/drawing/2014/chart" uri="{C3380CC4-5D6E-409C-BE32-E72D297353CC}">
              <c16:uniqueId val="{00000000-7B2F-4FB3-9C78-9EC99BE112FF}"/>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26.848122659066</c:v>
                </c:pt>
              </c:numCache>
            </c:numRef>
          </c:val>
          <c:smooth val="0"/>
          <c:extLst>
            <c:ext xmlns:c16="http://schemas.microsoft.com/office/drawing/2014/chart" uri="{C3380CC4-5D6E-409C-BE32-E72D297353CC}">
              <c16:uniqueId val="{00000001-7B2F-4FB3-9C78-9EC99BE112FF}"/>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F-4FB3-9C78-9EC99BE112FF}"/>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F-4FB3-9C78-9EC99BE112FF}"/>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F-4FB3-9C78-9EC99BE112FF}"/>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2F-4FB3-9C78-9EC99BE112FF}"/>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3.2303079035226001</c:v>
                </c:pt>
              </c:numCache>
            </c:numRef>
          </c:val>
          <c:smooth val="0"/>
          <c:extLst>
            <c:ext xmlns:c16="http://schemas.microsoft.com/office/drawing/2014/chart" uri="{C3380CC4-5D6E-409C-BE32-E72D297353CC}">
              <c16:uniqueId val="{00000006-7B2F-4FB3-9C78-9EC99BE112FF}"/>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B2F-4FB3-9C78-9EC99BE112FF}"/>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B2F-4FB3-9C78-9EC99BE112FF}"/>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B2F-4FB3-9C78-9EC99BE112FF}"/>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B2F-4FB3-9C78-9EC99BE112FF}"/>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-2.8894458344342802</c:v>
                      </c:pt>
                    </c:numCache>
                  </c:numRef>
                </c:val>
                <c:smooth val="0"/>
                <c:extLst>
                  <c:ext xmlns:c16="http://schemas.microsoft.com/office/drawing/2014/chart" uri="{C3380CC4-5D6E-409C-BE32-E72D297353CC}">
                    <c16:uniqueId val="{0000000B-7B2F-4FB3-9C78-9EC99BE112FF}"/>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F2-4FCC-8FA0-84180CD07074}"/>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F2-4FCC-8FA0-84180CD07074}"/>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F2-4FCC-8FA0-84180CD07074}"/>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F2-4FCC-8FA0-84180CD0707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0.39318465419967602</c:v>
                </c:pt>
                <c:pt idx="1">
                  <c:v>0.57289542345695499</c:v>
                </c:pt>
                <c:pt idx="2">
                  <c:v>1.5436265704000101E-2</c:v>
                </c:pt>
                <c:pt idx="3">
                  <c:v>1.4218429377411501E-2</c:v>
                </c:pt>
              </c:numCache>
            </c:numRef>
          </c:val>
          <c:extLst>
            <c:ext xmlns:c16="http://schemas.microsoft.com/office/drawing/2014/chart" uri="{C3380CC4-5D6E-409C-BE32-E72D297353CC}">
              <c16:uniqueId val="{00000008-86F2-4FCC-8FA0-84180CD0707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789-49B2-8328-33D8616C59D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35B-41FB-A8C6-0BE7868967A7}"/>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0DA-487A-90B5-DF90FECA7CC3}"/>
              </c:ext>
            </c:extLst>
          </c:dPt>
          <c:dPt>
            <c:idx val="1"/>
            <c:invertIfNegative val="0"/>
            <c:bubble3D val="0"/>
            <c:spPr>
              <a:solidFill>
                <a:srgbClr val="FFC000"/>
              </a:solidFill>
            </c:spPr>
            <c:extLst>
              <c:ext xmlns:c16="http://schemas.microsoft.com/office/drawing/2014/chart" uri="{C3380CC4-5D6E-409C-BE32-E72D297353CC}">
                <c16:uniqueId val="{00000003-10DA-487A-90B5-DF90FECA7CC3}"/>
              </c:ext>
            </c:extLst>
          </c:dPt>
          <c:dPt>
            <c:idx val="2"/>
            <c:invertIfNegative val="0"/>
            <c:bubble3D val="0"/>
            <c:spPr>
              <a:solidFill>
                <a:srgbClr val="00B050"/>
              </a:solidFill>
            </c:spPr>
            <c:extLst>
              <c:ext xmlns:c16="http://schemas.microsoft.com/office/drawing/2014/chart" uri="{C3380CC4-5D6E-409C-BE32-E72D297353CC}">
                <c16:uniqueId val="{00000005-10DA-487A-90B5-DF90FECA7CC3}"/>
              </c:ext>
            </c:extLst>
          </c:dPt>
          <c:dPt>
            <c:idx val="3"/>
            <c:invertIfNegative val="0"/>
            <c:bubble3D val="0"/>
            <c:spPr>
              <a:solidFill>
                <a:srgbClr val="00B0F0"/>
              </a:solidFill>
            </c:spPr>
            <c:extLst>
              <c:ext xmlns:c16="http://schemas.microsoft.com/office/drawing/2014/chart" uri="{C3380CC4-5D6E-409C-BE32-E72D297353CC}">
                <c16:uniqueId val="{00000007-10DA-487A-90B5-DF90FECA7CC3}"/>
              </c:ext>
            </c:extLst>
          </c:dPt>
          <c:dPt>
            <c:idx val="4"/>
            <c:invertIfNegative val="0"/>
            <c:bubble3D val="0"/>
            <c:spPr>
              <a:solidFill>
                <a:srgbClr val="008000"/>
              </a:solidFill>
            </c:spPr>
            <c:extLst>
              <c:ext xmlns:c16="http://schemas.microsoft.com/office/drawing/2014/chart" uri="{C3380CC4-5D6E-409C-BE32-E72D297353CC}">
                <c16:uniqueId val="{00000009-10DA-487A-90B5-DF90FECA7CC3}"/>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DA-487A-90B5-DF90FECA7CC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58719</c:v>
                </c:pt>
                <c:pt idx="1">
                  <c:v>24776</c:v>
                </c:pt>
                <c:pt idx="2">
                  <c:v>1834</c:v>
                </c:pt>
                <c:pt idx="3">
                  <c:v>1901</c:v>
                </c:pt>
                <c:pt idx="4" formatCode="#,##0">
                  <c:v>87230</c:v>
                </c:pt>
              </c:numCache>
            </c:numRef>
          </c:val>
          <c:extLst>
            <c:ext xmlns:c16="http://schemas.microsoft.com/office/drawing/2014/chart" uri="{C3380CC4-5D6E-409C-BE32-E72D297353CC}">
              <c16:uniqueId val="{0000000A-10DA-487A-90B5-DF90FECA7CC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0.52913824332483295</c:v>
                </c:pt>
                <c:pt idx="1">
                  <c:v>0.22326553784322001</c:v>
                </c:pt>
                <c:pt idx="2">
                  <c:v>1.6526840345675899E-2</c:v>
                </c:pt>
                <c:pt idx="3">
                  <c:v>1.7130601688729499E-2</c:v>
                </c:pt>
                <c:pt idx="4">
                  <c:v>0.78606122320245797</c:v>
                </c:pt>
              </c:numCache>
            </c:numRef>
          </c:val>
          <c:extLst>
            <c:ext xmlns:c16="http://schemas.microsoft.com/office/drawing/2014/chart" uri="{C3380CC4-5D6E-409C-BE32-E72D297353CC}">
              <c16:uniqueId val="{0000000B-10DA-487A-90B5-DF90FECA7CC3}"/>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92AC-4DE0-89BC-6260C91D69C3}"/>
              </c:ext>
            </c:extLst>
          </c:dPt>
          <c:dPt>
            <c:idx val="1"/>
            <c:invertIfNegative val="0"/>
            <c:bubble3D val="0"/>
            <c:spPr>
              <a:solidFill>
                <a:srgbClr val="FFC000"/>
              </a:solidFill>
            </c:spPr>
            <c:extLst>
              <c:ext xmlns:c16="http://schemas.microsoft.com/office/drawing/2014/chart" uri="{C3380CC4-5D6E-409C-BE32-E72D297353CC}">
                <c16:uniqueId val="{00000003-92AC-4DE0-89BC-6260C91D69C3}"/>
              </c:ext>
            </c:extLst>
          </c:dPt>
          <c:dPt>
            <c:idx val="2"/>
            <c:invertIfNegative val="0"/>
            <c:bubble3D val="0"/>
            <c:spPr>
              <a:solidFill>
                <a:srgbClr val="00B050"/>
              </a:solidFill>
            </c:spPr>
            <c:extLst>
              <c:ext xmlns:c16="http://schemas.microsoft.com/office/drawing/2014/chart" uri="{C3380CC4-5D6E-409C-BE32-E72D297353CC}">
                <c16:uniqueId val="{00000005-92AC-4DE0-89BC-6260C91D69C3}"/>
              </c:ext>
            </c:extLst>
          </c:dPt>
          <c:dPt>
            <c:idx val="3"/>
            <c:invertIfNegative val="0"/>
            <c:bubble3D val="0"/>
            <c:spPr>
              <a:solidFill>
                <a:srgbClr val="00B0F0"/>
              </a:solidFill>
            </c:spPr>
            <c:extLst>
              <c:ext xmlns:c16="http://schemas.microsoft.com/office/drawing/2014/chart" uri="{C3380CC4-5D6E-409C-BE32-E72D297353CC}">
                <c16:uniqueId val="{00000007-92AC-4DE0-89BC-6260C91D69C3}"/>
              </c:ext>
            </c:extLst>
          </c:dPt>
          <c:dPt>
            <c:idx val="4"/>
            <c:invertIfNegative val="0"/>
            <c:bubble3D val="0"/>
            <c:spPr>
              <a:solidFill>
                <a:srgbClr val="008000"/>
              </a:solidFill>
            </c:spPr>
            <c:extLst>
              <c:ext xmlns:c16="http://schemas.microsoft.com/office/drawing/2014/chart" uri="{C3380CC4-5D6E-409C-BE32-E72D297353CC}">
                <c16:uniqueId val="{00000009-92AC-4DE0-89BC-6260C91D69C3}"/>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AC-4DE0-89BC-6260C91D69C3}"/>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92AC-4DE0-89BC-6260C91D69C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229061</c:v>
                </c:pt>
                <c:pt idx="1">
                  <c:v>34245</c:v>
                </c:pt>
                <c:pt idx="2">
                  <c:v>4256</c:v>
                </c:pt>
                <c:pt idx="3">
                  <c:v>2131</c:v>
                </c:pt>
                <c:pt idx="4" formatCode="#,##0">
                  <c:v>269693</c:v>
                </c:pt>
              </c:numCache>
            </c:numRef>
          </c:val>
          <c:extLst>
            <c:ext xmlns:c16="http://schemas.microsoft.com/office/drawing/2014/chart" uri="{C3380CC4-5D6E-409C-BE32-E72D297353CC}">
              <c16:uniqueId val="{0000000A-92AC-4DE0-89BC-6260C91D69C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0.86143275656526497</c:v>
                </c:pt>
                <c:pt idx="1">
                  <c:v>0.12878562805793001</c:v>
                </c:pt>
                <c:pt idx="2">
                  <c:v>1.6005595941438199E-2</c:v>
                </c:pt>
                <c:pt idx="3">
                  <c:v>8.0140801107154002E-3</c:v>
                </c:pt>
                <c:pt idx="4">
                  <c:v>1.0142380606753501</c:v>
                </c:pt>
              </c:numCache>
            </c:numRef>
          </c:val>
          <c:extLst>
            <c:ext xmlns:c16="http://schemas.microsoft.com/office/drawing/2014/chart" uri="{C3380CC4-5D6E-409C-BE32-E72D297353CC}">
              <c16:uniqueId val="{0000000B-92AC-4DE0-89BC-6260C91D69C3}"/>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96D-4F17-A79A-1EEF93C36FE5}"/>
              </c:ext>
            </c:extLst>
          </c:dPt>
          <c:dPt>
            <c:idx val="1"/>
            <c:invertIfNegative val="0"/>
            <c:bubble3D val="0"/>
            <c:spPr>
              <a:solidFill>
                <a:srgbClr val="FFC000"/>
              </a:solidFill>
            </c:spPr>
            <c:extLst>
              <c:ext xmlns:c16="http://schemas.microsoft.com/office/drawing/2014/chart" uri="{C3380CC4-5D6E-409C-BE32-E72D297353CC}">
                <c16:uniqueId val="{00000003-A96D-4F17-A79A-1EEF93C36FE5}"/>
              </c:ext>
            </c:extLst>
          </c:dPt>
          <c:dPt>
            <c:idx val="2"/>
            <c:invertIfNegative val="0"/>
            <c:bubble3D val="0"/>
            <c:spPr>
              <a:solidFill>
                <a:srgbClr val="00B050"/>
              </a:solidFill>
            </c:spPr>
            <c:extLst>
              <c:ext xmlns:c16="http://schemas.microsoft.com/office/drawing/2014/chart" uri="{C3380CC4-5D6E-409C-BE32-E72D297353CC}">
                <c16:uniqueId val="{00000005-A96D-4F17-A79A-1EEF93C36FE5}"/>
              </c:ext>
            </c:extLst>
          </c:dPt>
          <c:dPt>
            <c:idx val="3"/>
            <c:invertIfNegative val="0"/>
            <c:bubble3D val="0"/>
            <c:spPr>
              <a:solidFill>
                <a:srgbClr val="00B0F0"/>
              </a:solidFill>
            </c:spPr>
            <c:extLst>
              <c:ext xmlns:c16="http://schemas.microsoft.com/office/drawing/2014/chart" uri="{C3380CC4-5D6E-409C-BE32-E72D297353CC}">
                <c16:uniqueId val="{00000007-A96D-4F17-A79A-1EEF93C36FE5}"/>
              </c:ext>
            </c:extLst>
          </c:dPt>
          <c:dPt>
            <c:idx val="4"/>
            <c:invertIfNegative val="0"/>
            <c:bubble3D val="0"/>
            <c:spPr>
              <a:solidFill>
                <a:srgbClr val="008000"/>
              </a:solidFill>
            </c:spPr>
            <c:extLst>
              <c:ext xmlns:c16="http://schemas.microsoft.com/office/drawing/2014/chart" uri="{C3380CC4-5D6E-409C-BE32-E72D297353CC}">
                <c16:uniqueId val="{00000009-A96D-4F17-A79A-1EEF93C36FE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6D-4F17-A79A-1EEF93C36FE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A96D-4F17-A79A-1EEF93C36FE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400264</c:v>
                </c:pt>
                <c:pt idx="1">
                  <c:v>193416</c:v>
                </c:pt>
                <c:pt idx="2">
                  <c:v>9881</c:v>
                </c:pt>
                <c:pt idx="3">
                  <c:v>10334</c:v>
                </c:pt>
                <c:pt idx="4" formatCode="#,##0">
                  <c:v>613895</c:v>
                </c:pt>
              </c:numCache>
            </c:numRef>
          </c:val>
          <c:extLst>
            <c:ext xmlns:c16="http://schemas.microsoft.com/office/drawing/2014/chart" uri="{C3380CC4-5D6E-409C-BE32-E72D297353CC}">
              <c16:uniqueId val="{0000000A-A96D-4F17-A79A-1EEF93C36FE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0.76642367912624099</c:v>
                </c:pt>
                <c:pt idx="1">
                  <c:v>0.370352073436234</c:v>
                </c:pt>
                <c:pt idx="2">
                  <c:v>1.89200936717926E-2</c:v>
                </c:pt>
                <c:pt idx="3">
                  <c:v>1.9787496002864498E-2</c:v>
                </c:pt>
                <c:pt idx="4">
                  <c:v>1.17548334223713</c:v>
                </c:pt>
              </c:numCache>
            </c:numRef>
          </c:val>
          <c:extLst>
            <c:ext xmlns:c16="http://schemas.microsoft.com/office/drawing/2014/chart" uri="{C3380CC4-5D6E-409C-BE32-E72D297353CC}">
              <c16:uniqueId val="{0000000B-A96D-4F17-A79A-1EEF93C36FE5}"/>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800-40C5-BAFE-9AD45598A99A}"/>
              </c:ext>
            </c:extLst>
          </c:dPt>
          <c:dPt>
            <c:idx val="1"/>
            <c:invertIfNegative val="0"/>
            <c:bubble3D val="0"/>
            <c:spPr>
              <a:solidFill>
                <a:srgbClr val="FFC000"/>
              </a:solidFill>
            </c:spPr>
            <c:extLst>
              <c:ext xmlns:c16="http://schemas.microsoft.com/office/drawing/2014/chart" uri="{C3380CC4-5D6E-409C-BE32-E72D297353CC}">
                <c16:uniqueId val="{00000003-1800-40C5-BAFE-9AD45598A99A}"/>
              </c:ext>
            </c:extLst>
          </c:dPt>
          <c:dPt>
            <c:idx val="2"/>
            <c:invertIfNegative val="0"/>
            <c:bubble3D val="0"/>
            <c:spPr>
              <a:solidFill>
                <a:srgbClr val="00B050"/>
              </a:solidFill>
            </c:spPr>
            <c:extLst>
              <c:ext xmlns:c16="http://schemas.microsoft.com/office/drawing/2014/chart" uri="{C3380CC4-5D6E-409C-BE32-E72D297353CC}">
                <c16:uniqueId val="{00000005-1800-40C5-BAFE-9AD45598A99A}"/>
              </c:ext>
            </c:extLst>
          </c:dPt>
          <c:dPt>
            <c:idx val="3"/>
            <c:invertIfNegative val="0"/>
            <c:bubble3D val="0"/>
            <c:spPr>
              <a:solidFill>
                <a:srgbClr val="00B0F0"/>
              </a:solidFill>
            </c:spPr>
            <c:extLst>
              <c:ext xmlns:c16="http://schemas.microsoft.com/office/drawing/2014/chart" uri="{C3380CC4-5D6E-409C-BE32-E72D297353CC}">
                <c16:uniqueId val="{00000007-1800-40C5-BAFE-9AD45598A99A}"/>
              </c:ext>
            </c:extLst>
          </c:dPt>
          <c:dPt>
            <c:idx val="4"/>
            <c:invertIfNegative val="0"/>
            <c:bubble3D val="0"/>
            <c:spPr>
              <a:solidFill>
                <a:srgbClr val="008000"/>
              </a:solidFill>
            </c:spPr>
            <c:extLst>
              <c:ext xmlns:c16="http://schemas.microsoft.com/office/drawing/2014/chart" uri="{C3380CC4-5D6E-409C-BE32-E72D297353CC}">
                <c16:uniqueId val="{00000009-1800-40C5-BAFE-9AD45598A99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00-40C5-BAFE-9AD45598A99A}"/>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00-40C5-BAFE-9AD45598A99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145988</c:v>
                </c:pt>
                <c:pt idx="1">
                  <c:v>40242</c:v>
                </c:pt>
                <c:pt idx="2">
                  <c:v>3196</c:v>
                </c:pt>
                <c:pt idx="3">
                  <c:v>1077</c:v>
                </c:pt>
                <c:pt idx="4" formatCode="#,##0">
                  <c:v>190503</c:v>
                </c:pt>
              </c:numCache>
            </c:numRef>
          </c:val>
          <c:extLst>
            <c:ext xmlns:c16="http://schemas.microsoft.com/office/drawing/2014/chart" uri="{C3380CC4-5D6E-409C-BE32-E72D297353CC}">
              <c16:uniqueId val="{0000000A-1800-40C5-BAFE-9AD45598A99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0.67120919540229895</c:v>
                </c:pt>
                <c:pt idx="1">
                  <c:v>0.18502068965517199</c:v>
                </c:pt>
                <c:pt idx="2">
                  <c:v>1.4694252873563201E-2</c:v>
                </c:pt>
                <c:pt idx="3">
                  <c:v>4.9517241379310297E-3</c:v>
                </c:pt>
                <c:pt idx="4">
                  <c:v>0.87587586206896595</c:v>
                </c:pt>
              </c:numCache>
            </c:numRef>
          </c:val>
          <c:extLst>
            <c:ext xmlns:c16="http://schemas.microsoft.com/office/drawing/2014/chart" uri="{C3380CC4-5D6E-409C-BE32-E72D297353CC}">
              <c16:uniqueId val="{0000000B-1800-40C5-BAFE-9AD45598A99A}"/>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C48-4F73-BA74-BAA1E05C5950}"/>
              </c:ext>
            </c:extLst>
          </c:dPt>
          <c:dPt>
            <c:idx val="1"/>
            <c:invertIfNegative val="0"/>
            <c:bubble3D val="0"/>
            <c:spPr>
              <a:solidFill>
                <a:srgbClr val="FFC000"/>
              </a:solidFill>
            </c:spPr>
            <c:extLst>
              <c:ext xmlns:c16="http://schemas.microsoft.com/office/drawing/2014/chart" uri="{C3380CC4-5D6E-409C-BE32-E72D297353CC}">
                <c16:uniqueId val="{00000003-BC48-4F73-BA74-BAA1E05C5950}"/>
              </c:ext>
            </c:extLst>
          </c:dPt>
          <c:dPt>
            <c:idx val="2"/>
            <c:invertIfNegative val="0"/>
            <c:bubble3D val="0"/>
            <c:spPr>
              <a:solidFill>
                <a:srgbClr val="00B050"/>
              </a:solidFill>
            </c:spPr>
            <c:extLst>
              <c:ext xmlns:c16="http://schemas.microsoft.com/office/drawing/2014/chart" uri="{C3380CC4-5D6E-409C-BE32-E72D297353CC}">
                <c16:uniqueId val="{00000005-BC48-4F73-BA74-BAA1E05C5950}"/>
              </c:ext>
            </c:extLst>
          </c:dPt>
          <c:dPt>
            <c:idx val="3"/>
            <c:invertIfNegative val="0"/>
            <c:bubble3D val="0"/>
            <c:spPr>
              <a:solidFill>
                <a:srgbClr val="00B0F0"/>
              </a:solidFill>
            </c:spPr>
            <c:extLst>
              <c:ext xmlns:c16="http://schemas.microsoft.com/office/drawing/2014/chart" uri="{C3380CC4-5D6E-409C-BE32-E72D297353CC}">
                <c16:uniqueId val="{00000007-BC48-4F73-BA74-BAA1E05C5950}"/>
              </c:ext>
            </c:extLst>
          </c:dPt>
          <c:dPt>
            <c:idx val="4"/>
            <c:invertIfNegative val="0"/>
            <c:bubble3D val="0"/>
            <c:spPr>
              <a:solidFill>
                <a:srgbClr val="008000"/>
              </a:solidFill>
            </c:spPr>
            <c:extLst>
              <c:ext xmlns:c16="http://schemas.microsoft.com/office/drawing/2014/chart" uri="{C3380CC4-5D6E-409C-BE32-E72D297353CC}">
                <c16:uniqueId val="{00000009-BC48-4F73-BA74-BAA1E05C595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48-4F73-BA74-BAA1E05C5950}"/>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48-4F73-BA74-BAA1E05C595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151083</c:v>
                </c:pt>
                <c:pt idx="1">
                  <c:v>33277</c:v>
                </c:pt>
                <c:pt idx="2">
                  <c:v>4313</c:v>
                </c:pt>
                <c:pt idx="3">
                  <c:v>1519</c:v>
                </c:pt>
                <c:pt idx="4" formatCode="#,##0">
                  <c:v>190192</c:v>
                </c:pt>
              </c:numCache>
            </c:numRef>
          </c:val>
          <c:extLst>
            <c:ext xmlns:c16="http://schemas.microsoft.com/office/drawing/2014/chart" uri="{C3380CC4-5D6E-409C-BE32-E72D297353CC}">
              <c16:uniqueId val="{0000000A-BC48-4F73-BA74-BAA1E05C595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0.66546420359946101</c:v>
                </c:pt>
                <c:pt idx="1">
                  <c:v>0.14657276002713199</c:v>
                </c:pt>
                <c:pt idx="2">
                  <c:v>1.89971546112036E-2</c:v>
                </c:pt>
                <c:pt idx="3">
                  <c:v>6.6906278354783898E-3</c:v>
                </c:pt>
                <c:pt idx="4">
                  <c:v>0.83772474607327496</c:v>
                </c:pt>
              </c:numCache>
            </c:numRef>
          </c:val>
          <c:extLst>
            <c:ext xmlns:c16="http://schemas.microsoft.com/office/drawing/2014/chart" uri="{C3380CC4-5D6E-409C-BE32-E72D297353CC}">
              <c16:uniqueId val="{0000000B-BC48-4F73-BA74-BAA1E05C5950}"/>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74F8-4B4D-9B0D-A9676C55299E}"/>
              </c:ext>
            </c:extLst>
          </c:dPt>
          <c:dPt>
            <c:idx val="1"/>
            <c:invertIfNegative val="0"/>
            <c:bubble3D val="0"/>
            <c:spPr>
              <a:solidFill>
                <a:srgbClr val="FFC000"/>
              </a:solidFill>
            </c:spPr>
            <c:extLst>
              <c:ext xmlns:c16="http://schemas.microsoft.com/office/drawing/2014/chart" uri="{C3380CC4-5D6E-409C-BE32-E72D297353CC}">
                <c16:uniqueId val="{00000003-74F8-4B4D-9B0D-A9676C55299E}"/>
              </c:ext>
            </c:extLst>
          </c:dPt>
          <c:dPt>
            <c:idx val="2"/>
            <c:invertIfNegative val="0"/>
            <c:bubble3D val="0"/>
            <c:spPr>
              <a:solidFill>
                <a:srgbClr val="00B050"/>
              </a:solidFill>
            </c:spPr>
            <c:extLst>
              <c:ext xmlns:c16="http://schemas.microsoft.com/office/drawing/2014/chart" uri="{C3380CC4-5D6E-409C-BE32-E72D297353CC}">
                <c16:uniqueId val="{00000005-74F8-4B4D-9B0D-A9676C55299E}"/>
              </c:ext>
            </c:extLst>
          </c:dPt>
          <c:dPt>
            <c:idx val="3"/>
            <c:invertIfNegative val="0"/>
            <c:bubble3D val="0"/>
            <c:spPr>
              <a:solidFill>
                <a:srgbClr val="00B0F0"/>
              </a:solidFill>
            </c:spPr>
            <c:extLst>
              <c:ext xmlns:c16="http://schemas.microsoft.com/office/drawing/2014/chart" uri="{C3380CC4-5D6E-409C-BE32-E72D297353CC}">
                <c16:uniqueId val="{00000007-74F8-4B4D-9B0D-A9676C55299E}"/>
              </c:ext>
            </c:extLst>
          </c:dPt>
          <c:dPt>
            <c:idx val="4"/>
            <c:invertIfNegative val="0"/>
            <c:bubble3D val="0"/>
            <c:spPr>
              <a:solidFill>
                <a:srgbClr val="008000"/>
              </a:solidFill>
            </c:spPr>
            <c:extLst>
              <c:ext xmlns:c16="http://schemas.microsoft.com/office/drawing/2014/chart" uri="{C3380CC4-5D6E-409C-BE32-E72D297353CC}">
                <c16:uniqueId val="{00000009-74F8-4B4D-9B0D-A9676C55299E}"/>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F8-4B4D-9B0D-A9676C55299E}"/>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F8-4B4D-9B0D-A9676C55299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137025</c:v>
                </c:pt>
                <c:pt idx="1">
                  <c:v>83757</c:v>
                </c:pt>
                <c:pt idx="2">
                  <c:v>4384</c:v>
                </c:pt>
                <c:pt idx="3">
                  <c:v>1474</c:v>
                </c:pt>
                <c:pt idx="4" formatCode="#,##0">
                  <c:v>226640</c:v>
                </c:pt>
              </c:numCache>
            </c:numRef>
          </c:val>
          <c:extLst>
            <c:ext xmlns:c16="http://schemas.microsoft.com/office/drawing/2014/chart" uri="{C3380CC4-5D6E-409C-BE32-E72D297353CC}">
              <c16:uniqueId val="{0000000A-74F8-4B4D-9B0D-A9676C55299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0.53405645155004</c:v>
                </c:pt>
                <c:pt idx="1">
                  <c:v>0.32644383296826601</c:v>
                </c:pt>
                <c:pt idx="2">
                  <c:v>1.7086688440761701E-2</c:v>
                </c:pt>
                <c:pt idx="3">
                  <c:v>5.7449312868802001E-3</c:v>
                </c:pt>
                <c:pt idx="4">
                  <c:v>0.88333190424594898</c:v>
                </c:pt>
              </c:numCache>
            </c:numRef>
          </c:val>
          <c:extLst>
            <c:ext xmlns:c16="http://schemas.microsoft.com/office/drawing/2014/chart" uri="{C3380CC4-5D6E-409C-BE32-E72D297353CC}">
              <c16:uniqueId val="{0000000B-74F8-4B4D-9B0D-A9676C55299E}"/>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2D5-4498-920C-3289A8D363CD}"/>
              </c:ext>
            </c:extLst>
          </c:dPt>
          <c:dPt>
            <c:idx val="1"/>
            <c:invertIfNegative val="0"/>
            <c:bubble3D val="0"/>
            <c:spPr>
              <a:solidFill>
                <a:srgbClr val="FFC000"/>
              </a:solidFill>
            </c:spPr>
            <c:extLst>
              <c:ext xmlns:c16="http://schemas.microsoft.com/office/drawing/2014/chart" uri="{C3380CC4-5D6E-409C-BE32-E72D297353CC}">
                <c16:uniqueId val="{00000003-C2D5-4498-920C-3289A8D363CD}"/>
              </c:ext>
            </c:extLst>
          </c:dPt>
          <c:dPt>
            <c:idx val="2"/>
            <c:invertIfNegative val="0"/>
            <c:bubble3D val="0"/>
            <c:spPr>
              <a:solidFill>
                <a:srgbClr val="00B050"/>
              </a:solidFill>
            </c:spPr>
            <c:extLst>
              <c:ext xmlns:c16="http://schemas.microsoft.com/office/drawing/2014/chart" uri="{C3380CC4-5D6E-409C-BE32-E72D297353CC}">
                <c16:uniqueId val="{00000005-C2D5-4498-920C-3289A8D363CD}"/>
              </c:ext>
            </c:extLst>
          </c:dPt>
          <c:dPt>
            <c:idx val="3"/>
            <c:invertIfNegative val="0"/>
            <c:bubble3D val="0"/>
            <c:spPr>
              <a:solidFill>
                <a:srgbClr val="00B0F0"/>
              </a:solidFill>
            </c:spPr>
            <c:extLst>
              <c:ext xmlns:c16="http://schemas.microsoft.com/office/drawing/2014/chart" uri="{C3380CC4-5D6E-409C-BE32-E72D297353CC}">
                <c16:uniqueId val="{00000007-C2D5-4498-920C-3289A8D363CD}"/>
              </c:ext>
            </c:extLst>
          </c:dPt>
          <c:dPt>
            <c:idx val="4"/>
            <c:invertIfNegative val="0"/>
            <c:bubble3D val="0"/>
            <c:spPr>
              <a:solidFill>
                <a:srgbClr val="008000"/>
              </a:solidFill>
            </c:spPr>
            <c:extLst>
              <c:ext xmlns:c16="http://schemas.microsoft.com/office/drawing/2014/chart" uri="{C3380CC4-5D6E-409C-BE32-E72D297353CC}">
                <c16:uniqueId val="{00000009-C2D5-4498-920C-3289A8D363CD}"/>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D5-4498-920C-3289A8D363CD}"/>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2D5-4498-920C-3289A8D363C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277993</c:v>
                </c:pt>
                <c:pt idx="1">
                  <c:v>429086</c:v>
                </c:pt>
                <c:pt idx="2">
                  <c:v>9372</c:v>
                </c:pt>
                <c:pt idx="3">
                  <c:v>5342</c:v>
                </c:pt>
                <c:pt idx="4" formatCode="#,##0">
                  <c:v>721793</c:v>
                </c:pt>
              </c:numCache>
            </c:numRef>
          </c:val>
          <c:extLst>
            <c:ext xmlns:c16="http://schemas.microsoft.com/office/drawing/2014/chart" uri="{C3380CC4-5D6E-409C-BE32-E72D297353CC}">
              <c16:uniqueId val="{0000000A-C2D5-4498-920C-3289A8D363C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0.36429623533605199</c:v>
                </c:pt>
                <c:pt idx="1">
                  <c:v>0.56229622485244302</c:v>
                </c:pt>
                <c:pt idx="2">
                  <c:v>1.2281547800014701E-2</c:v>
                </c:pt>
                <c:pt idx="3">
                  <c:v>7.0004298279639802E-3</c:v>
                </c:pt>
                <c:pt idx="4">
                  <c:v>0.94587443781647396</c:v>
                </c:pt>
              </c:numCache>
            </c:numRef>
          </c:val>
          <c:extLst>
            <c:ext xmlns:c16="http://schemas.microsoft.com/office/drawing/2014/chart" uri="{C3380CC4-5D6E-409C-BE32-E72D297353CC}">
              <c16:uniqueId val="{0000000B-C2D5-4498-920C-3289A8D363CD}"/>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A2B-44F0-9997-2225B1DCD3B4}"/>
              </c:ext>
            </c:extLst>
          </c:dPt>
          <c:dPt>
            <c:idx val="1"/>
            <c:invertIfNegative val="0"/>
            <c:bubble3D val="0"/>
            <c:spPr>
              <a:solidFill>
                <a:srgbClr val="FFC000"/>
              </a:solidFill>
            </c:spPr>
            <c:extLst>
              <c:ext xmlns:c16="http://schemas.microsoft.com/office/drawing/2014/chart" uri="{C3380CC4-5D6E-409C-BE32-E72D297353CC}">
                <c16:uniqueId val="{00000003-4A2B-44F0-9997-2225B1DCD3B4}"/>
              </c:ext>
            </c:extLst>
          </c:dPt>
          <c:dPt>
            <c:idx val="2"/>
            <c:invertIfNegative val="0"/>
            <c:bubble3D val="0"/>
            <c:spPr>
              <a:solidFill>
                <a:srgbClr val="00B050"/>
              </a:solidFill>
            </c:spPr>
            <c:extLst>
              <c:ext xmlns:c16="http://schemas.microsoft.com/office/drawing/2014/chart" uri="{C3380CC4-5D6E-409C-BE32-E72D297353CC}">
                <c16:uniqueId val="{00000005-4A2B-44F0-9997-2225B1DCD3B4}"/>
              </c:ext>
            </c:extLst>
          </c:dPt>
          <c:dPt>
            <c:idx val="3"/>
            <c:invertIfNegative val="0"/>
            <c:bubble3D val="0"/>
            <c:spPr>
              <a:solidFill>
                <a:srgbClr val="00B0F0"/>
              </a:solidFill>
            </c:spPr>
            <c:extLst>
              <c:ext xmlns:c16="http://schemas.microsoft.com/office/drawing/2014/chart" uri="{C3380CC4-5D6E-409C-BE32-E72D297353CC}">
                <c16:uniqueId val="{00000007-4A2B-44F0-9997-2225B1DCD3B4}"/>
              </c:ext>
            </c:extLst>
          </c:dPt>
          <c:dPt>
            <c:idx val="4"/>
            <c:invertIfNegative val="0"/>
            <c:bubble3D val="0"/>
            <c:spPr>
              <a:solidFill>
                <a:srgbClr val="008000"/>
              </a:solidFill>
            </c:spPr>
            <c:extLst>
              <c:ext xmlns:c16="http://schemas.microsoft.com/office/drawing/2014/chart" uri="{C3380CC4-5D6E-409C-BE32-E72D297353CC}">
                <c16:uniqueId val="{00000009-4A2B-44F0-9997-2225B1DCD3B4}"/>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2B-44F0-9997-2225B1DCD3B4}"/>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2B-44F0-9997-2225B1DCD3B4}"/>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2B-44F0-9997-2225B1DCD3B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207088</c:v>
                </c:pt>
                <c:pt idx="1">
                  <c:v>83849</c:v>
                </c:pt>
                <c:pt idx="2">
                  <c:v>6226</c:v>
                </c:pt>
                <c:pt idx="3">
                  <c:v>3206</c:v>
                </c:pt>
                <c:pt idx="4" formatCode="#,##0">
                  <c:v>300369</c:v>
                </c:pt>
              </c:numCache>
            </c:numRef>
          </c:val>
          <c:extLst>
            <c:ext xmlns:c16="http://schemas.microsoft.com/office/drawing/2014/chart" uri="{C3380CC4-5D6E-409C-BE32-E72D297353CC}">
              <c16:uniqueId val="{0000000A-4A2B-44F0-9997-2225B1DCD3B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0.53318503184877397</c:v>
                </c:pt>
                <c:pt idx="1">
                  <c:v>0.215884221854901</c:v>
                </c:pt>
                <c:pt idx="2">
                  <c:v>1.6029948660909701E-2</c:v>
                </c:pt>
                <c:pt idx="3">
                  <c:v>8.25441943573345E-3</c:v>
                </c:pt>
                <c:pt idx="4">
                  <c:v>0.77335362180031797</c:v>
                </c:pt>
              </c:numCache>
            </c:numRef>
          </c:val>
          <c:extLst>
            <c:ext xmlns:c16="http://schemas.microsoft.com/office/drawing/2014/chart" uri="{C3380CC4-5D6E-409C-BE32-E72D297353CC}">
              <c16:uniqueId val="{0000000B-4A2B-44F0-9997-2225B1DCD3B4}"/>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C3E-4794-B653-8D1BC3FCCF0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C3E-4794-B653-8D1BC3FCCF0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C3E-4794-B653-8D1BC3FCCF0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C3E-4794-B653-8D1BC3FCCF0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0.86143275656526497</c:v>
                </c:pt>
                <c:pt idx="1">
                  <c:v>0.12878562805793001</c:v>
                </c:pt>
                <c:pt idx="2">
                  <c:v>1.6005595941438199E-2</c:v>
                </c:pt>
                <c:pt idx="3">
                  <c:v>8.0140801107154002E-3</c:v>
                </c:pt>
              </c:numCache>
            </c:numRef>
          </c:val>
          <c:extLst>
            <c:ext xmlns:c16="http://schemas.microsoft.com/office/drawing/2014/chart" uri="{C3380CC4-5D6E-409C-BE32-E72D297353CC}">
              <c16:uniqueId val="{00000008-FC3E-4794-B653-8D1BC3FCCF0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2175-4350-9089-75E8C9BEEEEC}"/>
              </c:ext>
            </c:extLst>
          </c:dPt>
          <c:dPt>
            <c:idx val="1"/>
            <c:invertIfNegative val="0"/>
            <c:bubble3D val="0"/>
            <c:spPr>
              <a:solidFill>
                <a:srgbClr val="FFC000"/>
              </a:solidFill>
            </c:spPr>
            <c:extLst>
              <c:ext xmlns:c16="http://schemas.microsoft.com/office/drawing/2014/chart" uri="{C3380CC4-5D6E-409C-BE32-E72D297353CC}">
                <c16:uniqueId val="{00000003-2175-4350-9089-75E8C9BEEEEC}"/>
              </c:ext>
            </c:extLst>
          </c:dPt>
          <c:dPt>
            <c:idx val="2"/>
            <c:invertIfNegative val="0"/>
            <c:bubble3D val="0"/>
            <c:spPr>
              <a:solidFill>
                <a:srgbClr val="00B050"/>
              </a:solidFill>
            </c:spPr>
            <c:extLst>
              <c:ext xmlns:c16="http://schemas.microsoft.com/office/drawing/2014/chart" uri="{C3380CC4-5D6E-409C-BE32-E72D297353CC}">
                <c16:uniqueId val="{00000005-2175-4350-9089-75E8C9BEEEEC}"/>
              </c:ext>
            </c:extLst>
          </c:dPt>
          <c:dPt>
            <c:idx val="3"/>
            <c:invertIfNegative val="0"/>
            <c:bubble3D val="0"/>
            <c:spPr>
              <a:solidFill>
                <a:srgbClr val="00B0F0"/>
              </a:solidFill>
            </c:spPr>
            <c:extLst>
              <c:ext xmlns:c16="http://schemas.microsoft.com/office/drawing/2014/chart" uri="{C3380CC4-5D6E-409C-BE32-E72D297353CC}">
                <c16:uniqueId val="{00000007-2175-4350-9089-75E8C9BEEEEC}"/>
              </c:ext>
            </c:extLst>
          </c:dPt>
          <c:dPt>
            <c:idx val="4"/>
            <c:invertIfNegative val="0"/>
            <c:bubble3D val="0"/>
            <c:spPr>
              <a:solidFill>
                <a:srgbClr val="008000"/>
              </a:solidFill>
            </c:spPr>
            <c:extLst>
              <c:ext xmlns:c16="http://schemas.microsoft.com/office/drawing/2014/chart" uri="{C3380CC4-5D6E-409C-BE32-E72D297353CC}">
                <c16:uniqueId val="{00000009-2175-4350-9089-75E8C9BEEEE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75-4350-9089-75E8C9BEEEEC}"/>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2175-4350-9089-75E8C9BEEEEC}"/>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75-4350-9089-75E8C9BEEEEC}"/>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75-4350-9089-75E8C9BEEEE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1130913</c:v>
                </c:pt>
                <c:pt idx="1">
                  <c:v>3066990</c:v>
                </c:pt>
                <c:pt idx="2">
                  <c:v>64036</c:v>
                </c:pt>
                <c:pt idx="3">
                  <c:v>72033</c:v>
                </c:pt>
                <c:pt idx="4" formatCode="#,##0">
                  <c:v>4333972</c:v>
                </c:pt>
              </c:numCache>
            </c:numRef>
          </c:val>
          <c:extLst>
            <c:ext xmlns:c16="http://schemas.microsoft.com/office/drawing/2014/chart" uri="{C3380CC4-5D6E-409C-BE32-E72D297353CC}">
              <c16:uniqueId val="{0000000A-2175-4350-9089-75E8C9BEEEE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0.26848122659065998</c:v>
                </c:pt>
                <c:pt idx="1">
                  <c:v>0.72811015271845703</c:v>
                </c:pt>
                <c:pt idx="2">
                  <c:v>1.52022868478473E-2</c:v>
                </c:pt>
                <c:pt idx="3">
                  <c:v>1.7100792187378699E-2</c:v>
                </c:pt>
                <c:pt idx="4">
                  <c:v>1.02889445834434</c:v>
                </c:pt>
              </c:numCache>
            </c:numRef>
          </c:val>
          <c:extLst>
            <c:ext xmlns:c16="http://schemas.microsoft.com/office/drawing/2014/chart" uri="{C3380CC4-5D6E-409C-BE32-E72D297353CC}">
              <c16:uniqueId val="{0000000B-2175-4350-9089-75E8C9BEEEEC}"/>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ED31-44D6-BD25-1615CB406F03}"/>
              </c:ext>
            </c:extLst>
          </c:dPt>
          <c:dPt>
            <c:idx val="3"/>
            <c:invertIfNegative val="0"/>
            <c:bubble3D val="0"/>
            <c:extLst>
              <c:ext xmlns:c16="http://schemas.microsoft.com/office/drawing/2014/chart" uri="{C3380CC4-5D6E-409C-BE32-E72D297353CC}">
                <c16:uniqueId val="{00000001-ED31-44D6-BD25-1615CB406F03}"/>
              </c:ext>
            </c:extLst>
          </c:dPt>
          <c:dPt>
            <c:idx val="4"/>
            <c:invertIfNegative val="0"/>
            <c:bubble3D val="0"/>
            <c:extLst>
              <c:ext xmlns:c16="http://schemas.microsoft.com/office/drawing/2014/chart" uri="{C3380CC4-5D6E-409C-BE32-E72D297353CC}">
                <c16:uniqueId val="{00000002-ED31-44D6-BD25-1615CB406F03}"/>
              </c:ext>
            </c:extLst>
          </c:dPt>
          <c:dPt>
            <c:idx val="5"/>
            <c:invertIfNegative val="0"/>
            <c:bubble3D val="0"/>
            <c:extLst>
              <c:ext xmlns:c16="http://schemas.microsoft.com/office/drawing/2014/chart" uri="{C3380CC4-5D6E-409C-BE32-E72D297353CC}">
                <c16:uniqueId val="{00000003-ED31-44D6-BD25-1615CB406F03}"/>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1397821</c:v>
                </c:pt>
                <c:pt idx="1">
                  <c:v>403913</c:v>
                </c:pt>
                <c:pt idx="2">
                  <c:v>440797</c:v>
                </c:pt>
                <c:pt idx="3">
                  <c:v>321647</c:v>
                </c:pt>
                <c:pt idx="4">
                  <c:v>132933</c:v>
                </c:pt>
                <c:pt idx="5">
                  <c:v>21711</c:v>
                </c:pt>
                <c:pt idx="6">
                  <c:v>19303</c:v>
                </c:pt>
              </c:numCache>
            </c:numRef>
          </c:val>
          <c:extLst>
            <c:ext xmlns:c16="http://schemas.microsoft.com/office/drawing/2014/chart" uri="{C3380CC4-5D6E-409C-BE32-E72D297353CC}">
              <c16:uniqueId val="{00000004-ED31-44D6-BD25-1615CB406F03}"/>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14.751396388927599</c:v>
                </c:pt>
                <c:pt idx="1">
                  <c:v>16.098445145489599</c:v>
                </c:pt>
                <c:pt idx="2">
                  <c:v>11.7469415302538</c:v>
                </c:pt>
                <c:pt idx="3">
                  <c:v>4.8548756196738401</c:v>
                </c:pt>
                <c:pt idx="4">
                  <c:v>0.79291225338131699</c:v>
                </c:pt>
                <c:pt idx="5">
                  <c:v>0.70496915052367803</c:v>
                </c:pt>
              </c:numCache>
            </c:numRef>
          </c:val>
          <c:extLst>
            <c:ext xmlns:c16="http://schemas.microsoft.com/office/drawing/2014/chart" uri="{C3380CC4-5D6E-409C-BE32-E72D297353CC}">
              <c16:uniqueId val="{00000005-ED31-44D6-BD25-1615CB406F03}"/>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92B2-4ACC-9BF0-1230651E19AF}"/>
              </c:ext>
            </c:extLst>
          </c:dPt>
          <c:dPt>
            <c:idx val="7"/>
            <c:invertIfNegative val="0"/>
            <c:bubble3D val="0"/>
            <c:extLst>
              <c:ext xmlns:c16="http://schemas.microsoft.com/office/drawing/2014/chart" uri="{C3380CC4-5D6E-409C-BE32-E72D297353CC}">
                <c16:uniqueId val="{00000001-92B2-4ACC-9BF0-1230651E19AF}"/>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B2-4ACC-9BF0-1230651E19AF}"/>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'6.Gráfico_Afiliados_EPS_Régimen'!$C$23:$C$31</c:f>
              <c:numCache>
                <c:formatCode>#,##0</c:formatCode>
                <c:ptCount val="9"/>
                <c:pt idx="0">
                  <c:v>2599511</c:v>
                </c:pt>
                <c:pt idx="1">
                  <c:v>653718</c:v>
                </c:pt>
                <c:pt idx="2">
                  <c:v>402079</c:v>
                </c:pt>
                <c:pt idx="3">
                  <c:v>134026</c:v>
                </c:pt>
                <c:pt idx="4">
                  <c:v>135223</c:v>
                </c:pt>
                <c:pt idx="5">
                  <c:v>55968</c:v>
                </c:pt>
                <c:pt idx="6">
                  <c:v>6834</c:v>
                </c:pt>
                <c:pt idx="7">
                  <c:v>1938</c:v>
                </c:pt>
                <c:pt idx="8">
                  <c:v>334</c:v>
                </c:pt>
              </c:numCache>
            </c:numRef>
          </c:val>
          <c:extLst>
            <c:ext xmlns:c16="http://schemas.microsoft.com/office/drawing/2014/chart" uri="{C3380CC4-5D6E-409C-BE32-E72D297353CC}">
              <c16:uniqueId val="{00000002-92B2-4ACC-9BF0-1230651E19AF}"/>
            </c:ext>
          </c:extLst>
        </c:ser>
        <c:ser>
          <c:idx val="1"/>
          <c:order val="1"/>
          <c:tx>
            <c:strRef>
              <c:f>'6.Gráfico_Afiliados_EPS_Régimen'!$D$22</c:f>
              <c:strCache>
                <c:ptCount val="1"/>
                <c:pt idx="0">
                  <c:v>% afiliados</c:v>
                </c:pt>
              </c:strCache>
            </c:strRef>
          </c:tx>
          <c:spPr>
            <a:noFill/>
            <a:ln>
              <a:noFill/>
            </a:ln>
            <a:effectLst/>
            <a:sp3d/>
          </c:spPr>
          <c:invertIfNegative val="0"/>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'6.Gráfico_Afiliados_EPS_Régimen'!$D$24:$D$31</c:f>
              <c:numCache>
                <c:formatCode>0.00</c:formatCode>
                <c:ptCount val="8"/>
                <c:pt idx="0">
                  <c:v>16.3853963692947</c:v>
                </c:pt>
                <c:pt idx="1">
                  <c:v>10.078082272125901</c:v>
                </c:pt>
                <c:pt idx="2">
                  <c:v>3.35935240239841</c:v>
                </c:pt>
                <c:pt idx="3">
                  <c:v>3.3893551244498901</c:v>
                </c:pt>
                <c:pt idx="4">
                  <c:v>1.40283404158473</c:v>
                </c:pt>
                <c:pt idx="5">
                  <c:v>0.171293736424207</c:v>
                </c:pt>
                <c:pt idx="6">
                  <c:v>4.8575835702387E-2</c:v>
                </c:pt>
                <c:pt idx="7">
                  <c:v>8.3716868547973507E-3</c:v>
                </c:pt>
              </c:numCache>
            </c:numRef>
          </c:val>
          <c:extLst>
            <c:ext xmlns:c16="http://schemas.microsoft.com/office/drawing/2014/chart" uri="{C3380CC4-5D6E-409C-BE32-E72D297353CC}">
              <c16:uniqueId val="{00000003-92B2-4ACC-9BF0-1230651E19AF}"/>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'6.Gráfico_Afiliados_EPS_Régimen'!$C$48:$C$53</c:f>
              <c:numCache>
                <c:formatCode>#,##0</c:formatCode>
                <c:ptCount val="6"/>
                <c:pt idx="0">
                  <c:v>94682</c:v>
                </c:pt>
                <c:pt idx="1">
                  <c:v>56432</c:v>
                </c:pt>
                <c:pt idx="2">
                  <c:v>42585</c:v>
                </c:pt>
                <c:pt idx="3">
                  <c:v>7997</c:v>
                </c:pt>
                <c:pt idx="4">
                  <c:v>3271</c:v>
                </c:pt>
                <c:pt idx="5">
                  <c:v>1535</c:v>
                </c:pt>
              </c:numCache>
            </c:numRef>
          </c:val>
          <c:extLst>
            <c:ext xmlns:c16="http://schemas.microsoft.com/office/drawing/2014/chart" uri="{C3380CC4-5D6E-409C-BE32-E72D297353CC}">
              <c16:uniqueId val="{00000000-6FE1-4A49-9AB5-34A14F1C1EFB}"/>
            </c:ext>
          </c:extLst>
        </c:ser>
        <c:ser>
          <c:idx val="1"/>
          <c:order val="1"/>
          <c:tx>
            <c:v>% Afiliados</c:v>
          </c:tx>
          <c:spPr>
            <a:noFill/>
            <a:ln>
              <a:noFill/>
            </a:ln>
            <a:effectLst/>
            <a:sp3d/>
          </c:spPr>
          <c:invertIfNegative val="0"/>
          <c:cat>
            <c:strRef>
              <c:f>'6.Gráfico_Afiliados_EPS_Régimen'!$B$48:$B$57</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'6.Gráfico_Afiliados_EPS_Régimen'!$D$48:$D$53</c:f>
              <c:numCache>
                <c:formatCode>0.00</c:formatCode>
                <c:ptCount val="6"/>
                <c:pt idx="0">
                  <c:v>45.847517129506301</c:v>
                </c:pt>
                <c:pt idx="1">
                  <c:v>27.325860107014002</c:v>
                </c:pt>
                <c:pt idx="2">
                  <c:v>20.620778151708102</c:v>
                </c:pt>
                <c:pt idx="3">
                  <c:v>3.8723579401012</c:v>
                </c:pt>
                <c:pt idx="4">
                  <c:v>1.5839043168777101</c:v>
                </c:pt>
                <c:pt idx="5">
                  <c:v>0.74328741253662001</c:v>
                </c:pt>
              </c:numCache>
            </c:numRef>
          </c:val>
          <c:extLst>
            <c:ext xmlns:c16="http://schemas.microsoft.com/office/drawing/2014/chart" uri="{C3380CC4-5D6E-409C-BE32-E72D297353CC}">
              <c16:uniqueId val="{00000001-6FE1-4A49-9AB5-34A14F1C1EFB}"/>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0.22786800741761201</c:v>
                </c:pt>
                <c:pt idx="1">
                  <c:v>6.8355616094005603E-2</c:v>
                </c:pt>
                <c:pt idx="2">
                  <c:v>0.45190413706053101</c:v>
                </c:pt>
                <c:pt idx="3">
                  <c:v>0.14497592962424999</c:v>
                </c:pt>
                <c:pt idx="4">
                  <c:v>7.9522908921408203E-2</c:v>
                </c:pt>
                <c:pt idx="5">
                  <c:v>3.2767162739759902E-3</c:v>
                </c:pt>
                <c:pt idx="6">
                  <c:v>2.2790457227147402E-2</c:v>
                </c:pt>
              </c:numCache>
            </c:numRef>
          </c:val>
          <c:extLst>
            <c:ext xmlns:c16="http://schemas.microsoft.com/office/drawing/2014/chart" uri="{C3380CC4-5D6E-409C-BE32-E72D297353CC}">
              <c16:uniqueId val="{00000000-1F36-4EAD-AB76-F5C2C98A67C2}"/>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1397821</c:v>
                </c:pt>
                <c:pt idx="1">
                  <c:v>403913</c:v>
                </c:pt>
                <c:pt idx="2">
                  <c:v>440797</c:v>
                </c:pt>
                <c:pt idx="3">
                  <c:v>321647</c:v>
                </c:pt>
                <c:pt idx="4">
                  <c:v>132933</c:v>
                </c:pt>
                <c:pt idx="5">
                  <c:v>21711</c:v>
                </c:pt>
                <c:pt idx="6">
                  <c:v>19303</c:v>
                </c:pt>
              </c:numCache>
            </c:numRef>
          </c:val>
          <c:extLst>
            <c:ext xmlns:c16="http://schemas.microsoft.com/office/drawing/2014/chart" uri="{C3380CC4-5D6E-409C-BE32-E72D297353CC}">
              <c16:uniqueId val="{00000001-1F36-4EAD-AB76-F5C2C98A67C2}"/>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135223</c:v>
                </c:pt>
                <c:pt idx="1">
                  <c:v>55968</c:v>
                </c:pt>
                <c:pt idx="2">
                  <c:v>2599511</c:v>
                </c:pt>
                <c:pt idx="3">
                  <c:v>653718</c:v>
                </c:pt>
                <c:pt idx="4">
                  <c:v>402079</c:v>
                </c:pt>
                <c:pt idx="5">
                  <c:v>334</c:v>
                </c:pt>
                <c:pt idx="6">
                  <c:v>134026</c:v>
                </c:pt>
              </c:numCache>
            </c:numRef>
          </c:val>
          <c:extLst>
            <c:ext xmlns:c16="http://schemas.microsoft.com/office/drawing/2014/chart" uri="{C3380CC4-5D6E-409C-BE32-E72D297353CC}">
              <c16:uniqueId val="{00000002-1F36-4EAD-AB76-F5C2C98A67C2}"/>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2599511</c:v>
                </c:pt>
              </c:numCache>
            </c:numRef>
          </c:val>
          <c:extLst>
            <c:ext xmlns:c16="http://schemas.microsoft.com/office/drawing/2014/chart" uri="{C3380CC4-5D6E-409C-BE32-E72D297353CC}">
              <c16:uniqueId val="{00000000-9049-4A7D-A061-1414ABF4DBFE}"/>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49-4A7D-A061-1414ABF4DBFE}"/>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49-4A7D-A061-1414ABF4DBFE}"/>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49-4A7D-A061-1414ABF4DBFE}"/>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49-4A7D-A061-1414ABF4DBFE}"/>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49-4A7D-A061-1414ABF4DBFE}"/>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440797</c:v>
                </c:pt>
              </c:numCache>
            </c:numRef>
          </c:val>
          <c:extLst>
            <c:ext xmlns:c16="http://schemas.microsoft.com/office/drawing/2014/chart" uri="{C3380CC4-5D6E-409C-BE32-E72D297353CC}">
              <c16:uniqueId val="{00000006-9049-4A7D-A061-1414ABF4DBFE}"/>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70-47A2-9CD4-A5FFFE4EF81A}"/>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70-47A2-9CD4-A5FFFE4EF81A}"/>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70-47A2-9CD4-A5FFFE4EF81A}"/>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70-47A2-9CD4-A5FFFE4EF81A}"/>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70-47A2-9CD4-A5FFFE4EF81A}"/>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70-47A2-9CD4-A5FFFE4EF81A}"/>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70-47A2-9CD4-A5FFFE4EF81A}"/>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1397821</c:v>
                </c:pt>
              </c:numCache>
            </c:numRef>
          </c:val>
          <c:extLst>
            <c:ext xmlns:c16="http://schemas.microsoft.com/office/drawing/2014/chart" uri="{C3380CC4-5D6E-409C-BE32-E72D297353CC}">
              <c16:uniqueId val="{00000007-5170-47A2-9CD4-A5FFFE4EF81A}"/>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135223</c:v>
                </c:pt>
              </c:numCache>
            </c:numRef>
          </c:val>
          <c:extLst>
            <c:ext xmlns:c16="http://schemas.microsoft.com/office/drawing/2014/chart" uri="{C3380CC4-5D6E-409C-BE32-E72D297353CC}">
              <c16:uniqueId val="{00000008-5170-47A2-9CD4-A5FFFE4EF81A}"/>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403913</c:v>
                </c:pt>
              </c:numCache>
            </c:numRef>
          </c:val>
          <c:extLst>
            <c:ext xmlns:c16="http://schemas.microsoft.com/office/drawing/2014/chart" uri="{C3380CC4-5D6E-409C-BE32-E72D297353CC}">
              <c16:uniqueId val="{00000000-0406-4114-8002-C65BD68A671E}"/>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06-4114-8002-C65BD68A671E}"/>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55968</c:v>
                </c:pt>
              </c:numCache>
            </c:numRef>
          </c:val>
          <c:extLst>
            <c:ext xmlns:c16="http://schemas.microsoft.com/office/drawing/2014/chart" uri="{C3380CC4-5D6E-409C-BE32-E72D297353CC}">
              <c16:uniqueId val="{00000002-0406-4114-8002-C65BD68A671E}"/>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653718</c:v>
                </c:pt>
              </c:numCache>
            </c:numRef>
          </c:val>
          <c:extLst>
            <c:ext xmlns:c16="http://schemas.microsoft.com/office/drawing/2014/chart" uri="{C3380CC4-5D6E-409C-BE32-E72D297353CC}">
              <c16:uniqueId val="{00000000-D695-4AAF-84AD-7523E8D40F62}"/>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5-4AAF-84AD-7523E8D40F62}"/>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321647</c:v>
                </c:pt>
              </c:numCache>
            </c:numRef>
          </c:val>
          <c:extLst>
            <c:ext xmlns:c16="http://schemas.microsoft.com/office/drawing/2014/chart" uri="{C3380CC4-5D6E-409C-BE32-E72D297353CC}">
              <c16:uniqueId val="{00000002-D695-4AAF-84AD-7523E8D40F62}"/>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402079</c:v>
                </c:pt>
              </c:numCache>
            </c:numRef>
          </c:val>
          <c:extLst>
            <c:ext xmlns:c16="http://schemas.microsoft.com/office/drawing/2014/chart" uri="{C3380CC4-5D6E-409C-BE32-E72D297353CC}">
              <c16:uniqueId val="{00000000-D03A-443D-971E-E93CD427CBC5}"/>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3A-443D-971E-E93CD427CBC5}"/>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132933</c:v>
                </c:pt>
              </c:numCache>
            </c:numRef>
          </c:val>
          <c:extLst>
            <c:ext xmlns:c16="http://schemas.microsoft.com/office/drawing/2014/chart" uri="{C3380CC4-5D6E-409C-BE32-E72D297353CC}">
              <c16:uniqueId val="{00000002-D03A-443D-971E-E93CD427CBC5}"/>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20F-4DB8-9B16-FFC477695217}"/>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20F-4DB8-9B16-FFC477695217}"/>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20F-4DB8-9B16-FFC477695217}"/>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20F-4DB8-9B16-FFC477695217}"/>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0.76642367912624099</c:v>
                </c:pt>
                <c:pt idx="1">
                  <c:v>0.370352073436234</c:v>
                </c:pt>
                <c:pt idx="2">
                  <c:v>1.89200936717926E-2</c:v>
                </c:pt>
                <c:pt idx="3">
                  <c:v>1.9787496002864498E-2</c:v>
                </c:pt>
              </c:numCache>
            </c:numRef>
          </c:val>
          <c:extLst>
            <c:ext xmlns:c16="http://schemas.microsoft.com/office/drawing/2014/chart" uri="{C3380CC4-5D6E-409C-BE32-E72D297353CC}">
              <c16:uniqueId val="{00000008-720F-4DB8-9B16-FFC477695217}"/>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54ED-4A0D-80A7-668F5F9FE916}"/>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ED-4A0D-80A7-668F5F9FE91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54ED-4A0D-80A7-668F5F9FE916}"/>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54ED-4A0D-80A7-668F5F9FE916}"/>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134026</c:v>
                </c:pt>
              </c:numCache>
            </c:numRef>
          </c:val>
          <c:extLst>
            <c:ext xmlns:c16="http://schemas.microsoft.com/office/drawing/2014/chart" uri="{C3380CC4-5D6E-409C-BE32-E72D297353CC}">
              <c16:uniqueId val="{00000000-E52C-45A8-B538-619A5AF620D7}"/>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2C-45A8-B538-619A5AF620D7}"/>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19303</c:v>
                </c:pt>
              </c:numCache>
            </c:numRef>
          </c:val>
          <c:extLst>
            <c:ext xmlns:c16="http://schemas.microsoft.com/office/drawing/2014/chart" uri="{C3380CC4-5D6E-409C-BE32-E72D297353CC}">
              <c16:uniqueId val="{00000002-E52C-45A8-B538-619A5AF620D7}"/>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DD-45F0-9F7C-2C19484B263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21711</c:v>
                </c:pt>
              </c:numCache>
            </c:numRef>
          </c:val>
          <c:extLst>
            <c:ext xmlns:c16="http://schemas.microsoft.com/office/drawing/2014/chart" uri="{C3380CC4-5D6E-409C-BE32-E72D297353CC}">
              <c16:uniqueId val="{00000001-4DDD-45F0-9F7C-2C19484B2636}"/>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4DDD-45F0-9F7C-2C19484B2636}"/>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mes_RS'!$HA$5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Ref>
          </c:val>
          <c:smooth val="0"/>
          <c:extLst>
            <c:ext xmlns:c16="http://schemas.microsoft.com/office/drawing/2014/chart" uri="{C3380CC4-5D6E-409C-BE32-E72D297353CC}">
              <c16:uniqueId val="{00000000-C664-41EB-A1A1-E29D92FCAC53}"/>
            </c:ext>
          </c:extLst>
        </c:ser>
        <c:ser>
          <c:idx val="1"/>
          <c:order val="1"/>
          <c:tx>
            <c:strRef>
              <c:f>'10. Tendencia_por mes_RS'!$HB$5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Ref>
          </c:val>
          <c:smooth val="0"/>
          <c:extLst>
            <c:ext xmlns:c16="http://schemas.microsoft.com/office/drawing/2014/chart" uri="{C3380CC4-5D6E-409C-BE32-E72D297353CC}">
              <c16:uniqueId val="{00000001-C664-41EB-A1A1-E29D92FCAC53}"/>
            </c:ext>
          </c:extLst>
        </c:ser>
        <c:ser>
          <c:idx val="2"/>
          <c:order val="2"/>
          <c:tx>
            <c:strRef>
              <c:f>'10. Tendencia_por mes_RS'!$HC$5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C664-41EB-A1A1-E29D92FCAC53}"/>
            </c:ext>
          </c:extLst>
        </c:ser>
        <c:ser>
          <c:idx val="3"/>
          <c:order val="3"/>
          <c:tx>
            <c:strRef>
              <c:f>'10. Tendencia_por mes_RS'!$HD$5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C664-41EB-A1A1-E29D92FCAC53}"/>
            </c:ext>
          </c:extLst>
        </c:ser>
        <c:ser>
          <c:idx val="4"/>
          <c:order val="4"/>
          <c:tx>
            <c:strRef>
              <c:f>'10. Tendencia_por mes_RS'!$HE$5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C664-41EB-A1A1-E29D92FCAC53}"/>
            </c:ext>
          </c:extLst>
        </c:ser>
        <c:ser>
          <c:idx val="5"/>
          <c:order val="5"/>
          <c:tx>
            <c:strRef>
              <c:f>'10. Tendencia_por mes_RS'!$HF$5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mes_RS'!$GV$6:$GV$17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C664-41EB-A1A1-E29D92FCAC53}"/>
            </c:ext>
          </c:extLst>
        </c:ser>
        <c:ser>
          <c:idx val="6"/>
          <c:order val="6"/>
          <c:tx>
            <c:strRef>
              <c:f>'10. Tendencia_por mes_RS'!$HG$5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mes_RS'!$HG$6</c:f>
              <c:numCache>
                <c:formatCode>#,##0</c:formatCode>
                <c:ptCount val="1"/>
                <c:pt idx="0">
                  <c:v>2701732</c:v>
                </c:pt>
              </c:numCache>
            </c:numRef>
          </c:val>
          <c:smooth val="0"/>
          <c:extLst>
            <c:ext xmlns:c16="http://schemas.microsoft.com/office/drawing/2014/chart" uri="{C3380CC4-5D6E-409C-BE32-E72D297353CC}">
              <c16:uniqueId val="{00000006-C664-41EB-A1A1-E29D92FCAC53}"/>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RC'!$FQ$5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Ref>
          </c:val>
          <c:smooth val="0"/>
          <c:extLst>
            <c:ext xmlns:c16="http://schemas.microsoft.com/office/drawing/2014/chart" uri="{C3380CC4-5D6E-409C-BE32-E72D297353CC}">
              <c16:uniqueId val="{00000000-9D02-4430-803A-6538DBBEE77C}"/>
            </c:ext>
          </c:extLst>
        </c:ser>
        <c:ser>
          <c:idx val="2"/>
          <c:order val="1"/>
          <c:tx>
            <c:strRef>
              <c:f>'11. Tendencia_por mes_ RC'!$FR$5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Ref>
          </c:val>
          <c:smooth val="0"/>
          <c:extLst>
            <c:ext xmlns:c16="http://schemas.microsoft.com/office/drawing/2014/chart" uri="{C3380CC4-5D6E-409C-BE32-E72D297353CC}">
              <c16:uniqueId val="{00000001-9D02-4430-803A-6538DBBEE77C}"/>
            </c:ext>
          </c:extLst>
        </c:ser>
        <c:ser>
          <c:idx val="3"/>
          <c:order val="2"/>
          <c:tx>
            <c:strRef>
              <c:f>'11. Tendencia_por mes_ RC'!$FS$5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02-4430-803A-6538DBBEE77C}"/>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02-4430-803A-6538DBBEE77C}"/>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02-4430-803A-6538DBBEE77C}"/>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02-4430-803A-6538DBBEE77C}"/>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02-4430-803A-6538DBBEE77C}"/>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8-9D02-4430-803A-6538DBBEE77C}"/>
            </c:ext>
          </c:extLst>
        </c:ser>
        <c:ser>
          <c:idx val="4"/>
          <c:order val="3"/>
          <c:tx>
            <c:strRef>
              <c:f>'11. Tendencia_por mes_ RC'!$FT$5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02-4430-803A-6538DBBEE77C}"/>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02-4430-803A-6538DBBEE77C}"/>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D02-4430-803A-6538DBBEE77C}"/>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D02-4430-803A-6538DBBEE77C}"/>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D02-4430-803A-6538DBBEE77C}"/>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D02-4430-803A-6538DBBEE77C}"/>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D02-4430-803A-6538DBBEE77C}"/>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D02-4430-803A-6538DBBEE77C}"/>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D02-4430-803A-6538DBBEE77C}"/>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D02-4430-803A-6538DBBEE77C}"/>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4-9D02-4430-803A-6538DBBEE77C}"/>
            </c:ext>
          </c:extLst>
        </c:ser>
        <c:ser>
          <c:idx val="0"/>
          <c:order val="4"/>
          <c:tx>
            <c:strRef>
              <c:f>'11. Tendencia_por mes_ RC'!$FU$5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D02-4430-803A-6538DBBEE77C}"/>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D02-4430-803A-6538DBBEE77C}"/>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D02-4430-803A-6538DBBEE77C}"/>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D02-4430-803A-6538DBBEE77C}"/>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D02-4430-803A-6538DBBEE77C}"/>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D02-4430-803A-6538DBBEE77C}"/>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D02-4430-803A-6538DBBEE77C}"/>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1C-9D02-4430-803A-6538DBBEE77C}"/>
            </c:ext>
          </c:extLst>
        </c:ser>
        <c:ser>
          <c:idx val="5"/>
          <c:order val="5"/>
          <c:tx>
            <c:strRef>
              <c:f>'11. Tendencia_por mes_ RC'!$FV$5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RC'!$FL$6:$FL$17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1D-9D02-4430-803A-6538DBBEE77C}"/>
            </c:ext>
          </c:extLst>
        </c:ser>
        <c:ser>
          <c:idx val="6"/>
          <c:order val="6"/>
          <c:tx>
            <c:strRef>
              <c:f>'11. Tendencia_por mes_ RC'!$FW$5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RC'!$FW$6</c:f>
              <c:numCache>
                <c:formatCode>_(* #,##0_);_(* \(#,##0\);_(* "-"_);_(@_)</c:formatCode>
                <c:ptCount val="1"/>
                <c:pt idx="0">
                  <c:v>3989638</c:v>
                </c:pt>
              </c:numCache>
            </c:numRef>
          </c:val>
          <c:smooth val="0"/>
          <c:extLst>
            <c:ext xmlns:c16="http://schemas.microsoft.com/office/drawing/2014/chart" uri="{C3380CC4-5D6E-409C-BE32-E72D297353CC}">
              <c16:uniqueId val="{0000001E-9D02-4430-803A-6538DBBEE77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mes_REX'!$ES$5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Ref>
          </c:val>
          <c:smooth val="0"/>
          <c:extLst>
            <c:ext xmlns:c16="http://schemas.microsoft.com/office/drawing/2014/chart" uri="{C3380CC4-5D6E-409C-BE32-E72D297353CC}">
              <c16:uniqueId val="{00000000-290B-4B3A-A54C-90265237802B}"/>
            </c:ext>
          </c:extLst>
        </c:ser>
        <c:ser>
          <c:idx val="1"/>
          <c:order val="1"/>
          <c:tx>
            <c:strRef>
              <c:f>'12. Tendencia_por mes_REX'!$ET$5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Ref>
          </c:val>
          <c:smooth val="0"/>
          <c:extLst>
            <c:ext xmlns:c16="http://schemas.microsoft.com/office/drawing/2014/chart" uri="{C3380CC4-5D6E-409C-BE32-E72D297353CC}">
              <c16:uniqueId val="{00000001-290B-4B3A-A54C-90265237802B}"/>
            </c:ext>
          </c:extLst>
        </c:ser>
        <c:ser>
          <c:idx val="2"/>
          <c:order val="2"/>
          <c:tx>
            <c:strRef>
              <c:f>'12. Tendencia_por mes_REX'!$EU$5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0B-4B3A-A54C-90265237802B}"/>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0B-4B3A-A54C-90265237802B}"/>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0B-4B3A-A54C-90265237802B}"/>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0B-4B3A-A54C-90265237802B}"/>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0B-4B3A-A54C-90265237802B}"/>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0B-4B3A-A54C-90265237802B}"/>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0B-4B3A-A54C-90265237802B}"/>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A-290B-4B3A-A54C-90265237802B}"/>
            </c:ext>
          </c:extLst>
        </c:ser>
        <c:ser>
          <c:idx val="3"/>
          <c:order val="3"/>
          <c:tx>
            <c:strRef>
              <c:f>'12. Tendencia_por mes_REX'!$EV$5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0B-4B3A-A54C-90265237802B}"/>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0B-4B3A-A54C-90265237802B}"/>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0B-4B3A-A54C-90265237802B}"/>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0B-4B3A-A54C-90265237802B}"/>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0-290B-4B3A-A54C-90265237802B}"/>
            </c:ext>
          </c:extLst>
        </c:ser>
        <c:ser>
          <c:idx val="4"/>
          <c:order val="4"/>
          <c:tx>
            <c:strRef>
              <c:f>'12. Tendencia_por mes_REX'!$EW$5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0B-4B3A-A54C-90265237802B}"/>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90B-4B3A-A54C-90265237802B}"/>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90B-4B3A-A54C-90265237802B}"/>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90B-4B3A-A54C-90265237802B}"/>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90B-4B3A-A54C-90265237802B}"/>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90B-4B3A-A54C-90265237802B}"/>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7-290B-4B3A-A54C-90265237802B}"/>
            </c:ext>
          </c:extLst>
        </c:ser>
        <c:ser>
          <c:idx val="5"/>
          <c:order val="5"/>
          <c:tx>
            <c:strRef>
              <c:f>'12. Tendencia_por mes_REX'!$EX$5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mes_REX'!$EN$6:$EN$17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8-290B-4B3A-A54C-90265237802B}"/>
            </c:ext>
          </c:extLst>
        </c:ser>
        <c:ser>
          <c:idx val="6"/>
          <c:order val="6"/>
          <c:tx>
            <c:strRef>
              <c:f>'12. Tendencia_por mes_REX'!$EY$5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mes_REX'!$EY$6</c:f>
              <c:numCache>
                <c:formatCode>_(* #,##0_);_(* \(#,##0\);_(* "-"_);_(@_)</c:formatCode>
                <c:ptCount val="1"/>
                <c:pt idx="0">
                  <c:v>107498</c:v>
                </c:pt>
              </c:numCache>
            </c:numRef>
          </c:val>
          <c:smooth val="0"/>
          <c:extLst>
            <c:ext xmlns:c16="http://schemas.microsoft.com/office/drawing/2014/chart" uri="{C3380CC4-5D6E-409C-BE32-E72D297353CC}">
              <c16:uniqueId val="{00000019-290B-4B3A-A54C-90265237802B}"/>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166-483B-91F0-FA1E3CCBB53C}"/>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166-483B-91F0-FA1E3CCBB53C}"/>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166-483B-91F0-FA1E3CCBB53C}"/>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166-483B-91F0-FA1E3CCBB53C}"/>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166-483B-91F0-FA1E3CCBB53C}"/>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166-483B-91F0-FA1E3CCBB53C}"/>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22855642</c:v>
                </c:pt>
                <c:pt idx="1">
                  <c:v>2157281</c:v>
                </c:pt>
                <c:pt idx="2">
                  <c:v>26801350</c:v>
                </c:pt>
                <c:pt idx="3" formatCode="#,##0_);[Red]\(#,##0\)">
                  <c:v>1838646</c:v>
                </c:pt>
              </c:numCache>
            </c:numRef>
          </c:val>
          <c:extLst>
            <c:ext xmlns:c16="http://schemas.microsoft.com/office/drawing/2014/chart" uri="{C3380CC4-5D6E-409C-BE32-E72D297353CC}">
              <c16:uniqueId val="{00000008-2166-483B-91F0-FA1E3CCBB53C}"/>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2166-483B-91F0-FA1E3CCBB53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2166-483B-91F0-FA1E3CCBB53C}"/>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2166-483B-91F0-FA1E3CCBB53C}"/>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2166-483B-91F0-FA1E3CCBB53C}"/>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42.526871836856209</c:v>
                </c:pt>
                <c:pt idx="1">
                  <c:v>4.0139941202738907</c:v>
                </c:pt>
                <c:pt idx="2">
                  <c:v>49.86854346531706</c:v>
                </c:pt>
                <c:pt idx="3">
                  <c:v>3.4211186364989579</c:v>
                </c:pt>
              </c:numCache>
            </c:numRef>
          </c:val>
          <c:extLst>
            <c:ext xmlns:c16="http://schemas.microsoft.com/office/drawing/2014/chart" uri="{C3380CC4-5D6E-409C-BE32-E72D297353CC}">
              <c16:uniqueId val="{00000011-2166-483B-91F0-FA1E3CCBB53C}"/>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3C-42F9-BD00-C080EDD89B6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3C-42F9-BD00-C080EDD89B6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3C-42F9-BD00-C080EDD89B6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3C-42F9-BD00-C080EDD89B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0.67120919540229895</c:v>
                </c:pt>
                <c:pt idx="1">
                  <c:v>0.18502068965517199</c:v>
                </c:pt>
                <c:pt idx="2">
                  <c:v>1.4694252873563201E-2</c:v>
                </c:pt>
                <c:pt idx="3">
                  <c:v>4.9517241379310297E-3</c:v>
                </c:pt>
              </c:numCache>
            </c:numRef>
          </c:val>
          <c:extLst>
            <c:ext xmlns:c16="http://schemas.microsoft.com/office/drawing/2014/chart" uri="{C3380CC4-5D6E-409C-BE32-E72D297353CC}">
              <c16:uniqueId val="{00000008-A83C-42F9-BD00-C080EDD89B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1F2-4EC8-8B49-11C426878CC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1F2-4EC8-8B49-11C426878CC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1F2-4EC8-8B49-11C426878CC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1F2-4EC8-8B49-11C426878CC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0.66546420359946101</c:v>
                </c:pt>
                <c:pt idx="1">
                  <c:v>0.14657276002713199</c:v>
                </c:pt>
                <c:pt idx="2">
                  <c:v>1.89971546112036E-2</c:v>
                </c:pt>
                <c:pt idx="3">
                  <c:v>6.6906278354783898E-3</c:v>
                </c:pt>
              </c:numCache>
            </c:numRef>
          </c:val>
          <c:extLst>
            <c:ext xmlns:c16="http://schemas.microsoft.com/office/drawing/2014/chart" uri="{C3380CC4-5D6E-409C-BE32-E72D297353CC}">
              <c16:uniqueId val="{00000008-F1F2-4EC8-8B49-11C426878CC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78A-4724-B90C-81AD50350EE0}"/>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78A-4724-B90C-81AD50350EE0}"/>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78A-4724-B90C-81AD50350EE0}"/>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78A-4724-B90C-81AD50350EE0}"/>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0.53405645155004</c:v>
                </c:pt>
                <c:pt idx="1">
                  <c:v>0.32644383296826601</c:v>
                </c:pt>
                <c:pt idx="2">
                  <c:v>1.7086688440761701E-2</c:v>
                </c:pt>
                <c:pt idx="3">
                  <c:v>5.7449312868802001E-3</c:v>
                </c:pt>
              </c:numCache>
            </c:numRef>
          </c:val>
          <c:extLst>
            <c:ext xmlns:c16="http://schemas.microsoft.com/office/drawing/2014/chart" uri="{C3380CC4-5D6E-409C-BE32-E72D297353CC}">
              <c16:uniqueId val="{00000008-378A-4724-B90C-81AD50350EE0}"/>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10" Type="http://schemas.openxmlformats.org/officeDocument/2006/relationships/image" Target="../media/image1.emf"/><Relationship Id="rId4" Type="http://schemas.openxmlformats.org/officeDocument/2006/relationships/chart" Target="../charts/chart58.xml"/><Relationship Id="rId9" Type="http://schemas.openxmlformats.org/officeDocument/2006/relationships/chart" Target="../charts/chart62.xml"/></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1.emf"/><Relationship Id="rId4"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6.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57795" y="11450320"/>
          <a:ext cx="3141980" cy="3117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269240</xdr:colOff>
      <xdr:row>37</xdr:row>
      <xdr:rowOff>181610</xdr:rowOff>
    </xdr:from>
    <xdr:to>
      <xdr:col>42</xdr:col>
      <xdr:colOff>475615</xdr:colOff>
      <xdr:row>57</xdr:row>
      <xdr:rowOff>56661</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233680</xdr:colOff>
      <xdr:row>1</xdr:row>
      <xdr:rowOff>210185</xdr:rowOff>
    </xdr:from>
    <xdr:to>
      <xdr:col>42</xdr:col>
      <xdr:colOff>605680</xdr:colOff>
      <xdr:row>18</xdr:row>
      <xdr:rowOff>155315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360680</xdr:colOff>
      <xdr:row>37</xdr:row>
      <xdr:rowOff>166370</xdr:rowOff>
    </xdr:from>
    <xdr:to>
      <xdr:col>31</xdr:col>
      <xdr:colOff>732155</xdr:colOff>
      <xdr:row>57</xdr:row>
      <xdr:rowOff>24765</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198120</xdr:colOff>
      <xdr:row>18</xdr:row>
      <xdr:rowOff>155575</xdr:rowOff>
    </xdr:from>
    <xdr:to>
      <xdr:col>42</xdr:col>
      <xdr:colOff>570120</xdr:colOff>
      <xdr:row>37</xdr:row>
      <xdr:rowOff>48561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348615</xdr:colOff>
      <xdr:row>57</xdr:row>
      <xdr:rowOff>92075</xdr:rowOff>
    </xdr:from>
    <xdr:to>
      <xdr:col>31</xdr:col>
      <xdr:colOff>720090</xdr:colOff>
      <xdr:row>77</xdr:row>
      <xdr:rowOff>137795</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33</xdr:col>
      <xdr:colOff>440531</xdr:colOff>
      <xdr:row>128</xdr:row>
      <xdr:rowOff>59531</xdr:rowOff>
    </xdr:from>
    <xdr:to>
      <xdr:col>38</xdr:col>
      <xdr:colOff>100544</xdr:colOff>
      <xdr:row>134</xdr:row>
      <xdr:rowOff>142875</xdr:rowOff>
    </xdr:to>
    <xdr:pic>
      <xdr:nvPicPr>
        <xdr:cNvPr id="23" name="Imagen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8"/>
        <a:stretch>
          <a:fillRect/>
        </a:stretch>
      </xdr:blipFill>
      <xdr:spPr>
        <a:xfrm>
          <a:off x="31710630" y="25433655"/>
          <a:ext cx="3470275" cy="1055370"/>
        </a:xfrm>
        <a:prstGeom prst="rect">
          <a:avLst/>
        </a:prstGeom>
      </xdr:spPr>
    </xdr:pic>
    <xdr:clientData/>
  </xdr:twoCellAnchor>
  <xdr:twoCellAnchor>
    <xdr:from>
      <xdr:col>32</xdr:col>
      <xdr:colOff>273685</xdr:colOff>
      <xdr:row>57</xdr:row>
      <xdr:rowOff>123825</xdr:rowOff>
    </xdr:from>
    <xdr:to>
      <xdr:col>42</xdr:col>
      <xdr:colOff>490904</xdr:colOff>
      <xdr:row>77</xdr:row>
      <xdr:rowOff>140637</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21198840"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18120" y="5268595"/>
          <a:ext cx="3356610" cy="2292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ABFCA904-86E2-4365-BBF8-BF27B698CD00}"/>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E1704468-6C9E-4B1D-A83B-08BA1158DEB6}"/>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74567D08-3949-4C3C-9462-ABEE4FD1FAD9}"/>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BFCCD347-CCAF-48F9-B37C-2F1BD832DDED}"/>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CCF5BF9C-AF4E-40D4-9CA9-742DBB937CF9}"/>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A5911A43-15FC-436B-844D-062ABCE182B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C95C77E9-2AAB-4F1C-B016-BF13E3C81DB1}"/>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C9CADC2C-B0AF-425A-BB04-3C696503FBF4}"/>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200</xdr:col>
      <xdr:colOff>296334</xdr:colOff>
      <xdr:row>3</xdr:row>
      <xdr:rowOff>52916</xdr:rowOff>
    </xdr:from>
    <xdr:to>
      <xdr:col>200</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2210161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200</xdr:col>
      <xdr:colOff>296331</xdr:colOff>
      <xdr:row>2</xdr:row>
      <xdr:rowOff>95250</xdr:rowOff>
    </xdr:from>
    <xdr:to>
      <xdr:col>200</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2210161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200</xdr:col>
      <xdr:colOff>296333</xdr:colOff>
      <xdr:row>1</xdr:row>
      <xdr:rowOff>127005</xdr:rowOff>
    </xdr:from>
    <xdr:to>
      <xdr:col>200</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2210161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200</xdr:col>
      <xdr:colOff>285750</xdr:colOff>
      <xdr:row>5</xdr:row>
      <xdr:rowOff>31751</xdr:rowOff>
    </xdr:from>
    <xdr:to>
      <xdr:col>200</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209145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200</xdr:col>
      <xdr:colOff>285750</xdr:colOff>
      <xdr:row>7</xdr:row>
      <xdr:rowOff>31749</xdr:rowOff>
    </xdr:from>
    <xdr:to>
      <xdr:col>200</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209145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200</xdr:col>
      <xdr:colOff>285750</xdr:colOff>
      <xdr:row>6</xdr:row>
      <xdr:rowOff>74083</xdr:rowOff>
    </xdr:from>
    <xdr:to>
      <xdr:col>200</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209145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215</xdr:col>
      <xdr:colOff>14623</xdr:colOff>
      <xdr:row>1</xdr:row>
      <xdr:rowOff>340812</xdr:rowOff>
    </xdr:from>
    <xdr:to>
      <xdr:col>230</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164</xdr:col>
      <xdr:colOff>370415</xdr:colOff>
      <xdr:row>4</xdr:row>
      <xdr:rowOff>52916</xdr:rowOff>
    </xdr:from>
    <xdr:to>
      <xdr:col>164</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955403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164</xdr:col>
      <xdr:colOff>370412</xdr:colOff>
      <xdr:row>3</xdr:row>
      <xdr:rowOff>95250</xdr:rowOff>
    </xdr:from>
    <xdr:to>
      <xdr:col>164</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955403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164</xdr:col>
      <xdr:colOff>391578</xdr:colOff>
      <xdr:row>2</xdr:row>
      <xdr:rowOff>116417</xdr:rowOff>
    </xdr:from>
    <xdr:to>
      <xdr:col>164</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957498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166</xdr:col>
      <xdr:colOff>693206</xdr:colOff>
      <xdr:row>17</xdr:row>
      <xdr:rowOff>5293</xdr:rowOff>
    </xdr:from>
    <xdr:to>
      <xdr:col>177</xdr:col>
      <xdr:colOff>440531</xdr:colOff>
      <xdr:row>18</xdr:row>
      <xdr:rowOff>119063</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1972110" y="4453255"/>
          <a:ext cx="3557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164</xdr:col>
      <xdr:colOff>285750</xdr:colOff>
      <xdr:row>7</xdr:row>
      <xdr:rowOff>31751</xdr:rowOff>
    </xdr:from>
    <xdr:to>
      <xdr:col>164</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946957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285750</xdr:colOff>
      <xdr:row>9</xdr:row>
      <xdr:rowOff>31749</xdr:rowOff>
    </xdr:from>
    <xdr:to>
      <xdr:col>164</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946957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285750</xdr:colOff>
      <xdr:row>8</xdr:row>
      <xdr:rowOff>31749</xdr:rowOff>
    </xdr:from>
    <xdr:to>
      <xdr:col>164</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946957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7</xdr:row>
      <xdr:rowOff>10583</xdr:rowOff>
    </xdr:from>
    <xdr:to>
      <xdr:col>164</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960673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9</xdr:row>
      <xdr:rowOff>31747</xdr:rowOff>
    </xdr:from>
    <xdr:to>
      <xdr:col>164</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960673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164</xdr:col>
      <xdr:colOff>423320</xdr:colOff>
      <xdr:row>8</xdr:row>
      <xdr:rowOff>21164</xdr:rowOff>
    </xdr:from>
    <xdr:to>
      <xdr:col>164</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960673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179</xdr:col>
      <xdr:colOff>10579</xdr:colOff>
      <xdr:row>0</xdr:row>
      <xdr:rowOff>357187</xdr:rowOff>
    </xdr:from>
    <xdr:to>
      <xdr:col>195</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140</xdr:col>
      <xdr:colOff>370415</xdr:colOff>
      <xdr:row>4</xdr:row>
      <xdr:rowOff>52916</xdr:rowOff>
    </xdr:from>
    <xdr:to>
      <xdr:col>140</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97375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140</xdr:col>
      <xdr:colOff>370412</xdr:colOff>
      <xdr:row>3</xdr:row>
      <xdr:rowOff>95250</xdr:rowOff>
    </xdr:from>
    <xdr:to>
      <xdr:col>140</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97375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140</xdr:col>
      <xdr:colOff>391578</xdr:colOff>
      <xdr:row>2</xdr:row>
      <xdr:rowOff>116417</xdr:rowOff>
    </xdr:from>
    <xdr:to>
      <xdr:col>140</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97584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140</xdr:col>
      <xdr:colOff>285750</xdr:colOff>
      <xdr:row>7</xdr:row>
      <xdr:rowOff>31751</xdr:rowOff>
    </xdr:from>
    <xdr:to>
      <xdr:col>140</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6530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511967</xdr:colOff>
      <xdr:row>9</xdr:row>
      <xdr:rowOff>31749</xdr:rowOff>
    </xdr:from>
    <xdr:to>
      <xdr:col>140</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8791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285750</xdr:colOff>
      <xdr:row>8</xdr:row>
      <xdr:rowOff>31749</xdr:rowOff>
    </xdr:from>
    <xdr:to>
      <xdr:col>140</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6530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7</xdr:row>
      <xdr:rowOff>10583</xdr:rowOff>
    </xdr:from>
    <xdr:to>
      <xdr:col>140</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7902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9</xdr:row>
      <xdr:rowOff>31747</xdr:rowOff>
    </xdr:from>
    <xdr:to>
      <xdr:col>140</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7902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140</xdr:col>
      <xdr:colOff>423320</xdr:colOff>
      <xdr:row>8</xdr:row>
      <xdr:rowOff>21164</xdr:rowOff>
    </xdr:from>
    <xdr:to>
      <xdr:col>140</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7902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154</xdr:col>
      <xdr:colOff>756708</xdr:colOff>
      <xdr:row>3</xdr:row>
      <xdr:rowOff>0</xdr:rowOff>
    </xdr:from>
    <xdr:to>
      <xdr:col>168</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155</xdr:col>
      <xdr:colOff>642938</xdr:colOff>
      <xdr:row>30</xdr:row>
      <xdr:rowOff>166687</xdr:rowOff>
    </xdr:from>
    <xdr:to>
      <xdr:col>160</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7544195" y="6881495"/>
          <a:ext cx="3250565"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86182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21</xdr:row>
      <xdr:rowOff>47968</xdr:rowOff>
    </xdr:from>
    <xdr:to>
      <xdr:col>15</xdr:col>
      <xdr:colOff>37419</xdr:colOff>
      <xdr:row>22</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03750" y="6150610"/>
          <a:ext cx="4288155" cy="4102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65</xdr:row>
      <xdr:rowOff>0</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69965"/>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45</xdr:row>
      <xdr:rowOff>34362</xdr:rowOff>
    </xdr:from>
    <xdr:to>
      <xdr:col>14</xdr:col>
      <xdr:colOff>108857</xdr:colOff>
      <xdr:row>46</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40555" y="13562965"/>
          <a:ext cx="3618230" cy="2063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T5:AI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Columna2"/>
    <tableColumn id="14" xr3:uid="{00000000-0010-0000-0000-00000E000000}" name="Columna1"/>
    <tableColumn id="13" xr3:uid="{00000000-0010-0000-0000-00000D000000}" name="Columna4"/>
    <tableColumn id="15" xr3:uid="{00000000-0010-0000-0000-00000F000000}" name="ESS207-ASOCIACION MUTUAL SER EMPRESA SOLIDARIA DE SALUD ENTIDAD PROMOTORA DE SALUD - MUTUAL SER EPS"/>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V5:AN131" totalsRowShown="0">
  <autoFilter ref="V5:AN131"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0"/>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02"/>
    <tableColumn id="22" xr3:uid="{00000000-0010-0000-0100-000016000000}" name="03"/>
    <tableColumn id="20" xr3:uid="{00000000-0010-0000-0100-000014000000}" name="EPS001-ALIANSALUD EPS S.A." dataDxfId="10"/>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U7:CI133" totalsRowShown="0">
  <autoFilter ref="AU7:CI133" xr:uid="{00000000-0009-0000-0100-000004000000}"/>
  <tableColumns count="41">
    <tableColumn id="1" xr3:uid="{00000000-0010-0000-0200-000001000000}" name="Cod mun"/>
    <tableColumn id="27" xr3:uid="{00000000-0010-0000-0200-00001B000000}" name="A" dataDxfId="9"/>
    <tableColumn id="22" xr3:uid="{00000000-0010-0000-0200-000016000000}" name="A_%" dataDxfId="8"/>
    <tableColumn id="2" xr3:uid="{00000000-0010-0000-0200-000002000000}" name="B"/>
    <tableColumn id="23" xr3:uid="{00000000-0010-0000-0200-000017000000}" name="B_%"/>
    <tableColumn id="3" xr3:uid="{00000000-0010-0000-0200-000003000000}" name="C"/>
    <tableColumn id="24" xr3:uid="{00000000-0010-0000-0200-000018000000}" name="C_%"/>
    <tableColumn id="4" xr3:uid="{00000000-0010-0000-0200-000004000000}" name="SIN SISBEN"/>
    <tableColumn id="25" xr3:uid="{00000000-0010-0000-0200-000019000000}" name="SIN SISBEN_%"/>
    <tableColumn id="5" xr3:uid="{00000000-0010-0000-0200-000005000000}" name="D"/>
    <tableColumn id="26" xr3:uid="{00000000-0010-0000-0200-00001A000000}" name="D_%"/>
    <tableColumn id="6" xr3:uid="{00000000-0010-0000-0200-000006000000}" name="LC_SIN_SISBEN"/>
    <tableColumn id="7" xr3:uid="{00000000-0010-0000-0200-000007000000}" name="LC_CON_SISBEN"/>
    <tableColumn id="48" xr3:uid="{00000000-0010-0000-0200-000030000000}" name="Femenino_S" dataDxfId="7"/>
    <tableColumn id="47" xr3:uid="{00000000-0010-0000-0200-00002F000000}" name="Femenino_S_%" dataDxfId="6"/>
    <tableColumn id="8" xr3:uid="{00000000-0010-0000-0200-000008000000}" name="Masculino_S"/>
    <tableColumn id="30" xr3:uid="{00000000-0010-0000-0200-00001E000000}" name="Masculino_S_%"/>
    <tableColumn id="46" xr3:uid="{00000000-0010-0000-0200-00002E000000}" name="Femenino_C" dataDxfId="5"/>
    <tableColumn id="45" xr3:uid="{00000000-0010-0000-0200-00002D000000}" name="Femenino_C_%" dataDxfId="4"/>
    <tableColumn id="14" xr3:uid="{00000000-0010-0000-0200-00000E000000}" name="Masculino_C"/>
    <tableColumn id="36" xr3:uid="{00000000-0010-0000-0200-000024000000}" name="Masculino_C_%"/>
    <tableColumn id="29" xr3:uid="{00000000-0010-0000-0200-00001D000000}" name="R_S" dataDxfId="3"/>
    <tableColumn id="28" xr3:uid="{00000000-0010-0000-0200-00001C000000}" name="R_S_%" dataDxfId="2"/>
    <tableColumn id="10" xr3:uid="{00000000-0010-0000-0200-00000A000000}" name="U_S"/>
    <tableColumn id="32" xr3:uid="{00000000-0010-0000-0200-000020000000}" name="U_S_%"/>
    <tableColumn id="44" xr3:uid="{00000000-0010-0000-0200-00002C000000}" name="R_C" dataDxfId="1"/>
    <tableColumn id="33" xr3:uid="{00000000-0010-0000-0200-000021000000}" name="R_C_%" dataDxfId="0"/>
    <tableColumn id="12" xr3:uid="{00000000-0010-0000-0200-00000C000000}" name="U_C"/>
    <tableColumn id="34" xr3:uid="{00000000-0010-0000-0200-000022000000}" name="U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9.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745">
        <v>2016</v>
      </c>
      <c r="E1" s="745">
        <v>2017</v>
      </c>
      <c r="F1" s="745">
        <v>2018</v>
      </c>
      <c r="G1" s="745">
        <v>2019</v>
      </c>
      <c r="H1" s="745">
        <v>2020</v>
      </c>
      <c r="I1" s="766" t="s">
        <v>0</v>
      </c>
      <c r="J1" s="768" t="s">
        <v>1</v>
      </c>
      <c r="K1" s="764" t="s">
        <v>2</v>
      </c>
      <c r="L1" s="764"/>
      <c r="M1" s="765"/>
    </row>
    <row r="2" spans="1:19" ht="24" customHeight="1">
      <c r="A2" s="746" t="s">
        <v>3</v>
      </c>
      <c r="B2" s="747" t="s">
        <v>4</v>
      </c>
      <c r="C2" s="747" t="s">
        <v>0</v>
      </c>
      <c r="D2" s="747">
        <f>SUM(D3:D127)</f>
        <v>6534857</v>
      </c>
      <c r="E2" s="747">
        <f>SUM(E3:E127)</f>
        <v>6613118</v>
      </c>
      <c r="F2" s="747">
        <f>SUM(F3:F127)</f>
        <v>6691030</v>
      </c>
      <c r="G2" s="747">
        <f>SUM(G3:G127)</f>
        <v>6768388</v>
      </c>
      <c r="H2" s="747">
        <f>SUM(H3:H127)</f>
        <v>6845093</v>
      </c>
      <c r="I2" s="767"/>
      <c r="J2" s="769"/>
      <c r="K2" s="751">
        <v>2018</v>
      </c>
      <c r="L2" s="751">
        <v>2019</v>
      </c>
      <c r="M2" s="752">
        <v>2020</v>
      </c>
      <c r="N2" s="752">
        <v>2021</v>
      </c>
      <c r="O2" s="752">
        <v>2022</v>
      </c>
      <c r="P2" s="752">
        <v>2023</v>
      </c>
      <c r="Q2" s="752">
        <v>2024</v>
      </c>
      <c r="R2" s="752">
        <v>2025</v>
      </c>
      <c r="S2" s="752">
        <v>2026</v>
      </c>
    </row>
    <row r="3" spans="1:19" ht="15">
      <c r="A3" s="748">
        <v>1</v>
      </c>
      <c r="B3" t="s">
        <v>5</v>
      </c>
      <c r="C3" t="s">
        <v>6</v>
      </c>
      <c r="D3">
        <v>2486723</v>
      </c>
      <c r="E3" s="749">
        <v>2508452</v>
      </c>
      <c r="F3" s="749">
        <v>2529403</v>
      </c>
      <c r="G3" s="749">
        <v>2549537</v>
      </c>
      <c r="H3" s="749">
        <v>2569007</v>
      </c>
      <c r="I3" t="s">
        <v>5</v>
      </c>
      <c r="J3" s="753" t="s">
        <v>6</v>
      </c>
      <c r="K3" s="754">
        <v>2427129</v>
      </c>
      <c r="L3" s="754">
        <v>2483545</v>
      </c>
      <c r="M3" s="755">
        <v>2533424</v>
      </c>
      <c r="N3" s="755">
        <v>2573220</v>
      </c>
      <c r="O3" s="755">
        <v>2612958</v>
      </c>
      <c r="P3" s="755">
        <v>2653729</v>
      </c>
      <c r="Q3" s="755">
        <v>2700443</v>
      </c>
      <c r="R3" s="755">
        <v>2745464</v>
      </c>
      <c r="S3" s="755">
        <v>2787912</v>
      </c>
    </row>
    <row r="4" spans="1:19" ht="15">
      <c r="A4" s="750">
        <v>2</v>
      </c>
      <c r="B4" t="s">
        <v>7</v>
      </c>
      <c r="C4" t="s">
        <v>8</v>
      </c>
      <c r="D4">
        <v>19195</v>
      </c>
      <c r="E4" s="749">
        <v>19096</v>
      </c>
      <c r="F4" s="749">
        <v>18991</v>
      </c>
      <c r="G4" s="749">
        <v>18882</v>
      </c>
      <c r="H4" s="749">
        <v>18779</v>
      </c>
      <c r="I4" t="s">
        <v>7</v>
      </c>
      <c r="J4" s="756" t="s">
        <v>8</v>
      </c>
      <c r="K4" s="757">
        <v>20367</v>
      </c>
      <c r="L4" s="757">
        <v>20258</v>
      </c>
      <c r="M4" s="758">
        <v>20287</v>
      </c>
      <c r="N4" s="758">
        <v>20602</v>
      </c>
      <c r="O4" s="758">
        <v>20920</v>
      </c>
      <c r="P4" s="758">
        <v>21246</v>
      </c>
      <c r="Q4" s="758">
        <v>21444</v>
      </c>
      <c r="R4" s="758">
        <v>21633</v>
      </c>
      <c r="S4" s="758">
        <v>21818</v>
      </c>
    </row>
    <row r="5" spans="1:19" ht="15">
      <c r="A5" s="750">
        <v>4</v>
      </c>
      <c r="B5" t="s">
        <v>9</v>
      </c>
      <c r="C5" t="s">
        <v>10</v>
      </c>
      <c r="D5">
        <v>2075</v>
      </c>
      <c r="E5" s="749">
        <v>2019</v>
      </c>
      <c r="F5" s="749">
        <v>1971</v>
      </c>
      <c r="G5" s="749">
        <v>1918</v>
      </c>
      <c r="H5" s="749">
        <v>1870</v>
      </c>
      <c r="I5" t="s">
        <v>9</v>
      </c>
      <c r="J5" s="759" t="s">
        <v>10</v>
      </c>
      <c r="K5" s="760">
        <v>2695</v>
      </c>
      <c r="L5" s="760">
        <v>2710</v>
      </c>
      <c r="M5" s="761">
        <v>2735</v>
      </c>
      <c r="N5" s="761">
        <v>2777</v>
      </c>
      <c r="O5" s="761">
        <v>2820</v>
      </c>
      <c r="P5" s="761">
        <v>2864</v>
      </c>
      <c r="Q5" s="761">
        <v>2878</v>
      </c>
      <c r="R5" s="761">
        <v>2903</v>
      </c>
      <c r="S5" s="761">
        <v>2926</v>
      </c>
    </row>
    <row r="6" spans="1:19" ht="15">
      <c r="A6" s="750">
        <v>21</v>
      </c>
      <c r="B6" t="s">
        <v>11</v>
      </c>
      <c r="C6" t="s">
        <v>12</v>
      </c>
      <c r="D6">
        <v>3435</v>
      </c>
      <c r="E6" s="749">
        <v>3393</v>
      </c>
      <c r="F6" s="749">
        <v>3361</v>
      </c>
      <c r="G6" s="749">
        <v>3307</v>
      </c>
      <c r="H6" s="749">
        <v>3278</v>
      </c>
      <c r="I6" t="s">
        <v>11</v>
      </c>
      <c r="J6" s="756" t="s">
        <v>12</v>
      </c>
      <c r="K6" s="757">
        <v>4657</v>
      </c>
      <c r="L6" s="757">
        <v>4669</v>
      </c>
      <c r="M6" s="758">
        <v>4698</v>
      </c>
      <c r="N6" s="758">
        <v>4771</v>
      </c>
      <c r="O6" s="758">
        <v>4845</v>
      </c>
      <c r="P6" s="758">
        <v>4920</v>
      </c>
      <c r="Q6" s="758">
        <v>4959</v>
      </c>
      <c r="R6" s="758">
        <v>5032</v>
      </c>
      <c r="S6" s="758">
        <v>5073</v>
      </c>
    </row>
    <row r="7" spans="1:19" ht="15">
      <c r="A7" s="750">
        <v>30</v>
      </c>
      <c r="B7" t="s">
        <v>13</v>
      </c>
      <c r="C7" t="s">
        <v>14</v>
      </c>
      <c r="D7">
        <v>29770</v>
      </c>
      <c r="E7" s="749">
        <v>29980</v>
      </c>
      <c r="F7" s="749">
        <v>30181</v>
      </c>
      <c r="G7" s="749">
        <v>30376</v>
      </c>
      <c r="H7" s="749">
        <v>30561</v>
      </c>
      <c r="I7" t="s">
        <v>13</v>
      </c>
      <c r="J7" s="759" t="s">
        <v>14</v>
      </c>
      <c r="K7" s="760">
        <v>30227</v>
      </c>
      <c r="L7" s="760">
        <v>30777</v>
      </c>
      <c r="M7" s="761">
        <v>31283</v>
      </c>
      <c r="N7" s="761">
        <v>31768</v>
      </c>
      <c r="O7" s="761">
        <v>32259</v>
      </c>
      <c r="P7" s="761">
        <v>32762</v>
      </c>
      <c r="Q7" s="761">
        <v>33113</v>
      </c>
      <c r="R7" s="761">
        <v>33443</v>
      </c>
      <c r="S7" s="761">
        <v>33769</v>
      </c>
    </row>
    <row r="8" spans="1:19" ht="15">
      <c r="A8" s="750">
        <v>31</v>
      </c>
      <c r="B8" t="s">
        <v>15</v>
      </c>
      <c r="C8" t="s">
        <v>16</v>
      </c>
      <c r="D8">
        <v>22253</v>
      </c>
      <c r="E8" s="749">
        <v>22414</v>
      </c>
      <c r="F8" s="749">
        <v>22567</v>
      </c>
      <c r="G8" s="749">
        <v>22714</v>
      </c>
      <c r="H8" s="749">
        <v>22860</v>
      </c>
      <c r="I8" t="s">
        <v>15</v>
      </c>
      <c r="J8" s="756" t="s">
        <v>16</v>
      </c>
      <c r="K8" s="757">
        <v>25962</v>
      </c>
      <c r="L8" s="757">
        <v>26552</v>
      </c>
      <c r="M8" s="758">
        <v>27071</v>
      </c>
      <c r="N8" s="758">
        <v>27496</v>
      </c>
      <c r="O8" s="758">
        <v>27921</v>
      </c>
      <c r="P8" s="758">
        <v>28357</v>
      </c>
      <c r="Q8" s="758">
        <v>28691</v>
      </c>
      <c r="R8" s="758">
        <v>29023</v>
      </c>
      <c r="S8" s="758">
        <v>29342</v>
      </c>
    </row>
    <row r="9" spans="1:19" ht="15">
      <c r="A9" s="750">
        <v>34</v>
      </c>
      <c r="B9" t="s">
        <v>17</v>
      </c>
      <c r="C9" t="s">
        <v>18</v>
      </c>
      <c r="D9">
        <v>46221</v>
      </c>
      <c r="E9" s="749">
        <v>46621</v>
      </c>
      <c r="F9" s="749">
        <v>47003</v>
      </c>
      <c r="G9" s="749">
        <v>47384</v>
      </c>
      <c r="H9" s="749">
        <v>47747</v>
      </c>
      <c r="I9" t="s">
        <v>17</v>
      </c>
      <c r="J9" s="759" t="s">
        <v>18</v>
      </c>
      <c r="K9" s="760">
        <v>43269</v>
      </c>
      <c r="L9" s="760">
        <v>43713</v>
      </c>
      <c r="M9" s="761">
        <v>44199</v>
      </c>
      <c r="N9" s="761">
        <v>44885</v>
      </c>
      <c r="O9" s="761">
        <v>45577</v>
      </c>
      <c r="P9" s="761">
        <v>46289</v>
      </c>
      <c r="Q9" s="761">
        <v>46782</v>
      </c>
      <c r="R9" s="761">
        <v>47231</v>
      </c>
      <c r="S9" s="761">
        <v>47706</v>
      </c>
    </row>
    <row r="10" spans="1:19" ht="15">
      <c r="A10" s="750">
        <v>36</v>
      </c>
      <c r="B10" t="s">
        <v>19</v>
      </c>
      <c r="C10" t="s">
        <v>20</v>
      </c>
      <c r="D10">
        <v>9082</v>
      </c>
      <c r="E10" s="749">
        <v>9216</v>
      </c>
      <c r="F10" s="749">
        <v>9353</v>
      </c>
      <c r="G10" s="749">
        <v>9492</v>
      </c>
      <c r="H10" s="749">
        <v>9631</v>
      </c>
      <c r="I10" t="s">
        <v>19</v>
      </c>
      <c r="J10" s="756" t="s">
        <v>20</v>
      </c>
      <c r="K10" s="757">
        <v>5756</v>
      </c>
      <c r="L10" s="757">
        <v>5790</v>
      </c>
      <c r="M10" s="758">
        <v>5841</v>
      </c>
      <c r="N10" s="758">
        <v>5932</v>
      </c>
      <c r="O10" s="758">
        <v>6023</v>
      </c>
      <c r="P10" s="758">
        <v>6117</v>
      </c>
      <c r="Q10" s="758">
        <v>6166</v>
      </c>
      <c r="R10" s="758">
        <v>6229</v>
      </c>
      <c r="S10" s="758">
        <v>6285</v>
      </c>
    </row>
    <row r="11" spans="1:19" ht="15">
      <c r="A11" s="750">
        <v>38</v>
      </c>
      <c r="B11" t="s">
        <v>21</v>
      </c>
      <c r="C11" t="s">
        <v>22</v>
      </c>
      <c r="D11">
        <v>11240</v>
      </c>
      <c r="E11" s="749">
        <v>11139</v>
      </c>
      <c r="F11" s="749">
        <v>11040</v>
      </c>
      <c r="G11" s="749">
        <v>10932</v>
      </c>
      <c r="H11" s="749">
        <v>10832</v>
      </c>
      <c r="I11" t="s">
        <v>21</v>
      </c>
      <c r="J11" s="759" t="s">
        <v>22</v>
      </c>
      <c r="K11" s="760">
        <v>11437</v>
      </c>
      <c r="L11" s="760">
        <v>11462</v>
      </c>
      <c r="M11" s="761">
        <v>11536</v>
      </c>
      <c r="N11" s="761">
        <v>11715</v>
      </c>
      <c r="O11" s="761">
        <v>11896</v>
      </c>
      <c r="P11" s="761">
        <v>12081</v>
      </c>
      <c r="Q11" s="761">
        <v>12144</v>
      </c>
      <c r="R11" s="761">
        <v>12227</v>
      </c>
      <c r="S11" s="761">
        <v>12316</v>
      </c>
    </row>
    <row r="12" spans="1:19" ht="15">
      <c r="A12" s="750">
        <v>40</v>
      </c>
      <c r="B12" t="s">
        <v>23</v>
      </c>
      <c r="C12" t="s">
        <v>24</v>
      </c>
      <c r="D12">
        <v>17304</v>
      </c>
      <c r="E12" s="749">
        <v>17521</v>
      </c>
      <c r="F12" s="749">
        <v>17737</v>
      </c>
      <c r="G12" s="749">
        <v>17962</v>
      </c>
      <c r="H12" s="749">
        <v>18166</v>
      </c>
      <c r="I12" t="s">
        <v>23</v>
      </c>
      <c r="J12" s="756" t="s">
        <v>24</v>
      </c>
      <c r="K12" s="757">
        <v>18321</v>
      </c>
      <c r="L12" s="757">
        <v>18737</v>
      </c>
      <c r="M12" s="758">
        <v>19104</v>
      </c>
      <c r="N12" s="758">
        <v>19404</v>
      </c>
      <c r="O12" s="758">
        <v>19704</v>
      </c>
      <c r="P12" s="758">
        <v>20011</v>
      </c>
      <c r="Q12" s="758">
        <v>20210</v>
      </c>
      <c r="R12" s="758">
        <v>20390</v>
      </c>
      <c r="S12" s="758">
        <v>20586</v>
      </c>
    </row>
    <row r="13" spans="1:19" ht="15">
      <c r="A13" s="750">
        <v>42</v>
      </c>
      <c r="B13" t="s">
        <v>25</v>
      </c>
      <c r="C13" t="s">
        <v>26</v>
      </c>
      <c r="D13">
        <v>24724</v>
      </c>
      <c r="E13" s="749">
        <v>24905</v>
      </c>
      <c r="F13" s="749">
        <v>25067</v>
      </c>
      <c r="G13" s="749">
        <v>25239</v>
      </c>
      <c r="H13" s="749">
        <v>25395</v>
      </c>
      <c r="I13" t="s">
        <v>25</v>
      </c>
      <c r="J13" s="759" t="s">
        <v>27</v>
      </c>
      <c r="K13" s="760">
        <v>26164</v>
      </c>
      <c r="L13" s="760">
        <v>26598</v>
      </c>
      <c r="M13" s="761">
        <v>27002</v>
      </c>
      <c r="N13" s="761">
        <v>27421</v>
      </c>
      <c r="O13" s="761">
        <v>27844</v>
      </c>
      <c r="P13" s="761">
        <v>28279</v>
      </c>
      <c r="Q13" s="761">
        <v>28642</v>
      </c>
      <c r="R13" s="761">
        <v>29016</v>
      </c>
      <c r="S13" s="761">
        <v>29360</v>
      </c>
    </row>
    <row r="14" spans="1:19" ht="15">
      <c r="A14" s="750">
        <v>44</v>
      </c>
      <c r="B14" t="s">
        <v>28</v>
      </c>
      <c r="C14" t="s">
        <v>29</v>
      </c>
      <c r="D14">
        <v>7580</v>
      </c>
      <c r="E14" s="749">
        <v>7591</v>
      </c>
      <c r="F14" s="749">
        <v>7601</v>
      </c>
      <c r="G14" s="749">
        <v>7610</v>
      </c>
      <c r="H14" s="749">
        <v>7619</v>
      </c>
      <c r="I14" t="s">
        <v>28</v>
      </c>
      <c r="J14" s="756" t="s">
        <v>30</v>
      </c>
      <c r="K14" s="757">
        <v>7010</v>
      </c>
      <c r="L14" s="757">
        <v>7085</v>
      </c>
      <c r="M14" s="758">
        <v>7169</v>
      </c>
      <c r="N14" s="758">
        <v>7280</v>
      </c>
      <c r="O14" s="758">
        <v>7393</v>
      </c>
      <c r="P14" s="758">
        <v>7508</v>
      </c>
      <c r="Q14" s="758">
        <v>7547</v>
      </c>
      <c r="R14" s="758">
        <v>7594</v>
      </c>
      <c r="S14" s="758">
        <v>7646</v>
      </c>
    </row>
    <row r="15" spans="1:19" ht="15">
      <c r="A15" s="750">
        <v>45</v>
      </c>
      <c r="B15" t="s">
        <v>31</v>
      </c>
      <c r="C15" t="s">
        <v>32</v>
      </c>
      <c r="D15">
        <v>183716</v>
      </c>
      <c r="E15" s="749">
        <v>189325</v>
      </c>
      <c r="F15" s="749">
        <v>195068</v>
      </c>
      <c r="G15" s="749">
        <v>200931</v>
      </c>
      <c r="H15" s="749">
        <v>206885</v>
      </c>
      <c r="I15" t="s">
        <v>31</v>
      </c>
      <c r="J15" s="759" t="s">
        <v>32</v>
      </c>
      <c r="K15" s="760">
        <v>121003</v>
      </c>
      <c r="L15" s="760">
        <v>124647</v>
      </c>
      <c r="M15" s="761">
        <v>127744</v>
      </c>
      <c r="N15" s="761">
        <v>129751</v>
      </c>
      <c r="O15" s="761">
        <v>131754</v>
      </c>
      <c r="P15" s="761">
        <v>133811</v>
      </c>
      <c r="Q15" s="761">
        <v>135908</v>
      </c>
      <c r="R15" s="761">
        <v>137922</v>
      </c>
      <c r="S15" s="761">
        <v>139843</v>
      </c>
    </row>
    <row r="16" spans="1:19" ht="15">
      <c r="A16" s="750">
        <v>51</v>
      </c>
      <c r="B16" t="s">
        <v>33</v>
      </c>
      <c r="C16" t="s">
        <v>34</v>
      </c>
      <c r="D16">
        <v>41209</v>
      </c>
      <c r="E16" s="749">
        <v>42301</v>
      </c>
      <c r="F16" s="749">
        <v>43416</v>
      </c>
      <c r="G16" s="749">
        <v>44560</v>
      </c>
      <c r="H16" s="749">
        <v>45710</v>
      </c>
      <c r="I16" t="s">
        <v>33</v>
      </c>
      <c r="J16" s="756" t="s">
        <v>35</v>
      </c>
      <c r="K16" s="757">
        <v>29295</v>
      </c>
      <c r="L16" s="757">
        <v>29942</v>
      </c>
      <c r="M16" s="758">
        <v>30510</v>
      </c>
      <c r="N16" s="758">
        <v>30984</v>
      </c>
      <c r="O16" s="758">
        <v>31462</v>
      </c>
      <c r="P16" s="758">
        <v>31953</v>
      </c>
      <c r="Q16" s="758">
        <v>32219</v>
      </c>
      <c r="R16" s="758">
        <v>32469</v>
      </c>
      <c r="S16" s="758">
        <v>32735</v>
      </c>
    </row>
    <row r="17" spans="1:19" ht="15">
      <c r="A17" s="750">
        <v>55</v>
      </c>
      <c r="B17" t="s">
        <v>36</v>
      </c>
      <c r="C17" t="s">
        <v>37</v>
      </c>
      <c r="D17">
        <v>8578</v>
      </c>
      <c r="E17" s="749">
        <v>8426</v>
      </c>
      <c r="F17" s="749">
        <v>8306</v>
      </c>
      <c r="G17" s="749">
        <v>8165</v>
      </c>
      <c r="H17" s="749">
        <v>8036</v>
      </c>
      <c r="I17" t="s">
        <v>36</v>
      </c>
      <c r="J17" s="759" t="s">
        <v>37</v>
      </c>
      <c r="K17" s="760">
        <v>7689</v>
      </c>
      <c r="L17" s="760">
        <v>7577</v>
      </c>
      <c r="M17" s="761">
        <v>7545</v>
      </c>
      <c r="N17" s="761">
        <v>7662</v>
      </c>
      <c r="O17" s="761">
        <v>7780</v>
      </c>
      <c r="P17" s="761">
        <v>7902</v>
      </c>
      <c r="Q17" s="761">
        <v>7975</v>
      </c>
      <c r="R17" s="761">
        <v>8051</v>
      </c>
      <c r="S17" s="761">
        <v>8137</v>
      </c>
    </row>
    <row r="18" spans="1:19" ht="15">
      <c r="A18" s="750">
        <v>59</v>
      </c>
      <c r="B18" t="s">
        <v>38</v>
      </c>
      <c r="C18" t="s">
        <v>39</v>
      </c>
      <c r="D18">
        <v>4110</v>
      </c>
      <c r="E18" s="749">
        <v>4029</v>
      </c>
      <c r="F18" s="749">
        <v>3945</v>
      </c>
      <c r="G18" s="749">
        <v>3854</v>
      </c>
      <c r="H18" s="749">
        <v>3765</v>
      </c>
      <c r="I18" t="s">
        <v>38</v>
      </c>
      <c r="J18" s="756" t="s">
        <v>39</v>
      </c>
      <c r="K18" s="757">
        <v>5139</v>
      </c>
      <c r="L18" s="757">
        <v>5085</v>
      </c>
      <c r="M18" s="758">
        <v>5074</v>
      </c>
      <c r="N18" s="758">
        <v>5153</v>
      </c>
      <c r="O18" s="758">
        <v>5232</v>
      </c>
      <c r="P18" s="758">
        <v>5314</v>
      </c>
      <c r="Q18" s="758">
        <v>5361</v>
      </c>
      <c r="R18" s="758">
        <v>5393</v>
      </c>
      <c r="S18" s="758">
        <v>5448</v>
      </c>
    </row>
    <row r="19" spans="1:19" ht="15">
      <c r="A19" s="750">
        <v>79</v>
      </c>
      <c r="B19" t="s">
        <v>40</v>
      </c>
      <c r="C19" t="s">
        <v>41</v>
      </c>
      <c r="D19">
        <v>50836</v>
      </c>
      <c r="E19" s="749">
        <v>51617</v>
      </c>
      <c r="F19" s="749">
        <v>52395</v>
      </c>
      <c r="G19" s="749">
        <v>53167</v>
      </c>
      <c r="H19" s="749">
        <v>53946</v>
      </c>
      <c r="I19" t="s">
        <v>40</v>
      </c>
      <c r="J19" s="759" t="s">
        <v>41</v>
      </c>
      <c r="K19" s="760">
        <v>51969</v>
      </c>
      <c r="L19" s="760">
        <v>53242</v>
      </c>
      <c r="M19" s="761">
        <v>54347</v>
      </c>
      <c r="N19" s="761">
        <v>55201</v>
      </c>
      <c r="O19" s="761">
        <v>56053</v>
      </c>
      <c r="P19" s="761">
        <v>56928</v>
      </c>
      <c r="Q19" s="761">
        <v>57483</v>
      </c>
      <c r="R19" s="761">
        <v>58025</v>
      </c>
      <c r="S19" s="761">
        <v>58590</v>
      </c>
    </row>
    <row r="20" spans="1:19" ht="15">
      <c r="A20" s="750">
        <v>86</v>
      </c>
      <c r="B20" t="s">
        <v>42</v>
      </c>
      <c r="C20" t="s">
        <v>43</v>
      </c>
      <c r="D20">
        <v>6823</v>
      </c>
      <c r="E20" s="749">
        <v>6875</v>
      </c>
      <c r="F20" s="749">
        <v>6930</v>
      </c>
      <c r="G20" s="749">
        <v>6991</v>
      </c>
      <c r="H20" s="749">
        <v>7041</v>
      </c>
      <c r="I20" t="s">
        <v>42</v>
      </c>
      <c r="J20" s="756" t="s">
        <v>43</v>
      </c>
      <c r="K20" s="757">
        <v>6000</v>
      </c>
      <c r="L20" s="757">
        <v>6054</v>
      </c>
      <c r="M20" s="758">
        <v>6116</v>
      </c>
      <c r="N20" s="758">
        <v>6211</v>
      </c>
      <c r="O20" s="758">
        <v>6307</v>
      </c>
      <c r="P20" s="758">
        <v>6405</v>
      </c>
      <c r="Q20" s="758">
        <v>6439</v>
      </c>
      <c r="R20" s="758">
        <v>6484</v>
      </c>
      <c r="S20" s="758">
        <v>6540</v>
      </c>
    </row>
    <row r="21" spans="1:19" ht="15">
      <c r="A21" s="750">
        <v>88</v>
      </c>
      <c r="B21" t="s">
        <v>44</v>
      </c>
      <c r="C21" t="s">
        <v>45</v>
      </c>
      <c r="D21">
        <v>464614</v>
      </c>
      <c r="E21" s="749">
        <v>473423</v>
      </c>
      <c r="F21" s="749">
        <v>482287</v>
      </c>
      <c r="G21" s="749">
        <v>491182</v>
      </c>
      <c r="H21" s="749">
        <v>500125</v>
      </c>
      <c r="I21" t="s">
        <v>44</v>
      </c>
      <c r="J21" s="759" t="s">
        <v>45</v>
      </c>
      <c r="K21" s="760">
        <v>522264</v>
      </c>
      <c r="L21" s="760">
        <v>538527</v>
      </c>
      <c r="M21" s="761">
        <v>552154</v>
      </c>
      <c r="N21" s="761">
        <v>560831</v>
      </c>
      <c r="O21" s="761">
        <v>569488</v>
      </c>
      <c r="P21" s="761">
        <v>578376</v>
      </c>
      <c r="Q21" s="761">
        <v>588462</v>
      </c>
      <c r="R21" s="761">
        <v>598199</v>
      </c>
      <c r="S21" s="761">
        <v>607353</v>
      </c>
    </row>
    <row r="22" spans="1:19" ht="15">
      <c r="A22" s="750">
        <v>91</v>
      </c>
      <c r="B22" t="s">
        <v>46</v>
      </c>
      <c r="C22" t="s">
        <v>47</v>
      </c>
      <c r="D22">
        <v>9188</v>
      </c>
      <c r="E22" s="749">
        <v>9079</v>
      </c>
      <c r="F22" s="749">
        <v>8976</v>
      </c>
      <c r="G22" s="749">
        <v>8864</v>
      </c>
      <c r="H22" s="749">
        <v>8758</v>
      </c>
      <c r="I22" t="s">
        <v>46</v>
      </c>
      <c r="J22" s="756" t="s">
        <v>47</v>
      </c>
      <c r="K22" s="757">
        <v>10323</v>
      </c>
      <c r="L22" s="757">
        <v>10274</v>
      </c>
      <c r="M22" s="758">
        <v>10284</v>
      </c>
      <c r="N22" s="758">
        <v>10444</v>
      </c>
      <c r="O22" s="758">
        <v>10605</v>
      </c>
      <c r="P22" s="758">
        <v>10770</v>
      </c>
      <c r="Q22" s="758">
        <v>10850</v>
      </c>
      <c r="R22" s="758">
        <v>10960</v>
      </c>
      <c r="S22" s="758">
        <v>11043</v>
      </c>
    </row>
    <row r="23" spans="1:19" ht="15">
      <c r="A23" s="750">
        <v>93</v>
      </c>
      <c r="B23" t="s">
        <v>48</v>
      </c>
      <c r="C23" t="s">
        <v>49</v>
      </c>
      <c r="D23">
        <v>17606</v>
      </c>
      <c r="E23" s="749">
        <v>17663</v>
      </c>
      <c r="F23" s="749">
        <v>17726</v>
      </c>
      <c r="G23" s="749">
        <v>17773</v>
      </c>
      <c r="H23" s="749">
        <v>17815</v>
      </c>
      <c r="I23" t="s">
        <v>48</v>
      </c>
      <c r="J23" s="759" t="s">
        <v>49</v>
      </c>
      <c r="K23" s="760">
        <v>15607</v>
      </c>
      <c r="L23" s="760">
        <v>15736</v>
      </c>
      <c r="M23" s="761">
        <v>15896</v>
      </c>
      <c r="N23" s="761">
        <v>16143</v>
      </c>
      <c r="O23" s="761">
        <v>16392</v>
      </c>
      <c r="P23" s="761">
        <v>16648</v>
      </c>
      <c r="Q23" s="761">
        <v>16767</v>
      </c>
      <c r="R23" s="761">
        <v>16893</v>
      </c>
      <c r="S23" s="761">
        <v>17024</v>
      </c>
    </row>
    <row r="24" spans="1:19" ht="15">
      <c r="A24" s="750">
        <v>101</v>
      </c>
      <c r="B24" t="s">
        <v>50</v>
      </c>
      <c r="C24" t="s">
        <v>51</v>
      </c>
      <c r="D24">
        <v>26957</v>
      </c>
      <c r="E24" s="749">
        <v>26828</v>
      </c>
      <c r="F24" s="749">
        <v>26698</v>
      </c>
      <c r="G24" s="749">
        <v>26567</v>
      </c>
      <c r="H24" s="749">
        <v>26434</v>
      </c>
      <c r="I24" t="s">
        <v>50</v>
      </c>
      <c r="J24" s="756" t="s">
        <v>51</v>
      </c>
      <c r="K24" s="757">
        <v>26118</v>
      </c>
      <c r="L24" s="757">
        <v>26160</v>
      </c>
      <c r="M24" s="758">
        <v>26313</v>
      </c>
      <c r="N24" s="758">
        <v>26721</v>
      </c>
      <c r="O24" s="758">
        <v>27134</v>
      </c>
      <c r="P24" s="758">
        <v>27557</v>
      </c>
      <c r="Q24" s="758">
        <v>27905</v>
      </c>
      <c r="R24" s="758">
        <v>28245</v>
      </c>
      <c r="S24" s="758">
        <v>28563</v>
      </c>
    </row>
    <row r="25" spans="1:19" ht="15">
      <c r="A25" s="750">
        <v>107</v>
      </c>
      <c r="B25" t="s">
        <v>52</v>
      </c>
      <c r="C25" t="s">
        <v>53</v>
      </c>
      <c r="D25">
        <v>8692</v>
      </c>
      <c r="E25" s="749">
        <v>8682</v>
      </c>
      <c r="F25" s="749">
        <v>8673</v>
      </c>
      <c r="G25" s="749">
        <v>8662</v>
      </c>
      <c r="H25" s="749">
        <v>8652</v>
      </c>
      <c r="I25" t="s">
        <v>52</v>
      </c>
      <c r="J25" s="759" t="s">
        <v>53</v>
      </c>
      <c r="K25" s="760">
        <v>8039</v>
      </c>
      <c r="L25" s="760">
        <v>8065</v>
      </c>
      <c r="M25" s="761">
        <v>8120</v>
      </c>
      <c r="N25" s="761">
        <v>8246</v>
      </c>
      <c r="O25" s="761">
        <v>8373</v>
      </c>
      <c r="P25" s="761">
        <v>8504</v>
      </c>
      <c r="Q25" s="761">
        <v>8576</v>
      </c>
      <c r="R25" s="761">
        <v>8641</v>
      </c>
      <c r="S25" s="761">
        <v>8710</v>
      </c>
    </row>
    <row r="26" spans="1:19" ht="15">
      <c r="A26" s="750">
        <v>113</v>
      </c>
      <c r="B26" t="s">
        <v>54</v>
      </c>
      <c r="C26" t="s">
        <v>55</v>
      </c>
      <c r="D26">
        <v>6566</v>
      </c>
      <c r="E26" s="749">
        <v>6531</v>
      </c>
      <c r="F26" s="749">
        <v>6495</v>
      </c>
      <c r="G26" s="749">
        <v>6446</v>
      </c>
      <c r="H26" s="749">
        <v>6403</v>
      </c>
      <c r="I26" t="s">
        <v>54</v>
      </c>
      <c r="J26" s="756" t="s">
        <v>55</v>
      </c>
      <c r="K26" s="757">
        <v>9354</v>
      </c>
      <c r="L26" s="757">
        <v>9502</v>
      </c>
      <c r="M26" s="758">
        <v>9634</v>
      </c>
      <c r="N26" s="758">
        <v>9783</v>
      </c>
      <c r="O26" s="758">
        <v>9934</v>
      </c>
      <c r="P26" s="758">
        <v>10089</v>
      </c>
      <c r="Q26" s="758">
        <v>10143</v>
      </c>
      <c r="R26" s="758">
        <v>10211</v>
      </c>
      <c r="S26" s="758">
        <v>10299</v>
      </c>
    </row>
    <row r="27" spans="1:19" ht="15">
      <c r="A27" s="750">
        <v>120</v>
      </c>
      <c r="B27" t="s">
        <v>56</v>
      </c>
      <c r="C27" t="s">
        <v>57</v>
      </c>
      <c r="D27">
        <v>38850</v>
      </c>
      <c r="E27" s="749">
        <v>39918</v>
      </c>
      <c r="F27" s="749">
        <v>41012</v>
      </c>
      <c r="G27" s="749">
        <v>42112</v>
      </c>
      <c r="H27" s="749">
        <v>43239</v>
      </c>
      <c r="I27" t="s">
        <v>56</v>
      </c>
      <c r="J27" s="759" t="s">
        <v>57</v>
      </c>
      <c r="K27" s="760">
        <v>28996</v>
      </c>
      <c r="L27" s="760">
        <v>29716</v>
      </c>
      <c r="M27" s="761">
        <v>30356</v>
      </c>
      <c r="N27" s="761">
        <v>30833</v>
      </c>
      <c r="O27" s="761">
        <v>31309</v>
      </c>
      <c r="P27" s="761">
        <v>31798</v>
      </c>
      <c r="Q27" s="761">
        <v>31976</v>
      </c>
      <c r="R27" s="761">
        <v>32163</v>
      </c>
      <c r="S27" s="761">
        <v>32385</v>
      </c>
    </row>
    <row r="28" spans="1:19" ht="15">
      <c r="A28" s="750">
        <v>125</v>
      </c>
      <c r="B28" t="s">
        <v>58</v>
      </c>
      <c r="C28" t="s">
        <v>59</v>
      </c>
      <c r="D28">
        <v>8275</v>
      </c>
      <c r="E28" s="749">
        <v>8330</v>
      </c>
      <c r="F28" s="749">
        <v>8396</v>
      </c>
      <c r="G28" s="749">
        <v>8457</v>
      </c>
      <c r="H28" s="749">
        <v>8519</v>
      </c>
      <c r="I28" t="s">
        <v>58</v>
      </c>
      <c r="J28" s="756" t="s">
        <v>59</v>
      </c>
      <c r="K28" s="757">
        <v>8297</v>
      </c>
      <c r="L28" s="757">
        <v>8420</v>
      </c>
      <c r="M28" s="758">
        <v>8536</v>
      </c>
      <c r="N28" s="758">
        <v>8668</v>
      </c>
      <c r="O28" s="758">
        <v>8802</v>
      </c>
      <c r="P28" s="758">
        <v>8940</v>
      </c>
      <c r="Q28" s="758">
        <v>8992</v>
      </c>
      <c r="R28" s="758">
        <v>9046</v>
      </c>
      <c r="S28" s="758">
        <v>9106</v>
      </c>
    </row>
    <row r="29" spans="1:19" ht="15">
      <c r="A29" s="750">
        <v>129</v>
      </c>
      <c r="B29" t="s">
        <v>60</v>
      </c>
      <c r="C29" t="s">
        <v>61</v>
      </c>
      <c r="D29">
        <v>78756</v>
      </c>
      <c r="E29" s="749">
        <v>79652</v>
      </c>
      <c r="F29" s="749">
        <v>80528</v>
      </c>
      <c r="G29" s="749">
        <v>81381</v>
      </c>
      <c r="H29" s="749">
        <v>82227</v>
      </c>
      <c r="I29" t="s">
        <v>60</v>
      </c>
      <c r="J29" s="759" t="s">
        <v>61</v>
      </c>
      <c r="K29" s="760">
        <v>79638</v>
      </c>
      <c r="L29" s="760">
        <v>81658</v>
      </c>
      <c r="M29" s="761">
        <v>83423</v>
      </c>
      <c r="N29" s="761">
        <v>84734</v>
      </c>
      <c r="O29" s="761">
        <v>86042</v>
      </c>
      <c r="P29" s="761">
        <v>87385</v>
      </c>
      <c r="Q29" s="761">
        <v>88727</v>
      </c>
      <c r="R29" s="761">
        <v>90015</v>
      </c>
      <c r="S29" s="761">
        <v>91239</v>
      </c>
    </row>
    <row r="30" spans="1:19" ht="15">
      <c r="A30" s="750">
        <v>134</v>
      </c>
      <c r="B30" t="s">
        <v>62</v>
      </c>
      <c r="C30" t="s">
        <v>63</v>
      </c>
      <c r="D30">
        <v>9035</v>
      </c>
      <c r="E30" s="749">
        <v>8970</v>
      </c>
      <c r="F30" s="749">
        <v>8915</v>
      </c>
      <c r="G30" s="749">
        <v>8839</v>
      </c>
      <c r="H30" s="749">
        <v>8778</v>
      </c>
      <c r="I30" t="s">
        <v>62</v>
      </c>
      <c r="J30" s="756" t="s">
        <v>63</v>
      </c>
      <c r="K30" s="757">
        <v>9203</v>
      </c>
      <c r="L30" s="757">
        <v>9202</v>
      </c>
      <c r="M30" s="758">
        <v>9243</v>
      </c>
      <c r="N30" s="758">
        <v>9386</v>
      </c>
      <c r="O30" s="758">
        <v>9531</v>
      </c>
      <c r="P30" s="758">
        <v>9680</v>
      </c>
      <c r="Q30" s="758">
        <v>9740</v>
      </c>
      <c r="R30" s="758">
        <v>9814</v>
      </c>
      <c r="S30" s="758">
        <v>9883</v>
      </c>
    </row>
    <row r="31" spans="1:19" ht="15">
      <c r="A31" s="750">
        <v>138</v>
      </c>
      <c r="B31" t="s">
        <v>64</v>
      </c>
      <c r="C31" t="s">
        <v>65</v>
      </c>
      <c r="D31">
        <v>16751</v>
      </c>
      <c r="E31" s="749">
        <v>16745</v>
      </c>
      <c r="F31" s="749">
        <v>16737</v>
      </c>
      <c r="G31" s="749">
        <v>16725</v>
      </c>
      <c r="H31" s="749">
        <v>16700</v>
      </c>
      <c r="I31" t="s">
        <v>64</v>
      </c>
      <c r="J31" s="759" t="s">
        <v>65</v>
      </c>
      <c r="K31" s="760">
        <v>15523</v>
      </c>
      <c r="L31" s="760">
        <v>15490</v>
      </c>
      <c r="M31" s="761">
        <v>15552</v>
      </c>
      <c r="N31" s="761">
        <v>15793</v>
      </c>
      <c r="O31" s="761">
        <v>16037</v>
      </c>
      <c r="P31" s="761">
        <v>16287</v>
      </c>
      <c r="Q31" s="761">
        <v>16428</v>
      </c>
      <c r="R31" s="761">
        <v>16538</v>
      </c>
      <c r="S31" s="761">
        <v>16695</v>
      </c>
    </row>
    <row r="32" spans="1:19" ht="15">
      <c r="A32" s="750">
        <v>142</v>
      </c>
      <c r="B32" t="s">
        <v>66</v>
      </c>
      <c r="C32" t="s">
        <v>67</v>
      </c>
      <c r="D32">
        <v>4569</v>
      </c>
      <c r="E32" s="749">
        <v>4543</v>
      </c>
      <c r="F32" s="749">
        <v>4519</v>
      </c>
      <c r="G32" s="749">
        <v>4491</v>
      </c>
      <c r="H32" s="749">
        <v>4460</v>
      </c>
      <c r="I32" t="s">
        <v>66</v>
      </c>
      <c r="J32" s="756" t="s">
        <v>67</v>
      </c>
      <c r="K32" s="757">
        <v>4582</v>
      </c>
      <c r="L32" s="757">
        <v>4537</v>
      </c>
      <c r="M32" s="758">
        <v>4532</v>
      </c>
      <c r="N32" s="758">
        <v>4602</v>
      </c>
      <c r="O32" s="758">
        <v>4673</v>
      </c>
      <c r="P32" s="758">
        <v>4746</v>
      </c>
      <c r="Q32" s="758">
        <v>4811</v>
      </c>
      <c r="R32" s="758">
        <v>4857</v>
      </c>
      <c r="S32" s="758">
        <v>4909</v>
      </c>
    </row>
    <row r="33" spans="1:19" ht="15">
      <c r="A33" s="750">
        <v>145</v>
      </c>
      <c r="B33" t="s">
        <v>68</v>
      </c>
      <c r="C33" t="s">
        <v>69</v>
      </c>
      <c r="D33">
        <v>5340</v>
      </c>
      <c r="E33" s="749">
        <v>5321</v>
      </c>
      <c r="F33" s="749">
        <v>5308</v>
      </c>
      <c r="G33" s="749">
        <v>5276</v>
      </c>
      <c r="H33" s="749">
        <v>5257</v>
      </c>
      <c r="I33" t="s">
        <v>68</v>
      </c>
      <c r="J33" s="759" t="s">
        <v>69</v>
      </c>
      <c r="K33" s="760">
        <v>4743</v>
      </c>
      <c r="L33" s="760">
        <v>4670</v>
      </c>
      <c r="M33" s="761">
        <v>4648</v>
      </c>
      <c r="N33" s="761">
        <v>4720</v>
      </c>
      <c r="O33" s="761">
        <v>4793</v>
      </c>
      <c r="P33" s="761">
        <v>4868</v>
      </c>
      <c r="Q33" s="761">
        <v>4920</v>
      </c>
      <c r="R33" s="761">
        <v>4965</v>
      </c>
      <c r="S33" s="761">
        <v>5004</v>
      </c>
    </row>
    <row r="34" spans="1:19" ht="15">
      <c r="A34" s="750">
        <v>147</v>
      </c>
      <c r="B34" t="s">
        <v>70</v>
      </c>
      <c r="C34" t="s">
        <v>71</v>
      </c>
      <c r="D34">
        <v>57220</v>
      </c>
      <c r="E34" s="749">
        <v>58667</v>
      </c>
      <c r="F34" s="749">
        <v>60141</v>
      </c>
      <c r="G34" s="749">
        <v>61641</v>
      </c>
      <c r="H34" s="749">
        <v>63141</v>
      </c>
      <c r="I34" t="s">
        <v>70</v>
      </c>
      <c r="J34" s="756" t="s">
        <v>71</v>
      </c>
      <c r="K34" s="757">
        <v>47932</v>
      </c>
      <c r="L34" s="757">
        <v>49659</v>
      </c>
      <c r="M34" s="758">
        <v>51143</v>
      </c>
      <c r="N34" s="758">
        <v>51947</v>
      </c>
      <c r="O34" s="758">
        <v>52749</v>
      </c>
      <c r="P34" s="758">
        <v>53572</v>
      </c>
      <c r="Q34" s="758">
        <v>54339</v>
      </c>
      <c r="R34" s="758">
        <v>55061</v>
      </c>
      <c r="S34" s="758">
        <v>55751</v>
      </c>
    </row>
    <row r="35" spans="1:19" ht="15">
      <c r="A35" s="750">
        <v>148</v>
      </c>
      <c r="B35" t="s">
        <v>72</v>
      </c>
      <c r="C35" t="s">
        <v>73</v>
      </c>
      <c r="D35">
        <v>47340</v>
      </c>
      <c r="E35" s="749">
        <v>47915</v>
      </c>
      <c r="F35" s="749">
        <v>48498</v>
      </c>
      <c r="G35" s="749">
        <v>49076</v>
      </c>
      <c r="H35" s="749">
        <v>49642</v>
      </c>
      <c r="I35" t="s">
        <v>72</v>
      </c>
      <c r="J35" s="759" t="s">
        <v>73</v>
      </c>
      <c r="K35" s="760">
        <v>59416</v>
      </c>
      <c r="L35" s="760">
        <v>61122</v>
      </c>
      <c r="M35" s="761">
        <v>62581</v>
      </c>
      <c r="N35" s="761">
        <v>63564</v>
      </c>
      <c r="O35" s="761">
        <v>64546</v>
      </c>
      <c r="P35" s="761">
        <v>65553</v>
      </c>
      <c r="Q35" s="761">
        <v>66374</v>
      </c>
      <c r="R35" s="761">
        <v>67121</v>
      </c>
      <c r="S35" s="761">
        <v>67903</v>
      </c>
    </row>
    <row r="36" spans="1:19" ht="15">
      <c r="A36" s="750">
        <v>150</v>
      </c>
      <c r="B36" t="s">
        <v>74</v>
      </c>
      <c r="C36" t="s">
        <v>75</v>
      </c>
      <c r="D36">
        <v>3583</v>
      </c>
      <c r="E36" s="749">
        <v>3552</v>
      </c>
      <c r="F36" s="749">
        <v>3512</v>
      </c>
      <c r="G36" s="749">
        <v>3474</v>
      </c>
      <c r="H36" s="749">
        <v>3428</v>
      </c>
      <c r="I36" t="s">
        <v>74</v>
      </c>
      <c r="J36" s="756" t="s">
        <v>75</v>
      </c>
      <c r="K36" s="757">
        <v>3954</v>
      </c>
      <c r="L36" s="757">
        <v>3954</v>
      </c>
      <c r="M36" s="758">
        <v>3972</v>
      </c>
      <c r="N36" s="758">
        <v>4034</v>
      </c>
      <c r="O36" s="758">
        <v>4096</v>
      </c>
      <c r="P36" s="758">
        <v>4160</v>
      </c>
      <c r="Q36" s="758">
        <v>4221</v>
      </c>
      <c r="R36" s="758">
        <v>4268</v>
      </c>
      <c r="S36" s="758">
        <v>4327</v>
      </c>
    </row>
    <row r="37" spans="1:19" ht="15">
      <c r="A37" s="750">
        <v>154</v>
      </c>
      <c r="B37" t="s">
        <v>76</v>
      </c>
      <c r="C37" t="s">
        <v>77</v>
      </c>
      <c r="D37">
        <v>114902</v>
      </c>
      <c r="E37" s="749">
        <v>117670</v>
      </c>
      <c r="F37" s="749">
        <v>120479</v>
      </c>
      <c r="G37" s="749">
        <v>123304</v>
      </c>
      <c r="H37" s="749">
        <v>126161</v>
      </c>
      <c r="I37" t="s">
        <v>76</v>
      </c>
      <c r="J37" s="759" t="s">
        <v>77</v>
      </c>
      <c r="K37" s="760">
        <v>90213</v>
      </c>
      <c r="L37" s="760">
        <v>93044</v>
      </c>
      <c r="M37" s="761">
        <v>95427</v>
      </c>
      <c r="N37" s="761">
        <v>96927</v>
      </c>
      <c r="O37" s="761">
        <v>98423</v>
      </c>
      <c r="P37" s="761">
        <v>99959</v>
      </c>
      <c r="Q37" s="761">
        <v>101577</v>
      </c>
      <c r="R37" s="761">
        <v>103150</v>
      </c>
      <c r="S37" s="761">
        <v>104638</v>
      </c>
    </row>
    <row r="38" spans="1:19" ht="15">
      <c r="A38" s="750">
        <v>172</v>
      </c>
      <c r="B38" t="s">
        <v>78</v>
      </c>
      <c r="C38" t="s">
        <v>79</v>
      </c>
      <c r="D38">
        <v>78148</v>
      </c>
      <c r="E38" s="749">
        <v>80132</v>
      </c>
      <c r="F38" s="749">
        <v>82151</v>
      </c>
      <c r="G38" s="749">
        <v>84183</v>
      </c>
      <c r="H38" s="749">
        <v>86239</v>
      </c>
      <c r="I38" t="s">
        <v>78</v>
      </c>
      <c r="J38" s="756" t="s">
        <v>79</v>
      </c>
      <c r="K38" s="757">
        <v>57375</v>
      </c>
      <c r="L38" s="757">
        <v>58684</v>
      </c>
      <c r="M38" s="758">
        <v>59836</v>
      </c>
      <c r="N38" s="758">
        <v>60775</v>
      </c>
      <c r="O38" s="758">
        <v>61714</v>
      </c>
      <c r="P38" s="758">
        <v>62678</v>
      </c>
      <c r="Q38" s="758">
        <v>63676</v>
      </c>
      <c r="R38" s="758">
        <v>64619</v>
      </c>
      <c r="S38" s="758">
        <v>65518</v>
      </c>
    </row>
    <row r="39" spans="1:19" ht="15">
      <c r="A39" s="750">
        <v>190</v>
      </c>
      <c r="B39" t="s">
        <v>80</v>
      </c>
      <c r="C39" t="s">
        <v>81</v>
      </c>
      <c r="D39">
        <v>8998</v>
      </c>
      <c r="E39" s="749">
        <v>8932</v>
      </c>
      <c r="F39" s="749">
        <v>8869</v>
      </c>
      <c r="G39" s="749">
        <v>8798</v>
      </c>
      <c r="H39" s="749">
        <v>8735</v>
      </c>
      <c r="I39" t="s">
        <v>80</v>
      </c>
      <c r="J39" s="759" t="s">
        <v>81</v>
      </c>
      <c r="K39" s="760">
        <v>9775</v>
      </c>
      <c r="L39" s="760">
        <v>9844</v>
      </c>
      <c r="M39" s="761">
        <v>9936</v>
      </c>
      <c r="N39" s="761">
        <v>10090</v>
      </c>
      <c r="O39" s="761">
        <v>10246</v>
      </c>
      <c r="P39" s="761">
        <v>10406</v>
      </c>
      <c r="Q39" s="761">
        <v>10578</v>
      </c>
      <c r="R39" s="761">
        <v>10727</v>
      </c>
      <c r="S39" s="761">
        <v>10878</v>
      </c>
    </row>
    <row r="40" spans="1:19" ht="15">
      <c r="A40" s="750">
        <v>197</v>
      </c>
      <c r="B40" t="s">
        <v>82</v>
      </c>
      <c r="C40" t="s">
        <v>83</v>
      </c>
      <c r="D40">
        <v>14964</v>
      </c>
      <c r="E40" s="749">
        <v>14945</v>
      </c>
      <c r="F40" s="749">
        <v>14924</v>
      </c>
      <c r="G40" s="749">
        <v>14909</v>
      </c>
      <c r="H40" s="749">
        <v>14891</v>
      </c>
      <c r="I40" t="s">
        <v>82</v>
      </c>
      <c r="J40" s="756" t="s">
        <v>84</v>
      </c>
      <c r="K40" s="757">
        <v>15444</v>
      </c>
      <c r="L40" s="757">
        <v>15042</v>
      </c>
      <c r="M40" s="758">
        <v>14833</v>
      </c>
      <c r="N40" s="758">
        <v>15063</v>
      </c>
      <c r="O40" s="758">
        <v>15296</v>
      </c>
      <c r="P40" s="758">
        <v>15534</v>
      </c>
      <c r="Q40" s="758">
        <v>15687</v>
      </c>
      <c r="R40" s="758">
        <v>15838</v>
      </c>
      <c r="S40" s="758">
        <v>15990</v>
      </c>
    </row>
    <row r="41" spans="1:19" ht="15">
      <c r="A41" s="750">
        <v>206</v>
      </c>
      <c r="B41" t="s">
        <v>85</v>
      </c>
      <c r="C41" t="s">
        <v>86</v>
      </c>
      <c r="D41">
        <v>3375</v>
      </c>
      <c r="E41" s="749">
        <v>3284</v>
      </c>
      <c r="F41" s="749">
        <v>3194</v>
      </c>
      <c r="G41" s="749">
        <v>3114</v>
      </c>
      <c r="H41" s="749">
        <v>3030</v>
      </c>
      <c r="I41" t="s">
        <v>85</v>
      </c>
      <c r="J41" s="759" t="s">
        <v>86</v>
      </c>
      <c r="K41" s="760">
        <v>4797</v>
      </c>
      <c r="L41" s="760">
        <v>4760</v>
      </c>
      <c r="M41" s="761">
        <v>4758</v>
      </c>
      <c r="N41" s="761">
        <v>4832</v>
      </c>
      <c r="O41" s="761">
        <v>4906</v>
      </c>
      <c r="P41" s="761">
        <v>4983</v>
      </c>
      <c r="Q41" s="761">
        <v>5027</v>
      </c>
      <c r="R41" s="761">
        <v>5070</v>
      </c>
      <c r="S41" s="761">
        <v>5126</v>
      </c>
    </row>
    <row r="42" spans="1:19" ht="15">
      <c r="A42" s="750">
        <v>209</v>
      </c>
      <c r="B42" t="s">
        <v>87</v>
      </c>
      <c r="C42" t="s">
        <v>88</v>
      </c>
      <c r="D42">
        <v>20565</v>
      </c>
      <c r="E42" s="749">
        <v>20476</v>
      </c>
      <c r="F42" s="749">
        <v>20371</v>
      </c>
      <c r="G42" s="749">
        <v>20271</v>
      </c>
      <c r="H42" s="749">
        <v>20158</v>
      </c>
      <c r="I42" t="s">
        <v>87</v>
      </c>
      <c r="J42" s="756" t="s">
        <v>88</v>
      </c>
      <c r="K42" s="757">
        <v>21377</v>
      </c>
      <c r="L42" s="757">
        <v>21504</v>
      </c>
      <c r="M42" s="758">
        <v>21688</v>
      </c>
      <c r="N42" s="758">
        <v>22024</v>
      </c>
      <c r="O42" s="758">
        <v>22364</v>
      </c>
      <c r="P42" s="758">
        <v>22713</v>
      </c>
      <c r="Q42" s="758">
        <v>22908</v>
      </c>
      <c r="R42" s="758">
        <v>23084</v>
      </c>
      <c r="S42" s="758">
        <v>23275</v>
      </c>
    </row>
    <row r="43" spans="1:19" ht="15">
      <c r="A43" s="750">
        <v>212</v>
      </c>
      <c r="B43" t="s">
        <v>89</v>
      </c>
      <c r="C43" t="s">
        <v>90</v>
      </c>
      <c r="D43">
        <v>71035</v>
      </c>
      <c r="E43" s="749">
        <v>71885</v>
      </c>
      <c r="F43" s="749">
        <v>72735</v>
      </c>
      <c r="G43" s="749">
        <v>73574</v>
      </c>
      <c r="H43" s="749">
        <v>74406</v>
      </c>
      <c r="I43" t="s">
        <v>89</v>
      </c>
      <c r="J43" s="759" t="s">
        <v>90</v>
      </c>
      <c r="K43" s="760">
        <v>77884</v>
      </c>
      <c r="L43" s="760">
        <v>80000</v>
      </c>
      <c r="M43" s="761">
        <v>81820</v>
      </c>
      <c r="N43" s="761">
        <v>83106</v>
      </c>
      <c r="O43" s="761">
        <v>84389</v>
      </c>
      <c r="P43" s="761">
        <v>85706</v>
      </c>
      <c r="Q43" s="761">
        <v>87020</v>
      </c>
      <c r="R43" s="761">
        <v>88278</v>
      </c>
      <c r="S43" s="761">
        <v>89492</v>
      </c>
    </row>
    <row r="44" spans="1:19" ht="15">
      <c r="A44" s="750">
        <v>234</v>
      </c>
      <c r="B44" t="s">
        <v>91</v>
      </c>
      <c r="C44" t="s">
        <v>92</v>
      </c>
      <c r="D44">
        <v>23280</v>
      </c>
      <c r="E44" s="749">
        <v>23176</v>
      </c>
      <c r="F44" s="749">
        <v>23068</v>
      </c>
      <c r="G44" s="749">
        <v>22954</v>
      </c>
      <c r="H44" s="749">
        <v>22835</v>
      </c>
      <c r="I44" t="s">
        <v>91</v>
      </c>
      <c r="J44" s="756" t="s">
        <v>92</v>
      </c>
      <c r="K44" s="757">
        <v>23044</v>
      </c>
      <c r="L44" s="757">
        <v>23255</v>
      </c>
      <c r="M44" s="758">
        <v>23509</v>
      </c>
      <c r="N44" s="758">
        <v>23874</v>
      </c>
      <c r="O44" s="758">
        <v>24242</v>
      </c>
      <c r="P44" s="758">
        <v>24621</v>
      </c>
      <c r="Q44" s="758">
        <v>24855</v>
      </c>
      <c r="R44" s="758">
        <v>25080</v>
      </c>
      <c r="S44" s="758">
        <v>25284</v>
      </c>
    </row>
    <row r="45" spans="1:19" ht="15">
      <c r="A45" s="750">
        <v>237</v>
      </c>
      <c r="B45" t="s">
        <v>93</v>
      </c>
      <c r="C45" t="s">
        <v>94</v>
      </c>
      <c r="D45">
        <v>22726</v>
      </c>
      <c r="E45" s="749">
        <v>23209</v>
      </c>
      <c r="F45" s="749">
        <v>23709</v>
      </c>
      <c r="G45" s="749">
        <v>24201</v>
      </c>
      <c r="H45" s="749">
        <v>24695</v>
      </c>
      <c r="I45" t="s">
        <v>93</v>
      </c>
      <c r="J45" s="759" t="s">
        <v>95</v>
      </c>
      <c r="K45" s="760">
        <v>18902</v>
      </c>
      <c r="L45" s="760">
        <v>19332</v>
      </c>
      <c r="M45" s="761">
        <v>19709</v>
      </c>
      <c r="N45" s="761">
        <v>20018</v>
      </c>
      <c r="O45" s="761">
        <v>20328</v>
      </c>
      <c r="P45" s="761">
        <v>20645</v>
      </c>
      <c r="Q45" s="761">
        <v>20922</v>
      </c>
      <c r="R45" s="761">
        <v>21181</v>
      </c>
      <c r="S45" s="761">
        <v>21434</v>
      </c>
    </row>
    <row r="46" spans="1:19" ht="15">
      <c r="A46" s="750">
        <v>240</v>
      </c>
      <c r="B46" t="s">
        <v>96</v>
      </c>
      <c r="C46" t="s">
        <v>97</v>
      </c>
      <c r="D46">
        <v>12510</v>
      </c>
      <c r="E46" s="749">
        <v>12507</v>
      </c>
      <c r="F46" s="749">
        <v>12489</v>
      </c>
      <c r="G46" s="749">
        <v>12478</v>
      </c>
      <c r="H46" s="749">
        <v>12452</v>
      </c>
      <c r="I46" t="s">
        <v>96</v>
      </c>
      <c r="J46" s="756" t="s">
        <v>97</v>
      </c>
      <c r="K46" s="757">
        <v>12158</v>
      </c>
      <c r="L46" s="757">
        <v>12108</v>
      </c>
      <c r="M46" s="758">
        <v>12134</v>
      </c>
      <c r="N46" s="758">
        <v>12322</v>
      </c>
      <c r="O46" s="758">
        <v>12512</v>
      </c>
      <c r="P46" s="758">
        <v>12708</v>
      </c>
      <c r="Q46" s="758">
        <v>12766</v>
      </c>
      <c r="R46" s="758">
        <v>12856</v>
      </c>
      <c r="S46" s="758">
        <v>12943</v>
      </c>
    </row>
    <row r="47" spans="1:19" ht="15">
      <c r="A47" s="750">
        <v>250</v>
      </c>
      <c r="B47" t="s">
        <v>98</v>
      </c>
      <c r="C47" t="s">
        <v>99</v>
      </c>
      <c r="D47">
        <v>49913</v>
      </c>
      <c r="E47" s="749">
        <v>50242</v>
      </c>
      <c r="F47" s="749">
        <v>50557</v>
      </c>
      <c r="G47" s="749">
        <v>50863</v>
      </c>
      <c r="H47" s="749">
        <v>51150</v>
      </c>
      <c r="I47" t="s">
        <v>98</v>
      </c>
      <c r="J47" s="759" t="s">
        <v>99</v>
      </c>
      <c r="K47" s="760">
        <v>51862</v>
      </c>
      <c r="L47" s="760">
        <v>52925</v>
      </c>
      <c r="M47" s="761">
        <v>53846</v>
      </c>
      <c r="N47" s="761">
        <v>54681</v>
      </c>
      <c r="O47" s="761">
        <v>55525</v>
      </c>
      <c r="P47" s="761">
        <v>56392</v>
      </c>
      <c r="Q47" s="761">
        <v>57136</v>
      </c>
      <c r="R47" s="761">
        <v>57841</v>
      </c>
      <c r="S47" s="761">
        <v>58520</v>
      </c>
    </row>
    <row r="48" spans="1:19" ht="15">
      <c r="A48" s="750">
        <v>264</v>
      </c>
      <c r="B48" t="s">
        <v>100</v>
      </c>
      <c r="C48" t="s">
        <v>101</v>
      </c>
      <c r="D48">
        <v>10102</v>
      </c>
      <c r="E48" s="749">
        <v>10248</v>
      </c>
      <c r="F48" s="749">
        <v>10404</v>
      </c>
      <c r="G48" s="749">
        <v>10547</v>
      </c>
      <c r="H48" s="749">
        <v>10696</v>
      </c>
      <c r="I48" t="s">
        <v>100</v>
      </c>
      <c r="J48" s="756" t="s">
        <v>102</v>
      </c>
      <c r="K48" s="757">
        <v>11159</v>
      </c>
      <c r="L48" s="757">
        <v>11465</v>
      </c>
      <c r="M48" s="758">
        <v>11728</v>
      </c>
      <c r="N48" s="758">
        <v>11912</v>
      </c>
      <c r="O48" s="758">
        <v>12096</v>
      </c>
      <c r="P48" s="758">
        <v>12285</v>
      </c>
      <c r="Q48" s="758">
        <v>12421</v>
      </c>
      <c r="R48" s="758">
        <v>12552</v>
      </c>
      <c r="S48" s="758">
        <v>12686</v>
      </c>
    </row>
    <row r="49" spans="1:19" ht="15">
      <c r="A49" s="750">
        <v>266</v>
      </c>
      <c r="B49" t="s">
        <v>103</v>
      </c>
      <c r="C49" t="s">
        <v>104</v>
      </c>
      <c r="D49">
        <v>227644</v>
      </c>
      <c r="E49" s="749">
        <v>232903</v>
      </c>
      <c r="F49" s="749">
        <v>238221</v>
      </c>
      <c r="G49" s="749">
        <v>243609</v>
      </c>
      <c r="H49" s="749">
        <v>249046</v>
      </c>
      <c r="I49" t="s">
        <v>103</v>
      </c>
      <c r="J49" s="759" t="s">
        <v>104</v>
      </c>
      <c r="K49" s="760">
        <v>228848</v>
      </c>
      <c r="L49" s="760">
        <v>236114</v>
      </c>
      <c r="M49" s="761">
        <v>242197</v>
      </c>
      <c r="N49" s="761">
        <v>246003</v>
      </c>
      <c r="O49" s="761">
        <v>249800</v>
      </c>
      <c r="P49" s="761">
        <v>253699</v>
      </c>
      <c r="Q49" s="761">
        <v>258103</v>
      </c>
      <c r="R49" s="761">
        <v>262339</v>
      </c>
      <c r="S49" s="761">
        <v>266361</v>
      </c>
    </row>
    <row r="50" spans="1:19" ht="15">
      <c r="A50" s="750">
        <v>282</v>
      </c>
      <c r="B50" t="s">
        <v>105</v>
      </c>
      <c r="C50" t="s">
        <v>106</v>
      </c>
      <c r="D50">
        <v>21426</v>
      </c>
      <c r="E50" s="749">
        <v>21283</v>
      </c>
      <c r="F50" s="749">
        <v>21142</v>
      </c>
      <c r="G50" s="749">
        <v>20997</v>
      </c>
      <c r="H50" s="749">
        <v>20841</v>
      </c>
      <c r="I50" t="s">
        <v>105</v>
      </c>
      <c r="J50" s="756" t="s">
        <v>106</v>
      </c>
      <c r="K50" s="757">
        <v>24408</v>
      </c>
      <c r="L50" s="757">
        <v>24553</v>
      </c>
      <c r="M50" s="758">
        <v>24754</v>
      </c>
      <c r="N50" s="758">
        <v>25138</v>
      </c>
      <c r="O50" s="758">
        <v>25526</v>
      </c>
      <c r="P50" s="758">
        <v>25924</v>
      </c>
      <c r="Q50" s="758">
        <v>26141</v>
      </c>
      <c r="R50" s="758">
        <v>26339</v>
      </c>
      <c r="S50" s="758">
        <v>26555</v>
      </c>
    </row>
    <row r="51" spans="1:19" ht="15">
      <c r="A51" s="750">
        <v>284</v>
      </c>
      <c r="B51" t="s">
        <v>107</v>
      </c>
      <c r="C51" t="s">
        <v>108</v>
      </c>
      <c r="D51">
        <v>16311</v>
      </c>
      <c r="E51" s="749">
        <v>16008</v>
      </c>
      <c r="F51" s="749">
        <v>15703</v>
      </c>
      <c r="G51" s="749">
        <v>15401</v>
      </c>
      <c r="H51" s="749">
        <v>15099</v>
      </c>
      <c r="I51" t="s">
        <v>107</v>
      </c>
      <c r="J51" s="759" t="s">
        <v>108</v>
      </c>
      <c r="K51" s="760">
        <v>20739</v>
      </c>
      <c r="L51" s="760">
        <v>20657</v>
      </c>
      <c r="M51" s="761">
        <v>20700</v>
      </c>
      <c r="N51" s="761">
        <v>21021</v>
      </c>
      <c r="O51" s="761">
        <v>21346</v>
      </c>
      <c r="P51" s="761">
        <v>21679</v>
      </c>
      <c r="Q51" s="761">
        <v>21888</v>
      </c>
      <c r="R51" s="761">
        <v>22106</v>
      </c>
      <c r="S51" s="761">
        <v>22313</v>
      </c>
    </row>
    <row r="52" spans="1:19" ht="15">
      <c r="A52" s="750">
        <v>306</v>
      </c>
      <c r="B52" t="s">
        <v>109</v>
      </c>
      <c r="C52" t="s">
        <v>110</v>
      </c>
      <c r="D52">
        <v>4009</v>
      </c>
      <c r="E52" s="749">
        <v>3992</v>
      </c>
      <c r="F52" s="749">
        <v>3977</v>
      </c>
      <c r="G52" s="749">
        <v>3953</v>
      </c>
      <c r="H52" s="749">
        <v>3937</v>
      </c>
      <c r="I52" t="s">
        <v>109</v>
      </c>
      <c r="J52" s="756" t="s">
        <v>110</v>
      </c>
      <c r="K52" s="757">
        <v>5544</v>
      </c>
      <c r="L52" s="757">
        <v>5652</v>
      </c>
      <c r="M52" s="758">
        <v>5750</v>
      </c>
      <c r="N52" s="758">
        <v>5839</v>
      </c>
      <c r="O52" s="758">
        <v>5929</v>
      </c>
      <c r="P52" s="758">
        <v>6022</v>
      </c>
      <c r="Q52" s="758">
        <v>6078</v>
      </c>
      <c r="R52" s="758">
        <v>6114</v>
      </c>
      <c r="S52" s="758">
        <v>6174</v>
      </c>
    </row>
    <row r="53" spans="1:19" ht="15">
      <c r="A53" s="750">
        <v>308</v>
      </c>
      <c r="B53" t="s">
        <v>111</v>
      </c>
      <c r="C53" t="s">
        <v>112</v>
      </c>
      <c r="D53">
        <v>55490</v>
      </c>
      <c r="E53" s="749">
        <v>56755</v>
      </c>
      <c r="F53" s="749">
        <v>58030</v>
      </c>
      <c r="G53" s="749">
        <v>59319</v>
      </c>
      <c r="H53" s="749">
        <v>60617</v>
      </c>
      <c r="I53" t="s">
        <v>111</v>
      </c>
      <c r="J53" s="759" t="s">
        <v>112</v>
      </c>
      <c r="K53" s="760">
        <v>51662</v>
      </c>
      <c r="L53" s="760">
        <v>53162</v>
      </c>
      <c r="M53" s="761">
        <v>54439</v>
      </c>
      <c r="N53" s="761">
        <v>55294</v>
      </c>
      <c r="O53" s="761">
        <v>56148</v>
      </c>
      <c r="P53" s="761">
        <v>57024</v>
      </c>
      <c r="Q53" s="761">
        <v>57714</v>
      </c>
      <c r="R53" s="761">
        <v>58358</v>
      </c>
      <c r="S53" s="761">
        <v>58969</v>
      </c>
    </row>
    <row r="54" spans="1:19" ht="15">
      <c r="A54" s="750">
        <v>310</v>
      </c>
      <c r="B54" t="s">
        <v>113</v>
      </c>
      <c r="C54" t="s">
        <v>114</v>
      </c>
      <c r="D54">
        <v>12964</v>
      </c>
      <c r="E54" s="749">
        <v>13115</v>
      </c>
      <c r="F54" s="749">
        <v>13266</v>
      </c>
      <c r="G54" s="749">
        <v>13417</v>
      </c>
      <c r="H54" s="749">
        <v>13567</v>
      </c>
      <c r="I54" t="s">
        <v>113</v>
      </c>
      <c r="J54" s="756" t="s">
        <v>114</v>
      </c>
      <c r="K54" s="757">
        <v>9753</v>
      </c>
      <c r="L54" s="757">
        <v>9828</v>
      </c>
      <c r="M54" s="758">
        <v>9921</v>
      </c>
      <c r="N54" s="758">
        <v>10075</v>
      </c>
      <c r="O54" s="758">
        <v>10230</v>
      </c>
      <c r="P54" s="758">
        <v>10390</v>
      </c>
      <c r="Q54" s="758">
        <v>10516</v>
      </c>
      <c r="R54" s="758">
        <v>10615</v>
      </c>
      <c r="S54" s="758">
        <v>10731</v>
      </c>
    </row>
    <row r="55" spans="1:19" ht="15">
      <c r="A55" s="750">
        <v>313</v>
      </c>
      <c r="B55" t="s">
        <v>115</v>
      </c>
      <c r="C55" t="s">
        <v>116</v>
      </c>
      <c r="D55">
        <v>9866</v>
      </c>
      <c r="E55" s="749">
        <v>9873</v>
      </c>
      <c r="F55" s="749">
        <v>9881</v>
      </c>
      <c r="G55" s="749">
        <v>9885</v>
      </c>
      <c r="H55" s="749">
        <v>9890</v>
      </c>
      <c r="I55" t="s">
        <v>115</v>
      </c>
      <c r="J55" s="759" t="s">
        <v>116</v>
      </c>
      <c r="K55" s="760">
        <v>10117</v>
      </c>
      <c r="L55" s="760">
        <v>9870</v>
      </c>
      <c r="M55" s="761">
        <v>9764</v>
      </c>
      <c r="N55" s="761">
        <v>9915</v>
      </c>
      <c r="O55" s="761">
        <v>10069</v>
      </c>
      <c r="P55" s="761">
        <v>10226</v>
      </c>
      <c r="Q55" s="761">
        <v>10348</v>
      </c>
      <c r="R55" s="761">
        <v>10446</v>
      </c>
      <c r="S55" s="761">
        <v>10571</v>
      </c>
    </row>
    <row r="56" spans="1:19" ht="15">
      <c r="A56" s="750">
        <v>315</v>
      </c>
      <c r="B56" t="s">
        <v>117</v>
      </c>
      <c r="C56" t="s">
        <v>118</v>
      </c>
      <c r="D56">
        <v>6306</v>
      </c>
      <c r="E56" s="749">
        <v>6313</v>
      </c>
      <c r="F56" s="749">
        <v>6318</v>
      </c>
      <c r="G56" s="749">
        <v>6324</v>
      </c>
      <c r="H56" s="749">
        <v>6330</v>
      </c>
      <c r="I56" t="s">
        <v>117</v>
      </c>
      <c r="J56" s="756" t="s">
        <v>118</v>
      </c>
      <c r="K56" s="757">
        <v>6560</v>
      </c>
      <c r="L56" s="757">
        <v>6607</v>
      </c>
      <c r="M56" s="758">
        <v>6665</v>
      </c>
      <c r="N56" s="758">
        <v>6768</v>
      </c>
      <c r="O56" s="758">
        <v>6873</v>
      </c>
      <c r="P56" s="758">
        <v>6980</v>
      </c>
      <c r="Q56" s="758">
        <v>7034</v>
      </c>
      <c r="R56" s="758">
        <v>7102</v>
      </c>
      <c r="S56" s="758">
        <v>7159</v>
      </c>
    </row>
    <row r="57" spans="1:19" ht="15">
      <c r="A57" s="750">
        <v>318</v>
      </c>
      <c r="B57" t="s">
        <v>119</v>
      </c>
      <c r="C57" t="s">
        <v>120</v>
      </c>
      <c r="D57">
        <v>48659</v>
      </c>
      <c r="E57" s="749">
        <v>49533</v>
      </c>
      <c r="F57" s="749">
        <v>50401</v>
      </c>
      <c r="G57" s="749">
        <v>51265</v>
      </c>
      <c r="H57" s="749">
        <v>52129</v>
      </c>
      <c r="I57" t="s">
        <v>119</v>
      </c>
      <c r="J57" s="759" t="s">
        <v>120</v>
      </c>
      <c r="K57" s="760">
        <v>55121</v>
      </c>
      <c r="L57" s="760">
        <v>56774</v>
      </c>
      <c r="M57" s="761">
        <v>58159</v>
      </c>
      <c r="N57" s="761">
        <v>59073</v>
      </c>
      <c r="O57" s="761">
        <v>59985</v>
      </c>
      <c r="P57" s="761">
        <v>60921</v>
      </c>
      <c r="Q57" s="761">
        <v>61405</v>
      </c>
      <c r="R57" s="761">
        <v>61905</v>
      </c>
      <c r="S57" s="761">
        <v>62422</v>
      </c>
    </row>
    <row r="58" spans="1:19" ht="15">
      <c r="A58" s="750">
        <v>321</v>
      </c>
      <c r="B58" t="s">
        <v>121</v>
      </c>
      <c r="C58" t="s">
        <v>122</v>
      </c>
      <c r="D58">
        <v>5231</v>
      </c>
      <c r="E58" s="749">
        <v>5167</v>
      </c>
      <c r="F58" s="749">
        <v>5097</v>
      </c>
      <c r="G58" s="749">
        <v>5046</v>
      </c>
      <c r="H58" s="749">
        <v>4993</v>
      </c>
      <c r="I58" t="s">
        <v>121</v>
      </c>
      <c r="J58" s="756" t="s">
        <v>122</v>
      </c>
      <c r="K58" s="757">
        <v>8363</v>
      </c>
      <c r="L58" s="757">
        <v>8548</v>
      </c>
      <c r="M58" s="758">
        <v>8709</v>
      </c>
      <c r="N58" s="758">
        <v>8844</v>
      </c>
      <c r="O58" s="758">
        <v>8981</v>
      </c>
      <c r="P58" s="758">
        <v>9121</v>
      </c>
      <c r="Q58" s="758">
        <v>9252</v>
      </c>
      <c r="R58" s="758">
        <v>9355</v>
      </c>
      <c r="S58" s="758">
        <v>9468</v>
      </c>
    </row>
    <row r="59" spans="1:19" ht="15">
      <c r="A59" s="750">
        <v>347</v>
      </c>
      <c r="B59" t="s">
        <v>123</v>
      </c>
      <c r="C59" t="s">
        <v>124</v>
      </c>
      <c r="D59">
        <v>5837</v>
      </c>
      <c r="E59" s="749">
        <v>5757</v>
      </c>
      <c r="F59" s="749">
        <v>5690</v>
      </c>
      <c r="G59" s="749">
        <v>5616</v>
      </c>
      <c r="H59" s="749">
        <v>5536</v>
      </c>
      <c r="I59" t="s">
        <v>123</v>
      </c>
      <c r="J59" s="759" t="s">
        <v>124</v>
      </c>
      <c r="K59" s="760">
        <v>5451</v>
      </c>
      <c r="L59" s="760">
        <v>5400</v>
      </c>
      <c r="M59" s="761">
        <v>5395</v>
      </c>
      <c r="N59" s="761">
        <v>5479</v>
      </c>
      <c r="O59" s="761">
        <v>5563</v>
      </c>
      <c r="P59" s="761">
        <v>5650</v>
      </c>
      <c r="Q59" s="761">
        <v>5702</v>
      </c>
      <c r="R59" s="761">
        <v>5758</v>
      </c>
      <c r="S59" s="761">
        <v>5814</v>
      </c>
    </row>
    <row r="60" spans="1:19" ht="15">
      <c r="A60" s="750">
        <v>353</v>
      </c>
      <c r="B60" t="s">
        <v>125</v>
      </c>
      <c r="C60" t="s">
        <v>126</v>
      </c>
      <c r="D60">
        <v>4874</v>
      </c>
      <c r="E60" s="749">
        <v>4879</v>
      </c>
      <c r="F60" s="749">
        <v>4885</v>
      </c>
      <c r="G60" s="749">
        <v>4890</v>
      </c>
      <c r="H60" s="749">
        <v>4895</v>
      </c>
      <c r="I60" t="s">
        <v>125</v>
      </c>
      <c r="J60" s="756" t="s">
        <v>126</v>
      </c>
      <c r="K60" s="757">
        <v>5469</v>
      </c>
      <c r="L60" s="757">
        <v>5530</v>
      </c>
      <c r="M60" s="758">
        <v>5591</v>
      </c>
      <c r="N60" s="758">
        <v>5678</v>
      </c>
      <c r="O60" s="758">
        <v>5765</v>
      </c>
      <c r="P60" s="758">
        <v>5855</v>
      </c>
      <c r="Q60" s="758">
        <v>5928</v>
      </c>
      <c r="R60" s="758">
        <v>6009</v>
      </c>
      <c r="S60" s="758">
        <v>6065</v>
      </c>
    </row>
    <row r="61" spans="1:19" ht="15">
      <c r="A61" s="750">
        <v>360</v>
      </c>
      <c r="B61" t="s">
        <v>127</v>
      </c>
      <c r="C61" t="s">
        <v>128</v>
      </c>
      <c r="D61">
        <v>270903</v>
      </c>
      <c r="E61" s="749">
        <v>273927</v>
      </c>
      <c r="F61" s="749">
        <v>276916</v>
      </c>
      <c r="G61" s="749">
        <v>279871</v>
      </c>
      <c r="H61" s="749">
        <v>282792</v>
      </c>
      <c r="I61" t="s">
        <v>127</v>
      </c>
      <c r="J61" s="759" t="s">
        <v>129</v>
      </c>
      <c r="K61" s="760">
        <v>276744</v>
      </c>
      <c r="L61" s="760">
        <v>283794</v>
      </c>
      <c r="M61" s="761">
        <v>289994</v>
      </c>
      <c r="N61" s="761">
        <v>294551</v>
      </c>
      <c r="O61" s="761">
        <v>299098</v>
      </c>
      <c r="P61" s="761">
        <v>303766</v>
      </c>
      <c r="Q61" s="761">
        <v>308806</v>
      </c>
      <c r="R61" s="761">
        <v>313667</v>
      </c>
      <c r="S61" s="761">
        <v>318314</v>
      </c>
    </row>
    <row r="62" spans="1:19" ht="15">
      <c r="A62" s="750">
        <v>361</v>
      </c>
      <c r="B62" t="s">
        <v>130</v>
      </c>
      <c r="C62" t="s">
        <v>131</v>
      </c>
      <c r="D62">
        <v>20628</v>
      </c>
      <c r="E62" s="749">
        <v>20273</v>
      </c>
      <c r="F62" s="749">
        <v>19919</v>
      </c>
      <c r="G62" s="749">
        <v>19578</v>
      </c>
      <c r="H62" s="749">
        <v>19222</v>
      </c>
      <c r="I62" t="s">
        <v>130</v>
      </c>
      <c r="J62" s="756" t="s">
        <v>131</v>
      </c>
      <c r="K62" s="757">
        <v>27074</v>
      </c>
      <c r="L62" s="757">
        <v>27419</v>
      </c>
      <c r="M62" s="758">
        <v>27789</v>
      </c>
      <c r="N62" s="758">
        <v>28220</v>
      </c>
      <c r="O62" s="758">
        <v>28656</v>
      </c>
      <c r="P62" s="758">
        <v>29103</v>
      </c>
      <c r="Q62" s="758">
        <v>29324</v>
      </c>
      <c r="R62" s="758">
        <v>29532</v>
      </c>
      <c r="S62" s="758">
        <v>29749</v>
      </c>
    </row>
    <row r="63" spans="1:19" ht="15">
      <c r="A63" s="750">
        <v>364</v>
      </c>
      <c r="B63" t="s">
        <v>132</v>
      </c>
      <c r="C63" t="s">
        <v>133</v>
      </c>
      <c r="D63">
        <v>13673</v>
      </c>
      <c r="E63" s="749">
        <v>13596</v>
      </c>
      <c r="F63" s="749">
        <v>13516</v>
      </c>
      <c r="G63" s="749">
        <v>13426</v>
      </c>
      <c r="H63" s="749">
        <v>13345</v>
      </c>
      <c r="I63" t="s">
        <v>132</v>
      </c>
      <c r="J63" s="759" t="s">
        <v>133</v>
      </c>
      <c r="K63" s="760">
        <v>14518</v>
      </c>
      <c r="L63" s="760">
        <v>14662</v>
      </c>
      <c r="M63" s="761">
        <v>14830</v>
      </c>
      <c r="N63" s="761">
        <v>15060</v>
      </c>
      <c r="O63" s="761">
        <v>15293</v>
      </c>
      <c r="P63" s="761">
        <v>15531</v>
      </c>
      <c r="Q63" s="761">
        <v>15694</v>
      </c>
      <c r="R63" s="761">
        <v>15878</v>
      </c>
      <c r="S63" s="761">
        <v>16047</v>
      </c>
    </row>
    <row r="64" spans="1:19" ht="15">
      <c r="A64" s="750">
        <v>368</v>
      </c>
      <c r="B64" t="s">
        <v>134</v>
      </c>
      <c r="C64" t="s">
        <v>135</v>
      </c>
      <c r="D64">
        <v>12016</v>
      </c>
      <c r="E64" s="749">
        <v>11939</v>
      </c>
      <c r="F64" s="749">
        <v>11852</v>
      </c>
      <c r="G64" s="749">
        <v>11765</v>
      </c>
      <c r="H64" s="749">
        <v>11679</v>
      </c>
      <c r="I64" t="s">
        <v>134</v>
      </c>
      <c r="J64" s="756" t="s">
        <v>135</v>
      </c>
      <c r="K64" s="757">
        <v>13640</v>
      </c>
      <c r="L64" s="757">
        <v>13637</v>
      </c>
      <c r="M64" s="758">
        <v>13706</v>
      </c>
      <c r="N64" s="758">
        <v>13919</v>
      </c>
      <c r="O64" s="758">
        <v>14133</v>
      </c>
      <c r="P64" s="758">
        <v>14354</v>
      </c>
      <c r="Q64" s="758">
        <v>14529</v>
      </c>
      <c r="R64" s="758">
        <v>14697</v>
      </c>
      <c r="S64" s="758">
        <v>14856</v>
      </c>
    </row>
    <row r="65" spans="1:19" ht="15">
      <c r="A65" s="750">
        <v>376</v>
      </c>
      <c r="B65" t="s">
        <v>136</v>
      </c>
      <c r="C65" t="s">
        <v>137</v>
      </c>
      <c r="D65">
        <v>53361</v>
      </c>
      <c r="E65" s="749">
        <v>53993</v>
      </c>
      <c r="F65" s="749">
        <v>54615</v>
      </c>
      <c r="G65" s="749">
        <v>55246</v>
      </c>
      <c r="H65" s="749">
        <v>55843</v>
      </c>
      <c r="I65" t="s">
        <v>136</v>
      </c>
      <c r="J65" s="759" t="s">
        <v>137</v>
      </c>
      <c r="K65" s="760">
        <v>64889</v>
      </c>
      <c r="L65" s="760">
        <v>66746</v>
      </c>
      <c r="M65" s="761">
        <v>68325</v>
      </c>
      <c r="N65" s="761">
        <v>69399</v>
      </c>
      <c r="O65" s="761">
        <v>70470</v>
      </c>
      <c r="P65" s="761">
        <v>71570</v>
      </c>
      <c r="Q65" s="761">
        <v>72728</v>
      </c>
      <c r="R65" s="761">
        <v>73840</v>
      </c>
      <c r="S65" s="761">
        <v>74876</v>
      </c>
    </row>
    <row r="66" spans="1:19" ht="15">
      <c r="A66" s="750">
        <v>380</v>
      </c>
      <c r="B66" t="s">
        <v>138</v>
      </c>
      <c r="C66" t="s">
        <v>139</v>
      </c>
      <c r="D66">
        <v>63335</v>
      </c>
      <c r="E66" s="749">
        <v>64315</v>
      </c>
      <c r="F66" s="749">
        <v>65300</v>
      </c>
      <c r="G66" s="749">
        <v>66281</v>
      </c>
      <c r="H66" s="749">
        <v>67259</v>
      </c>
      <c r="I66" t="s">
        <v>138</v>
      </c>
      <c r="J66" s="756" t="s">
        <v>139</v>
      </c>
      <c r="K66" s="757">
        <v>71545</v>
      </c>
      <c r="L66" s="757">
        <v>73696</v>
      </c>
      <c r="M66" s="758">
        <v>75517</v>
      </c>
      <c r="N66" s="758">
        <v>76704</v>
      </c>
      <c r="O66" s="758">
        <v>77888</v>
      </c>
      <c r="P66" s="758">
        <v>79103</v>
      </c>
      <c r="Q66" s="758">
        <v>80361</v>
      </c>
      <c r="R66" s="758">
        <v>81587</v>
      </c>
      <c r="S66" s="758">
        <v>82750</v>
      </c>
    </row>
    <row r="67" spans="1:19" ht="15">
      <c r="A67" s="750">
        <v>390</v>
      </c>
      <c r="B67" t="s">
        <v>140</v>
      </c>
      <c r="C67" t="s">
        <v>141</v>
      </c>
      <c r="D67">
        <v>6507</v>
      </c>
      <c r="E67" s="749">
        <v>6452</v>
      </c>
      <c r="F67" s="749">
        <v>6402</v>
      </c>
      <c r="G67" s="749">
        <v>6343</v>
      </c>
      <c r="H67" s="749">
        <v>6289</v>
      </c>
      <c r="I67" t="s">
        <v>140</v>
      </c>
      <c r="J67" s="759" t="s">
        <v>141</v>
      </c>
      <c r="K67" s="760">
        <v>8114</v>
      </c>
      <c r="L67" s="760">
        <v>8298</v>
      </c>
      <c r="M67" s="761">
        <v>8460</v>
      </c>
      <c r="N67" s="761">
        <v>8593</v>
      </c>
      <c r="O67" s="761">
        <v>8726</v>
      </c>
      <c r="P67" s="761">
        <v>8862</v>
      </c>
      <c r="Q67" s="761">
        <v>9010</v>
      </c>
      <c r="R67" s="761">
        <v>9148</v>
      </c>
      <c r="S67" s="761">
        <v>9270</v>
      </c>
    </row>
    <row r="68" spans="1:19" ht="15">
      <c r="A68" s="750">
        <v>400</v>
      </c>
      <c r="B68" t="s">
        <v>142</v>
      </c>
      <c r="C68" t="s">
        <v>143</v>
      </c>
      <c r="D68">
        <v>19229</v>
      </c>
      <c r="E68" s="749">
        <v>19324</v>
      </c>
      <c r="F68" s="749">
        <v>19413</v>
      </c>
      <c r="G68" s="749">
        <v>19502</v>
      </c>
      <c r="H68" s="749">
        <v>19588</v>
      </c>
      <c r="I68" t="s">
        <v>142</v>
      </c>
      <c r="J68" s="756" t="s">
        <v>143</v>
      </c>
      <c r="K68" s="757">
        <v>21475</v>
      </c>
      <c r="L68" s="757">
        <v>21963</v>
      </c>
      <c r="M68" s="758">
        <v>22391</v>
      </c>
      <c r="N68" s="758">
        <v>22742</v>
      </c>
      <c r="O68" s="758">
        <v>23094</v>
      </c>
      <c r="P68" s="758">
        <v>23455</v>
      </c>
      <c r="Q68" s="758">
        <v>23757</v>
      </c>
      <c r="R68" s="758">
        <v>24030</v>
      </c>
      <c r="S68" s="758">
        <v>24315</v>
      </c>
    </row>
    <row r="69" spans="1:19" ht="15">
      <c r="A69" s="750">
        <v>411</v>
      </c>
      <c r="B69" t="s">
        <v>144</v>
      </c>
      <c r="C69" t="s">
        <v>145</v>
      </c>
      <c r="D69">
        <v>9546</v>
      </c>
      <c r="E69" s="749">
        <v>9558</v>
      </c>
      <c r="F69" s="749">
        <v>9572</v>
      </c>
      <c r="G69" s="749">
        <v>9586</v>
      </c>
      <c r="H69" s="749">
        <v>9601</v>
      </c>
      <c r="I69" t="s">
        <v>144</v>
      </c>
      <c r="J69" s="759" t="s">
        <v>145</v>
      </c>
      <c r="K69" s="760">
        <v>10028</v>
      </c>
      <c r="L69" s="760">
        <v>10040</v>
      </c>
      <c r="M69" s="761">
        <v>10090</v>
      </c>
      <c r="N69" s="761">
        <v>10247</v>
      </c>
      <c r="O69" s="761">
        <v>10405</v>
      </c>
      <c r="P69" s="761">
        <v>10567</v>
      </c>
      <c r="Q69" s="761">
        <v>10637</v>
      </c>
      <c r="R69" s="761">
        <v>10687</v>
      </c>
      <c r="S69" s="761">
        <v>10776</v>
      </c>
    </row>
    <row r="70" spans="1:19" ht="15">
      <c r="A70" s="750">
        <v>425</v>
      </c>
      <c r="B70" t="s">
        <v>146</v>
      </c>
      <c r="C70" t="s">
        <v>147</v>
      </c>
      <c r="D70">
        <v>6775</v>
      </c>
      <c r="E70" s="749">
        <v>6696</v>
      </c>
      <c r="F70" s="749">
        <v>6611</v>
      </c>
      <c r="G70" s="749">
        <v>6537</v>
      </c>
      <c r="H70" s="749">
        <v>6457</v>
      </c>
      <c r="I70" t="s">
        <v>146</v>
      </c>
      <c r="J70" s="756" t="s">
        <v>147</v>
      </c>
      <c r="K70" s="757">
        <v>8221</v>
      </c>
      <c r="L70" s="757">
        <v>8218</v>
      </c>
      <c r="M70" s="758">
        <v>8248</v>
      </c>
      <c r="N70" s="758">
        <v>8376</v>
      </c>
      <c r="O70" s="758">
        <v>8505</v>
      </c>
      <c r="P70" s="758">
        <v>8638</v>
      </c>
      <c r="Q70" s="758">
        <v>8711</v>
      </c>
      <c r="R70" s="758">
        <v>8781</v>
      </c>
      <c r="S70" s="758">
        <v>8863</v>
      </c>
    </row>
    <row r="71" spans="1:19" ht="15">
      <c r="A71" s="750">
        <v>440</v>
      </c>
      <c r="B71" t="s">
        <v>148</v>
      </c>
      <c r="C71" t="s">
        <v>149</v>
      </c>
      <c r="D71">
        <v>54186</v>
      </c>
      <c r="E71" s="749">
        <v>55000</v>
      </c>
      <c r="F71" s="749">
        <v>55798</v>
      </c>
      <c r="G71" s="749">
        <v>56608</v>
      </c>
      <c r="H71" s="749">
        <v>57403</v>
      </c>
      <c r="I71" t="s">
        <v>148</v>
      </c>
      <c r="J71" s="759" t="s">
        <v>149</v>
      </c>
      <c r="K71" s="760">
        <v>64645</v>
      </c>
      <c r="L71" s="760">
        <v>66399</v>
      </c>
      <c r="M71" s="761">
        <v>67893</v>
      </c>
      <c r="N71" s="761">
        <v>68960</v>
      </c>
      <c r="O71" s="761">
        <v>70024</v>
      </c>
      <c r="P71" s="761">
        <v>71117</v>
      </c>
      <c r="Q71" s="761">
        <v>72104</v>
      </c>
      <c r="R71" s="761">
        <v>73039</v>
      </c>
      <c r="S71" s="761">
        <v>73961</v>
      </c>
    </row>
    <row r="72" spans="1:19" ht="15">
      <c r="A72" s="750">
        <v>467</v>
      </c>
      <c r="B72" t="s">
        <v>150</v>
      </c>
      <c r="C72" t="s">
        <v>151</v>
      </c>
      <c r="D72">
        <v>6077</v>
      </c>
      <c r="E72" s="749">
        <v>5950</v>
      </c>
      <c r="F72" s="749">
        <v>5825</v>
      </c>
      <c r="G72" s="749">
        <v>5707</v>
      </c>
      <c r="H72" s="749">
        <v>5589</v>
      </c>
      <c r="I72" t="s">
        <v>150</v>
      </c>
      <c r="J72" s="756" t="s">
        <v>151</v>
      </c>
      <c r="K72" s="757">
        <v>6680</v>
      </c>
      <c r="L72" s="757">
        <v>6635</v>
      </c>
      <c r="M72" s="758">
        <v>6641</v>
      </c>
      <c r="N72" s="758">
        <v>6744</v>
      </c>
      <c r="O72" s="758">
        <v>6848</v>
      </c>
      <c r="P72" s="758">
        <v>6955</v>
      </c>
      <c r="Q72" s="758">
        <v>6993</v>
      </c>
      <c r="R72" s="758">
        <v>7054</v>
      </c>
      <c r="S72" s="758">
        <v>7113</v>
      </c>
    </row>
    <row r="73" spans="1:19" ht="15">
      <c r="A73" s="750">
        <v>475</v>
      </c>
      <c r="B73" t="s">
        <v>152</v>
      </c>
      <c r="C73" t="s">
        <v>153</v>
      </c>
      <c r="D73">
        <v>4692</v>
      </c>
      <c r="E73" s="749">
        <v>4795</v>
      </c>
      <c r="F73" s="749">
        <v>4891</v>
      </c>
      <c r="G73" s="749">
        <v>4992</v>
      </c>
      <c r="H73" s="749">
        <v>5097</v>
      </c>
      <c r="I73" t="s">
        <v>152</v>
      </c>
      <c r="J73" s="759" t="s">
        <v>153</v>
      </c>
      <c r="K73" s="760">
        <v>4911</v>
      </c>
      <c r="L73" s="760">
        <v>5088</v>
      </c>
      <c r="M73" s="761">
        <v>5234</v>
      </c>
      <c r="N73" s="761">
        <v>5316</v>
      </c>
      <c r="O73" s="761">
        <v>5398</v>
      </c>
      <c r="P73" s="761">
        <v>5483</v>
      </c>
      <c r="Q73" s="761">
        <v>5531</v>
      </c>
      <c r="R73" s="761">
        <v>5582</v>
      </c>
      <c r="S73" s="761">
        <v>5628</v>
      </c>
    </row>
    <row r="74" spans="1:19" ht="15">
      <c r="A74" s="750">
        <v>480</v>
      </c>
      <c r="B74" t="s">
        <v>154</v>
      </c>
      <c r="C74" t="s">
        <v>155</v>
      </c>
      <c r="D74">
        <v>21077</v>
      </c>
      <c r="E74" s="749">
        <v>21545</v>
      </c>
      <c r="F74" s="749">
        <v>22028</v>
      </c>
      <c r="G74" s="749">
        <v>22505</v>
      </c>
      <c r="H74" s="749">
        <v>22992</v>
      </c>
      <c r="I74" t="s">
        <v>154</v>
      </c>
      <c r="J74" s="756" t="s">
        <v>155</v>
      </c>
      <c r="K74" s="757">
        <v>13991</v>
      </c>
      <c r="L74" s="757">
        <v>14196</v>
      </c>
      <c r="M74" s="758">
        <v>14389</v>
      </c>
      <c r="N74" s="758">
        <v>14612</v>
      </c>
      <c r="O74" s="758">
        <v>14838</v>
      </c>
      <c r="P74" s="758">
        <v>15069</v>
      </c>
      <c r="Q74" s="758">
        <v>15201</v>
      </c>
      <c r="R74" s="758">
        <v>15338</v>
      </c>
      <c r="S74" s="758">
        <v>15475</v>
      </c>
    </row>
    <row r="75" spans="1:19" ht="15">
      <c r="A75" s="750">
        <v>483</v>
      </c>
      <c r="B75" t="s">
        <v>156</v>
      </c>
      <c r="C75" t="s">
        <v>157</v>
      </c>
      <c r="D75">
        <v>17486</v>
      </c>
      <c r="E75" s="749">
        <v>17686</v>
      </c>
      <c r="F75" s="749">
        <v>17891</v>
      </c>
      <c r="G75" s="749">
        <v>18100</v>
      </c>
      <c r="H75" s="749">
        <v>18313</v>
      </c>
      <c r="I75" t="s">
        <v>156</v>
      </c>
      <c r="J75" s="759" t="s">
        <v>157</v>
      </c>
      <c r="K75" s="760">
        <v>10153</v>
      </c>
      <c r="L75" s="760">
        <v>9997</v>
      </c>
      <c r="M75" s="761">
        <v>9947</v>
      </c>
      <c r="N75" s="761">
        <v>10101</v>
      </c>
      <c r="O75" s="761">
        <v>10257</v>
      </c>
      <c r="P75" s="761">
        <v>10417</v>
      </c>
      <c r="Q75" s="761">
        <v>10500</v>
      </c>
      <c r="R75" s="761">
        <v>10578</v>
      </c>
      <c r="S75" s="761">
        <v>10666</v>
      </c>
    </row>
    <row r="76" spans="1:19" ht="15">
      <c r="A76" s="750">
        <v>490</v>
      </c>
      <c r="B76" t="s">
        <v>158</v>
      </c>
      <c r="C76" t="s">
        <v>159</v>
      </c>
      <c r="D76">
        <v>63991</v>
      </c>
      <c r="E76" s="749">
        <v>65663</v>
      </c>
      <c r="F76" s="749">
        <v>67359</v>
      </c>
      <c r="G76" s="749">
        <v>69090</v>
      </c>
      <c r="H76" s="749">
        <v>70824</v>
      </c>
      <c r="I76" t="s">
        <v>158</v>
      </c>
      <c r="J76" s="756" t="s">
        <v>159</v>
      </c>
      <c r="K76" s="757">
        <v>42281</v>
      </c>
      <c r="L76" s="757">
        <v>43257</v>
      </c>
      <c r="M76" s="758">
        <v>44118</v>
      </c>
      <c r="N76" s="758">
        <v>44811</v>
      </c>
      <c r="O76" s="758">
        <v>45503</v>
      </c>
      <c r="P76" s="758">
        <v>46213</v>
      </c>
      <c r="Q76" s="758">
        <v>46532</v>
      </c>
      <c r="R76" s="758">
        <v>46872</v>
      </c>
      <c r="S76" s="758">
        <v>47202</v>
      </c>
    </row>
    <row r="77" spans="1:19" ht="15">
      <c r="A77" s="750">
        <v>495</v>
      </c>
      <c r="B77" t="s">
        <v>160</v>
      </c>
      <c r="C77" t="s">
        <v>161</v>
      </c>
      <c r="D77">
        <v>27238</v>
      </c>
      <c r="E77" s="749">
        <v>27915</v>
      </c>
      <c r="F77" s="749">
        <v>28585</v>
      </c>
      <c r="G77" s="749">
        <v>29270</v>
      </c>
      <c r="H77" s="749">
        <v>29957</v>
      </c>
      <c r="I77" t="s">
        <v>160</v>
      </c>
      <c r="J77" s="759" t="s">
        <v>161</v>
      </c>
      <c r="K77" s="760">
        <v>25790</v>
      </c>
      <c r="L77" s="760">
        <v>26652</v>
      </c>
      <c r="M77" s="761">
        <v>27354</v>
      </c>
      <c r="N77" s="761">
        <v>27784</v>
      </c>
      <c r="O77" s="761">
        <v>28213</v>
      </c>
      <c r="P77" s="761">
        <v>28653</v>
      </c>
      <c r="Q77" s="761">
        <v>28963</v>
      </c>
      <c r="R77" s="761">
        <v>29281</v>
      </c>
      <c r="S77" s="761">
        <v>29598</v>
      </c>
    </row>
    <row r="78" spans="1:19" ht="15">
      <c r="A78" s="750">
        <v>501</v>
      </c>
      <c r="B78" t="s">
        <v>162</v>
      </c>
      <c r="C78" t="s">
        <v>163</v>
      </c>
      <c r="D78">
        <v>3278</v>
      </c>
      <c r="E78" s="749">
        <v>3310</v>
      </c>
      <c r="F78" s="749">
        <v>3341</v>
      </c>
      <c r="G78" s="749">
        <v>3377</v>
      </c>
      <c r="H78" s="749">
        <v>3411</v>
      </c>
      <c r="I78" t="s">
        <v>162</v>
      </c>
      <c r="J78" s="756" t="s">
        <v>163</v>
      </c>
      <c r="K78" s="757">
        <v>3127</v>
      </c>
      <c r="L78" s="757">
        <v>3150</v>
      </c>
      <c r="M78" s="758">
        <v>3175</v>
      </c>
      <c r="N78" s="758">
        <v>3224</v>
      </c>
      <c r="O78" s="758">
        <v>3274</v>
      </c>
      <c r="P78" s="758">
        <v>3325</v>
      </c>
      <c r="Q78" s="758">
        <v>3323</v>
      </c>
      <c r="R78" s="758">
        <v>3346</v>
      </c>
      <c r="S78" s="758">
        <v>3373</v>
      </c>
    </row>
    <row r="79" spans="1:19" ht="15">
      <c r="A79" s="750">
        <v>541</v>
      </c>
      <c r="B79" t="s">
        <v>164</v>
      </c>
      <c r="C79" t="s">
        <v>165</v>
      </c>
      <c r="D79">
        <v>15848</v>
      </c>
      <c r="E79" s="749">
        <v>15802</v>
      </c>
      <c r="F79" s="749">
        <v>15746</v>
      </c>
      <c r="G79" s="749">
        <v>15690</v>
      </c>
      <c r="H79" s="749">
        <v>15629</v>
      </c>
      <c r="I79" t="s">
        <v>164</v>
      </c>
      <c r="J79" s="759" t="s">
        <v>165</v>
      </c>
      <c r="K79" s="760">
        <v>21049</v>
      </c>
      <c r="L79" s="760">
        <v>21427</v>
      </c>
      <c r="M79" s="761">
        <v>21769</v>
      </c>
      <c r="N79" s="761">
        <v>22107</v>
      </c>
      <c r="O79" s="761">
        <v>22448</v>
      </c>
      <c r="P79" s="761">
        <v>22798</v>
      </c>
      <c r="Q79" s="761">
        <v>23056</v>
      </c>
      <c r="R79" s="761">
        <v>23308</v>
      </c>
      <c r="S79" s="761">
        <v>23559</v>
      </c>
    </row>
    <row r="80" spans="1:19" ht="15">
      <c r="A80" s="750">
        <v>543</v>
      </c>
      <c r="B80" t="s">
        <v>166</v>
      </c>
      <c r="C80" t="s">
        <v>167</v>
      </c>
      <c r="D80">
        <v>11064</v>
      </c>
      <c r="E80" s="749">
        <v>11199</v>
      </c>
      <c r="F80" s="749">
        <v>11321</v>
      </c>
      <c r="G80" s="749">
        <v>11462</v>
      </c>
      <c r="H80" s="749">
        <v>11591</v>
      </c>
      <c r="I80" t="s">
        <v>166</v>
      </c>
      <c r="J80" s="756" t="s">
        <v>167</v>
      </c>
      <c r="K80" s="757">
        <v>8097</v>
      </c>
      <c r="L80" s="757">
        <v>8186</v>
      </c>
      <c r="M80" s="758">
        <v>8285</v>
      </c>
      <c r="N80" s="758">
        <v>8414</v>
      </c>
      <c r="O80" s="758">
        <v>8543</v>
      </c>
      <c r="P80" s="758">
        <v>8677</v>
      </c>
      <c r="Q80" s="758">
        <v>8747</v>
      </c>
      <c r="R80" s="758">
        <v>8791</v>
      </c>
      <c r="S80" s="758">
        <v>8880</v>
      </c>
    </row>
    <row r="81" spans="1:19" ht="15">
      <c r="A81" s="750">
        <v>576</v>
      </c>
      <c r="B81" t="s">
        <v>168</v>
      </c>
      <c r="C81" t="s">
        <v>169</v>
      </c>
      <c r="D81">
        <v>6913</v>
      </c>
      <c r="E81" s="749">
        <v>6793</v>
      </c>
      <c r="F81" s="749">
        <v>6675</v>
      </c>
      <c r="G81" s="749">
        <v>6558</v>
      </c>
      <c r="H81" s="749">
        <v>6438</v>
      </c>
      <c r="I81" t="s">
        <v>168</v>
      </c>
      <c r="J81" s="759" t="s">
        <v>169</v>
      </c>
      <c r="K81" s="760">
        <v>8664</v>
      </c>
      <c r="L81" s="760">
        <v>8681</v>
      </c>
      <c r="M81" s="761">
        <v>8735</v>
      </c>
      <c r="N81" s="761">
        <v>8870</v>
      </c>
      <c r="O81" s="761">
        <v>9007</v>
      </c>
      <c r="P81" s="761">
        <v>9148</v>
      </c>
      <c r="Q81" s="761">
        <v>9256</v>
      </c>
      <c r="R81" s="761">
        <v>9347</v>
      </c>
      <c r="S81" s="761">
        <v>9451</v>
      </c>
    </row>
    <row r="82" spans="1:19" ht="15">
      <c r="A82" s="750">
        <v>579</v>
      </c>
      <c r="B82" t="s">
        <v>170</v>
      </c>
      <c r="C82" t="s">
        <v>171</v>
      </c>
      <c r="D82">
        <v>47717</v>
      </c>
      <c r="E82" s="749">
        <v>48553</v>
      </c>
      <c r="F82" s="749">
        <v>49392</v>
      </c>
      <c r="G82" s="749">
        <v>50232</v>
      </c>
      <c r="H82" s="749">
        <v>51079</v>
      </c>
      <c r="I82" t="s">
        <v>170</v>
      </c>
      <c r="J82" s="756" t="s">
        <v>171</v>
      </c>
      <c r="K82" s="757">
        <v>39314</v>
      </c>
      <c r="L82" s="757">
        <v>40048</v>
      </c>
      <c r="M82" s="758">
        <v>40713</v>
      </c>
      <c r="N82" s="758">
        <v>41345</v>
      </c>
      <c r="O82" s="758">
        <v>41983</v>
      </c>
      <c r="P82" s="758">
        <v>42638</v>
      </c>
      <c r="Q82" s="758">
        <v>43311</v>
      </c>
      <c r="R82" s="758">
        <v>43966</v>
      </c>
      <c r="S82" s="758">
        <v>44578</v>
      </c>
    </row>
    <row r="83" spans="1:19" ht="15">
      <c r="A83" s="750">
        <v>585</v>
      </c>
      <c r="B83" t="s">
        <v>172</v>
      </c>
      <c r="C83" t="s">
        <v>173</v>
      </c>
      <c r="D83">
        <v>18846</v>
      </c>
      <c r="E83" s="749">
        <v>19025</v>
      </c>
      <c r="F83" s="749">
        <v>19209</v>
      </c>
      <c r="G83" s="749">
        <v>19382</v>
      </c>
      <c r="H83" s="749">
        <v>19545</v>
      </c>
      <c r="I83" t="s">
        <v>172</v>
      </c>
      <c r="J83" s="759" t="s">
        <v>173</v>
      </c>
      <c r="K83" s="760">
        <v>14380</v>
      </c>
      <c r="L83" s="760">
        <v>14384</v>
      </c>
      <c r="M83" s="761">
        <v>14440</v>
      </c>
      <c r="N83" s="761">
        <v>14664</v>
      </c>
      <c r="O83" s="761">
        <v>14890</v>
      </c>
      <c r="P83" s="761">
        <v>15123</v>
      </c>
      <c r="Q83" s="761">
        <v>15242</v>
      </c>
      <c r="R83" s="761">
        <v>15346</v>
      </c>
      <c r="S83" s="761">
        <v>15475</v>
      </c>
    </row>
    <row r="84" spans="1:19" ht="15">
      <c r="A84" s="750">
        <v>591</v>
      </c>
      <c r="B84" t="s">
        <v>174</v>
      </c>
      <c r="C84" t="s">
        <v>175</v>
      </c>
      <c r="D84">
        <v>20483</v>
      </c>
      <c r="E84" s="749">
        <v>20893</v>
      </c>
      <c r="F84" s="749">
        <v>21317</v>
      </c>
      <c r="G84" s="749">
        <v>21745</v>
      </c>
      <c r="H84" s="749">
        <v>22161</v>
      </c>
      <c r="I84" t="s">
        <v>174</v>
      </c>
      <c r="J84" s="756" t="s">
        <v>175</v>
      </c>
      <c r="K84" s="757">
        <v>18055</v>
      </c>
      <c r="L84" s="757">
        <v>18550</v>
      </c>
      <c r="M84" s="758">
        <v>18970</v>
      </c>
      <c r="N84" s="758">
        <v>19268</v>
      </c>
      <c r="O84" s="758">
        <v>19566</v>
      </c>
      <c r="P84" s="758">
        <v>19871</v>
      </c>
      <c r="Q84" s="758">
        <v>19970</v>
      </c>
      <c r="R84" s="758">
        <v>20077</v>
      </c>
      <c r="S84" s="758">
        <v>20212</v>
      </c>
    </row>
    <row r="85" spans="1:19" ht="15">
      <c r="A85" s="750">
        <v>604</v>
      </c>
      <c r="B85" t="s">
        <v>176</v>
      </c>
      <c r="C85" t="s">
        <v>177</v>
      </c>
      <c r="D85">
        <v>29898</v>
      </c>
      <c r="E85" s="749">
        <v>30613</v>
      </c>
      <c r="F85" s="749">
        <v>31333</v>
      </c>
      <c r="G85" s="749">
        <v>32057</v>
      </c>
      <c r="H85" s="749">
        <v>32793</v>
      </c>
      <c r="I85" t="s">
        <v>176</v>
      </c>
      <c r="J85" s="759" t="s">
        <v>177</v>
      </c>
      <c r="K85" s="760">
        <v>28415</v>
      </c>
      <c r="L85" s="760">
        <v>29061</v>
      </c>
      <c r="M85" s="761">
        <v>29629</v>
      </c>
      <c r="N85" s="761">
        <v>30094</v>
      </c>
      <c r="O85" s="761">
        <v>30559</v>
      </c>
      <c r="P85" s="761">
        <v>31036</v>
      </c>
      <c r="Q85" s="761">
        <v>31346</v>
      </c>
      <c r="R85" s="761">
        <v>31630</v>
      </c>
      <c r="S85" s="761">
        <v>31916</v>
      </c>
    </row>
    <row r="86" spans="1:19" ht="15">
      <c r="A86" s="750">
        <v>607</v>
      </c>
      <c r="B86" t="s">
        <v>178</v>
      </c>
      <c r="C86" t="s">
        <v>179</v>
      </c>
      <c r="D86">
        <v>19310</v>
      </c>
      <c r="E86" s="749">
        <v>19507</v>
      </c>
      <c r="F86" s="749">
        <v>19702</v>
      </c>
      <c r="G86" s="749">
        <v>19898</v>
      </c>
      <c r="H86" s="749">
        <v>20080</v>
      </c>
      <c r="I86" t="s">
        <v>178</v>
      </c>
      <c r="J86" s="756" t="s">
        <v>179</v>
      </c>
      <c r="K86" s="757">
        <v>23514</v>
      </c>
      <c r="L86" s="757">
        <v>24185</v>
      </c>
      <c r="M86" s="758">
        <v>24757</v>
      </c>
      <c r="N86" s="758">
        <v>25146</v>
      </c>
      <c r="O86" s="758">
        <v>25534</v>
      </c>
      <c r="P86" s="758">
        <v>25933</v>
      </c>
      <c r="Q86" s="758">
        <v>26231</v>
      </c>
      <c r="R86" s="758">
        <v>26523</v>
      </c>
      <c r="S86" s="758">
        <v>26801</v>
      </c>
    </row>
    <row r="87" spans="1:19" ht="15">
      <c r="A87" s="750">
        <v>615</v>
      </c>
      <c r="B87" t="s">
        <v>180</v>
      </c>
      <c r="C87" t="s">
        <v>181</v>
      </c>
      <c r="D87">
        <v>122231</v>
      </c>
      <c r="E87" s="749">
        <v>124219</v>
      </c>
      <c r="F87" s="749">
        <v>126193</v>
      </c>
      <c r="G87" s="749">
        <v>128153</v>
      </c>
      <c r="H87" s="749">
        <v>130108</v>
      </c>
      <c r="I87" t="s">
        <v>180</v>
      </c>
      <c r="J87" s="759" t="s">
        <v>181</v>
      </c>
      <c r="K87" s="760">
        <v>135465</v>
      </c>
      <c r="L87" s="760">
        <v>139553</v>
      </c>
      <c r="M87" s="761">
        <v>142995</v>
      </c>
      <c r="N87" s="761">
        <v>145242</v>
      </c>
      <c r="O87" s="761">
        <v>147484</v>
      </c>
      <c r="P87" s="761">
        <v>149786</v>
      </c>
      <c r="Q87" s="761">
        <v>151730</v>
      </c>
      <c r="R87" s="761">
        <v>153561</v>
      </c>
      <c r="S87" s="761">
        <v>155362</v>
      </c>
    </row>
    <row r="88" spans="1:19" ht="15">
      <c r="A88" s="750">
        <v>628</v>
      </c>
      <c r="B88" t="s">
        <v>182</v>
      </c>
      <c r="C88" t="s">
        <v>183</v>
      </c>
      <c r="D88">
        <v>8191</v>
      </c>
      <c r="E88" s="749">
        <v>8191</v>
      </c>
      <c r="F88" s="749">
        <v>8191</v>
      </c>
      <c r="G88" s="749">
        <v>8191</v>
      </c>
      <c r="H88" s="749">
        <v>8191</v>
      </c>
      <c r="I88" t="s">
        <v>182</v>
      </c>
      <c r="J88" s="756" t="s">
        <v>183</v>
      </c>
      <c r="K88" s="757">
        <v>9032</v>
      </c>
      <c r="L88" s="757">
        <v>9155</v>
      </c>
      <c r="M88" s="758">
        <v>9278</v>
      </c>
      <c r="N88" s="758">
        <v>9422</v>
      </c>
      <c r="O88" s="758">
        <v>9567</v>
      </c>
      <c r="P88" s="758">
        <v>9717</v>
      </c>
      <c r="Q88" s="758">
        <v>9789</v>
      </c>
      <c r="R88" s="758">
        <v>9883</v>
      </c>
      <c r="S88" s="758">
        <v>9954</v>
      </c>
    </row>
    <row r="89" spans="1:19" ht="15">
      <c r="A89" s="750">
        <v>631</v>
      </c>
      <c r="B89" t="s">
        <v>184</v>
      </c>
      <c r="C89" t="s">
        <v>185</v>
      </c>
      <c r="D89">
        <v>52554</v>
      </c>
      <c r="E89" s="749">
        <v>53236</v>
      </c>
      <c r="F89" s="749">
        <v>53914</v>
      </c>
      <c r="G89" s="749">
        <v>54573</v>
      </c>
      <c r="H89" s="749">
        <v>55220</v>
      </c>
      <c r="I89" t="s">
        <v>184</v>
      </c>
      <c r="J89" s="759" t="s">
        <v>185</v>
      </c>
      <c r="K89" s="760">
        <v>82375</v>
      </c>
      <c r="L89" s="760">
        <v>85484</v>
      </c>
      <c r="M89" s="761">
        <v>87981</v>
      </c>
      <c r="N89" s="761">
        <v>89364</v>
      </c>
      <c r="O89" s="761">
        <v>90743</v>
      </c>
      <c r="P89" s="761">
        <v>92159</v>
      </c>
      <c r="Q89" s="761">
        <v>93629</v>
      </c>
      <c r="R89" s="761">
        <v>95088</v>
      </c>
      <c r="S89" s="761">
        <v>96439</v>
      </c>
    </row>
    <row r="90" spans="1:19" ht="15">
      <c r="A90" s="750">
        <v>642</v>
      </c>
      <c r="B90" t="s">
        <v>186</v>
      </c>
      <c r="C90" t="s">
        <v>187</v>
      </c>
      <c r="D90">
        <v>17539</v>
      </c>
      <c r="E90" s="749">
        <v>17469</v>
      </c>
      <c r="F90" s="749">
        <v>17397</v>
      </c>
      <c r="G90" s="749">
        <v>17324</v>
      </c>
      <c r="H90" s="749">
        <v>17249</v>
      </c>
      <c r="I90" t="s">
        <v>186</v>
      </c>
      <c r="J90" s="756" t="s">
        <v>187</v>
      </c>
      <c r="K90" s="757">
        <v>18258</v>
      </c>
      <c r="L90" s="757">
        <v>18218</v>
      </c>
      <c r="M90" s="758">
        <v>18261</v>
      </c>
      <c r="N90" s="758">
        <v>18544</v>
      </c>
      <c r="O90" s="758">
        <v>18831</v>
      </c>
      <c r="P90" s="758">
        <v>19124</v>
      </c>
      <c r="Q90" s="758">
        <v>19300</v>
      </c>
      <c r="R90" s="758">
        <v>19467</v>
      </c>
      <c r="S90" s="758">
        <v>19640</v>
      </c>
    </row>
    <row r="91" spans="1:19" ht="15">
      <c r="A91" s="750">
        <v>647</v>
      </c>
      <c r="B91" t="s">
        <v>188</v>
      </c>
      <c r="C91" t="s">
        <v>189</v>
      </c>
      <c r="D91">
        <v>6126</v>
      </c>
      <c r="E91" s="749">
        <v>6024</v>
      </c>
      <c r="F91" s="749">
        <v>5917</v>
      </c>
      <c r="G91" s="749">
        <v>5810</v>
      </c>
      <c r="H91" s="749">
        <v>5702</v>
      </c>
      <c r="I91" t="s">
        <v>188</v>
      </c>
      <c r="J91" s="759" t="s">
        <v>189</v>
      </c>
      <c r="K91" s="760">
        <v>7235</v>
      </c>
      <c r="L91" s="760">
        <v>7240</v>
      </c>
      <c r="M91" s="761">
        <v>7281</v>
      </c>
      <c r="N91" s="761">
        <v>7394</v>
      </c>
      <c r="O91" s="761">
        <v>7508</v>
      </c>
      <c r="P91" s="761">
        <v>7625</v>
      </c>
      <c r="Q91" s="761">
        <v>7715</v>
      </c>
      <c r="R91" s="761">
        <v>7766</v>
      </c>
      <c r="S91" s="761">
        <v>7838</v>
      </c>
    </row>
    <row r="92" spans="1:19" ht="15">
      <c r="A92" s="750">
        <v>649</v>
      </c>
      <c r="B92" t="s">
        <v>190</v>
      </c>
      <c r="C92" t="s">
        <v>191</v>
      </c>
      <c r="D92">
        <v>16086</v>
      </c>
      <c r="E92" s="749">
        <v>16111</v>
      </c>
      <c r="F92" s="749">
        <v>16132</v>
      </c>
      <c r="G92" s="749">
        <v>16152</v>
      </c>
      <c r="H92" s="749">
        <v>16173</v>
      </c>
      <c r="I92" t="s">
        <v>190</v>
      </c>
      <c r="J92" s="756" t="s">
        <v>191</v>
      </c>
      <c r="K92" s="757">
        <v>16247</v>
      </c>
      <c r="L92" s="757">
        <v>15940</v>
      </c>
      <c r="M92" s="758">
        <v>15811</v>
      </c>
      <c r="N92" s="758">
        <v>16056</v>
      </c>
      <c r="O92" s="758">
        <v>16304</v>
      </c>
      <c r="P92" s="758">
        <v>16559</v>
      </c>
      <c r="Q92" s="758">
        <v>16727</v>
      </c>
      <c r="R92" s="758">
        <v>16887</v>
      </c>
      <c r="S92" s="758">
        <v>17056</v>
      </c>
    </row>
    <row r="93" spans="1:19" ht="15">
      <c r="A93" s="750">
        <v>652</v>
      </c>
      <c r="B93" t="s">
        <v>192</v>
      </c>
      <c r="C93" t="s">
        <v>193</v>
      </c>
      <c r="D93">
        <v>5222</v>
      </c>
      <c r="E93" s="749">
        <v>5119</v>
      </c>
      <c r="F93" s="749">
        <v>5021</v>
      </c>
      <c r="G93" s="749">
        <v>4918</v>
      </c>
      <c r="H93" s="749">
        <v>4825</v>
      </c>
      <c r="I93" t="s">
        <v>192</v>
      </c>
      <c r="J93" s="759" t="s">
        <v>193</v>
      </c>
      <c r="K93" s="760">
        <v>5648</v>
      </c>
      <c r="L93" s="760">
        <v>5776</v>
      </c>
      <c r="M93" s="761">
        <v>5889</v>
      </c>
      <c r="N93" s="761">
        <v>5981</v>
      </c>
      <c r="O93" s="761">
        <v>6074</v>
      </c>
      <c r="P93" s="761">
        <v>6169</v>
      </c>
      <c r="Q93" s="761">
        <v>6218</v>
      </c>
      <c r="R93" s="761">
        <v>6292</v>
      </c>
      <c r="S93" s="761">
        <v>6360</v>
      </c>
    </row>
    <row r="94" spans="1:19" ht="15">
      <c r="A94" s="750">
        <v>656</v>
      </c>
      <c r="B94" t="s">
        <v>194</v>
      </c>
      <c r="C94" t="s">
        <v>195</v>
      </c>
      <c r="D94">
        <v>12724</v>
      </c>
      <c r="E94" s="749">
        <v>12811</v>
      </c>
      <c r="F94" s="749">
        <v>12890</v>
      </c>
      <c r="G94" s="749">
        <v>12972</v>
      </c>
      <c r="H94" s="749">
        <v>13057</v>
      </c>
      <c r="I94" t="s">
        <v>194</v>
      </c>
      <c r="J94" s="756" t="s">
        <v>195</v>
      </c>
      <c r="K94" s="757">
        <v>15361</v>
      </c>
      <c r="L94" s="757">
        <v>15710</v>
      </c>
      <c r="M94" s="758">
        <v>16017</v>
      </c>
      <c r="N94" s="758">
        <v>16268</v>
      </c>
      <c r="O94" s="758">
        <v>16520</v>
      </c>
      <c r="P94" s="758">
        <v>16778</v>
      </c>
      <c r="Q94" s="758">
        <v>16936</v>
      </c>
      <c r="R94" s="758">
        <v>17105</v>
      </c>
      <c r="S94" s="758">
        <v>17278</v>
      </c>
    </row>
    <row r="95" spans="1:19" ht="15">
      <c r="A95" s="750">
        <v>658</v>
      </c>
      <c r="B95" t="s">
        <v>196</v>
      </c>
      <c r="C95" t="s">
        <v>197</v>
      </c>
      <c r="D95">
        <v>3368</v>
      </c>
      <c r="E95" s="749">
        <v>3401</v>
      </c>
      <c r="F95" s="749">
        <v>3436</v>
      </c>
      <c r="G95" s="749">
        <v>3473</v>
      </c>
      <c r="H95" s="749">
        <v>3511</v>
      </c>
      <c r="I95" t="s">
        <v>196</v>
      </c>
      <c r="J95" s="759" t="s">
        <v>197</v>
      </c>
      <c r="K95" s="760">
        <v>3646</v>
      </c>
      <c r="L95" s="760">
        <v>3706</v>
      </c>
      <c r="M95" s="761">
        <v>3765</v>
      </c>
      <c r="N95" s="761">
        <v>3823</v>
      </c>
      <c r="O95" s="761">
        <v>3882</v>
      </c>
      <c r="P95" s="761">
        <v>3943</v>
      </c>
      <c r="Q95" s="761">
        <v>3984</v>
      </c>
      <c r="R95" s="761">
        <v>4035</v>
      </c>
      <c r="S95" s="761">
        <v>4083</v>
      </c>
    </row>
    <row r="96" spans="1:19" ht="15">
      <c r="A96" s="750">
        <v>659</v>
      </c>
      <c r="B96" t="s">
        <v>198</v>
      </c>
      <c r="C96" t="s">
        <v>199</v>
      </c>
      <c r="D96">
        <v>25652</v>
      </c>
      <c r="E96" s="749">
        <v>26146</v>
      </c>
      <c r="F96" s="749">
        <v>26646</v>
      </c>
      <c r="G96" s="749">
        <v>27149</v>
      </c>
      <c r="H96" s="749">
        <v>27659</v>
      </c>
      <c r="I96" t="s">
        <v>198</v>
      </c>
      <c r="J96" s="756" t="s">
        <v>199</v>
      </c>
      <c r="K96" s="757">
        <v>20093</v>
      </c>
      <c r="L96" s="757">
        <v>20549</v>
      </c>
      <c r="M96" s="758">
        <v>20950</v>
      </c>
      <c r="N96" s="758">
        <v>21279</v>
      </c>
      <c r="O96" s="758">
        <v>21608</v>
      </c>
      <c r="P96" s="758">
        <v>21945</v>
      </c>
      <c r="Q96" s="758">
        <v>22125</v>
      </c>
      <c r="R96" s="758">
        <v>22296</v>
      </c>
      <c r="S96" s="758">
        <v>22477</v>
      </c>
    </row>
    <row r="97" spans="1:19" ht="15">
      <c r="A97" s="750">
        <v>660</v>
      </c>
      <c r="B97" t="s">
        <v>200</v>
      </c>
      <c r="C97" t="s">
        <v>201</v>
      </c>
      <c r="D97">
        <v>10938</v>
      </c>
      <c r="E97" s="749">
        <v>10929</v>
      </c>
      <c r="F97" s="749">
        <v>10926</v>
      </c>
      <c r="G97" s="749">
        <v>10923</v>
      </c>
      <c r="H97" s="749">
        <v>10908</v>
      </c>
      <c r="I97" t="s">
        <v>200</v>
      </c>
      <c r="J97" s="759" t="s">
        <v>201</v>
      </c>
      <c r="K97" s="760">
        <v>12995</v>
      </c>
      <c r="L97" s="760">
        <v>13035</v>
      </c>
      <c r="M97" s="761">
        <v>13123</v>
      </c>
      <c r="N97" s="761">
        <v>13327</v>
      </c>
      <c r="O97" s="761">
        <v>13532</v>
      </c>
      <c r="P97" s="761">
        <v>13743</v>
      </c>
      <c r="Q97" s="761">
        <v>13911</v>
      </c>
      <c r="R97" s="761">
        <v>14080</v>
      </c>
      <c r="S97" s="761">
        <v>14238</v>
      </c>
    </row>
    <row r="98" spans="1:19" ht="15">
      <c r="A98" s="750">
        <v>664</v>
      </c>
      <c r="B98" t="s">
        <v>202</v>
      </c>
      <c r="C98" t="s">
        <v>203</v>
      </c>
      <c r="D98">
        <v>27059</v>
      </c>
      <c r="E98" s="749">
        <v>27513</v>
      </c>
      <c r="F98" s="749">
        <v>27978</v>
      </c>
      <c r="G98" s="749">
        <v>28438</v>
      </c>
      <c r="H98" s="749">
        <v>28901</v>
      </c>
      <c r="I98" t="s">
        <v>202</v>
      </c>
      <c r="J98" s="756" t="s">
        <v>204</v>
      </c>
      <c r="K98" s="757">
        <v>21949</v>
      </c>
      <c r="L98" s="757">
        <v>22447</v>
      </c>
      <c r="M98" s="758">
        <v>22885</v>
      </c>
      <c r="N98" s="758">
        <v>23244</v>
      </c>
      <c r="O98" s="758">
        <v>23603</v>
      </c>
      <c r="P98" s="758">
        <v>23972</v>
      </c>
      <c r="Q98" s="758">
        <v>24253</v>
      </c>
      <c r="R98" s="758">
        <v>24539</v>
      </c>
      <c r="S98" s="758">
        <v>24771</v>
      </c>
    </row>
    <row r="99" spans="1:19" ht="15">
      <c r="A99" s="750">
        <v>665</v>
      </c>
      <c r="B99" t="s">
        <v>205</v>
      </c>
      <c r="C99" t="s">
        <v>206</v>
      </c>
      <c r="D99">
        <v>31539</v>
      </c>
      <c r="E99" s="749">
        <v>31802</v>
      </c>
      <c r="F99" s="749">
        <v>32063</v>
      </c>
      <c r="G99" s="749">
        <v>32328</v>
      </c>
      <c r="H99" s="749">
        <v>32564</v>
      </c>
      <c r="I99" t="s">
        <v>205</v>
      </c>
      <c r="J99" s="759" t="s">
        <v>207</v>
      </c>
      <c r="K99" s="760">
        <v>30932</v>
      </c>
      <c r="L99" s="760">
        <v>31571</v>
      </c>
      <c r="M99" s="761">
        <v>32147</v>
      </c>
      <c r="N99" s="761">
        <v>32646</v>
      </c>
      <c r="O99" s="761">
        <v>33150</v>
      </c>
      <c r="P99" s="761">
        <v>33667</v>
      </c>
      <c r="Q99" s="761">
        <v>33997</v>
      </c>
      <c r="R99" s="761">
        <v>34299</v>
      </c>
      <c r="S99" s="761">
        <v>34645</v>
      </c>
    </row>
    <row r="100" spans="1:19" ht="15">
      <c r="A100" s="750">
        <v>667</v>
      </c>
      <c r="B100" t="s">
        <v>208</v>
      </c>
      <c r="C100" t="s">
        <v>209</v>
      </c>
      <c r="D100">
        <v>12920</v>
      </c>
      <c r="E100" s="749">
        <v>12874</v>
      </c>
      <c r="F100" s="749">
        <v>12819</v>
      </c>
      <c r="G100" s="749">
        <v>12769</v>
      </c>
      <c r="H100" s="749">
        <v>12704</v>
      </c>
      <c r="I100" t="s">
        <v>208</v>
      </c>
      <c r="J100" s="756" t="s">
        <v>209</v>
      </c>
      <c r="K100" s="757">
        <v>15698</v>
      </c>
      <c r="L100" s="757">
        <v>15632</v>
      </c>
      <c r="M100" s="758">
        <v>15663</v>
      </c>
      <c r="N100" s="758">
        <v>15906</v>
      </c>
      <c r="O100" s="758">
        <v>16151</v>
      </c>
      <c r="P100" s="758">
        <v>16404</v>
      </c>
      <c r="Q100" s="758">
        <v>16583</v>
      </c>
      <c r="R100" s="758">
        <v>16755</v>
      </c>
      <c r="S100" s="758">
        <v>16934</v>
      </c>
    </row>
    <row r="101" spans="1:19" ht="15">
      <c r="A101" s="750">
        <v>670</v>
      </c>
      <c r="B101" t="s">
        <v>210</v>
      </c>
      <c r="C101" t="s">
        <v>211</v>
      </c>
      <c r="D101">
        <v>16663</v>
      </c>
      <c r="E101" s="749">
        <v>16520</v>
      </c>
      <c r="F101" s="749">
        <v>16366</v>
      </c>
      <c r="G101" s="749">
        <v>16232</v>
      </c>
      <c r="H101" s="749">
        <v>16076</v>
      </c>
      <c r="I101" t="s">
        <v>210</v>
      </c>
      <c r="J101" s="759" t="s">
        <v>211</v>
      </c>
      <c r="K101" s="760">
        <v>21519</v>
      </c>
      <c r="L101" s="760">
        <v>21533</v>
      </c>
      <c r="M101" s="761">
        <v>21597</v>
      </c>
      <c r="N101" s="761">
        <v>21932</v>
      </c>
      <c r="O101" s="761">
        <v>22271</v>
      </c>
      <c r="P101" s="761">
        <v>22618</v>
      </c>
      <c r="Q101" s="761">
        <v>22796</v>
      </c>
      <c r="R101" s="761">
        <v>22976</v>
      </c>
      <c r="S101" s="761">
        <v>23165</v>
      </c>
    </row>
    <row r="102" spans="1:19" ht="15">
      <c r="A102" s="750">
        <v>674</v>
      </c>
      <c r="B102" t="s">
        <v>212</v>
      </c>
      <c r="C102" t="s">
        <v>213</v>
      </c>
      <c r="D102">
        <v>16967</v>
      </c>
      <c r="E102" s="749">
        <v>16733</v>
      </c>
      <c r="F102" s="749">
        <v>16509</v>
      </c>
      <c r="G102" s="749">
        <v>16274</v>
      </c>
      <c r="H102" s="749">
        <v>16047</v>
      </c>
      <c r="I102" t="s">
        <v>212</v>
      </c>
      <c r="J102" s="756" t="s">
        <v>214</v>
      </c>
      <c r="K102" s="757">
        <v>22093</v>
      </c>
      <c r="L102" s="757">
        <v>22258</v>
      </c>
      <c r="M102" s="758">
        <v>22469</v>
      </c>
      <c r="N102" s="758">
        <v>22818</v>
      </c>
      <c r="O102" s="758">
        <v>23170</v>
      </c>
      <c r="P102" s="758">
        <v>23531</v>
      </c>
      <c r="Q102" s="758">
        <v>23690</v>
      </c>
      <c r="R102" s="758">
        <v>23864</v>
      </c>
      <c r="S102" s="758">
        <v>24037</v>
      </c>
    </row>
    <row r="103" spans="1:19" ht="15">
      <c r="A103" s="750">
        <v>679</v>
      </c>
      <c r="B103" t="s">
        <v>215</v>
      </c>
      <c r="C103" t="s">
        <v>216</v>
      </c>
      <c r="D103">
        <v>21917</v>
      </c>
      <c r="E103" s="749">
        <v>21754</v>
      </c>
      <c r="F103" s="749">
        <v>21591</v>
      </c>
      <c r="G103" s="749">
        <v>21413</v>
      </c>
      <c r="H103" s="749">
        <v>21238</v>
      </c>
      <c r="I103" t="s">
        <v>215</v>
      </c>
      <c r="J103" s="759" t="s">
        <v>217</v>
      </c>
      <c r="K103" s="760">
        <v>26784</v>
      </c>
      <c r="L103" s="760">
        <v>26944</v>
      </c>
      <c r="M103" s="761">
        <v>27186</v>
      </c>
      <c r="N103" s="761">
        <v>27608</v>
      </c>
      <c r="O103" s="761">
        <v>28034</v>
      </c>
      <c r="P103" s="761">
        <v>28471</v>
      </c>
      <c r="Q103" s="761">
        <v>28751</v>
      </c>
      <c r="R103" s="761">
        <v>29036</v>
      </c>
      <c r="S103" s="761">
        <v>29324</v>
      </c>
    </row>
    <row r="104" spans="1:19" ht="15">
      <c r="A104" s="750">
        <v>686</v>
      </c>
      <c r="B104" t="s">
        <v>218</v>
      </c>
      <c r="C104" t="s">
        <v>219</v>
      </c>
      <c r="D104">
        <v>36103</v>
      </c>
      <c r="E104" s="749">
        <v>36548</v>
      </c>
      <c r="F104" s="749">
        <v>36991</v>
      </c>
      <c r="G104" s="749">
        <v>37435</v>
      </c>
      <c r="H104" s="749">
        <v>37864</v>
      </c>
      <c r="I104" t="s">
        <v>218</v>
      </c>
      <c r="J104" s="756" t="s">
        <v>219</v>
      </c>
      <c r="K104" s="757">
        <v>36318</v>
      </c>
      <c r="L104" s="757">
        <v>37143</v>
      </c>
      <c r="M104" s="758">
        <v>37869</v>
      </c>
      <c r="N104" s="758">
        <v>38463</v>
      </c>
      <c r="O104" s="758">
        <v>39058</v>
      </c>
      <c r="P104" s="758">
        <v>39667</v>
      </c>
      <c r="Q104" s="758">
        <v>40138</v>
      </c>
      <c r="R104" s="758">
        <v>40592</v>
      </c>
      <c r="S104" s="758">
        <v>41034</v>
      </c>
    </row>
    <row r="105" spans="1:19" ht="15">
      <c r="A105" s="750">
        <v>690</v>
      </c>
      <c r="B105" t="s">
        <v>220</v>
      </c>
      <c r="C105" t="s">
        <v>221</v>
      </c>
      <c r="D105">
        <v>10292</v>
      </c>
      <c r="E105" s="749">
        <v>10173</v>
      </c>
      <c r="F105" s="749">
        <v>10049</v>
      </c>
      <c r="G105" s="749">
        <v>9927</v>
      </c>
      <c r="H105" s="749">
        <v>9808</v>
      </c>
      <c r="I105" t="s">
        <v>220</v>
      </c>
      <c r="J105" s="759" t="s">
        <v>221</v>
      </c>
      <c r="K105" s="760">
        <v>12394</v>
      </c>
      <c r="L105" s="760">
        <v>12326</v>
      </c>
      <c r="M105" s="761">
        <v>12324</v>
      </c>
      <c r="N105" s="761">
        <v>12515</v>
      </c>
      <c r="O105" s="761">
        <v>12708</v>
      </c>
      <c r="P105" s="761">
        <v>12907</v>
      </c>
      <c r="Q105" s="761">
        <v>12992</v>
      </c>
      <c r="R105" s="761">
        <v>13055</v>
      </c>
      <c r="S105" s="761">
        <v>13164</v>
      </c>
    </row>
    <row r="106" spans="1:19" ht="15">
      <c r="A106" s="750">
        <v>697</v>
      </c>
      <c r="B106" t="s">
        <v>222</v>
      </c>
      <c r="C106" t="s">
        <v>223</v>
      </c>
      <c r="D106">
        <v>27176</v>
      </c>
      <c r="E106" s="749">
        <v>27233</v>
      </c>
      <c r="F106" s="749">
        <v>27273</v>
      </c>
      <c r="G106" s="749">
        <v>27316</v>
      </c>
      <c r="H106" s="749">
        <v>27359</v>
      </c>
      <c r="I106" t="s">
        <v>222</v>
      </c>
      <c r="J106" s="756" t="s">
        <v>223</v>
      </c>
      <c r="K106" s="757">
        <v>35422</v>
      </c>
      <c r="L106" s="757">
        <v>36043</v>
      </c>
      <c r="M106" s="758">
        <v>36605</v>
      </c>
      <c r="N106" s="758">
        <v>37173</v>
      </c>
      <c r="O106" s="758">
        <v>37747</v>
      </c>
      <c r="P106" s="758">
        <v>38336</v>
      </c>
      <c r="Q106" s="758">
        <v>38887</v>
      </c>
      <c r="R106" s="758">
        <v>39371</v>
      </c>
      <c r="S106" s="758">
        <v>39897</v>
      </c>
    </row>
    <row r="107" spans="1:19" ht="15">
      <c r="A107" s="750">
        <v>736</v>
      </c>
      <c r="B107" t="s">
        <v>224</v>
      </c>
      <c r="C107" t="s">
        <v>225</v>
      </c>
      <c r="D107">
        <v>40688</v>
      </c>
      <c r="E107" s="749">
        <v>41205</v>
      </c>
      <c r="F107" s="749">
        <v>41711</v>
      </c>
      <c r="G107" s="749">
        <v>42222</v>
      </c>
      <c r="H107" s="749">
        <v>42716</v>
      </c>
      <c r="I107" t="s">
        <v>224</v>
      </c>
      <c r="J107" s="759" t="s">
        <v>225</v>
      </c>
      <c r="K107" s="760">
        <v>37900</v>
      </c>
      <c r="L107" s="760">
        <v>38692</v>
      </c>
      <c r="M107" s="761">
        <v>39379</v>
      </c>
      <c r="N107" s="761">
        <v>39990</v>
      </c>
      <c r="O107" s="761">
        <v>40607</v>
      </c>
      <c r="P107" s="761">
        <v>41241</v>
      </c>
      <c r="Q107" s="761">
        <v>41881</v>
      </c>
      <c r="R107" s="761">
        <v>42507</v>
      </c>
      <c r="S107" s="761">
        <v>43099</v>
      </c>
    </row>
    <row r="108" spans="1:19" ht="15">
      <c r="A108" s="750">
        <v>756</v>
      </c>
      <c r="B108" t="s">
        <v>226</v>
      </c>
      <c r="C108" t="s">
        <v>227</v>
      </c>
      <c r="D108">
        <v>35056</v>
      </c>
      <c r="E108" s="749">
        <v>34696</v>
      </c>
      <c r="F108" s="749">
        <v>34339</v>
      </c>
      <c r="G108" s="749">
        <v>33981</v>
      </c>
      <c r="H108" s="749">
        <v>33598</v>
      </c>
      <c r="I108" t="s">
        <v>226</v>
      </c>
      <c r="J108" s="756" t="s">
        <v>228</v>
      </c>
      <c r="K108" s="757">
        <v>36321</v>
      </c>
      <c r="L108" s="757">
        <v>36394</v>
      </c>
      <c r="M108" s="758">
        <v>36625</v>
      </c>
      <c r="N108" s="758">
        <v>37193</v>
      </c>
      <c r="O108" s="758">
        <v>37767</v>
      </c>
      <c r="P108" s="758">
        <v>38357</v>
      </c>
      <c r="Q108" s="758">
        <v>38764</v>
      </c>
      <c r="R108" s="758">
        <v>39149</v>
      </c>
      <c r="S108" s="758">
        <v>39540</v>
      </c>
    </row>
    <row r="109" spans="1:19" ht="15">
      <c r="A109" s="750">
        <v>761</v>
      </c>
      <c r="B109" t="s">
        <v>229</v>
      </c>
      <c r="C109" t="s">
        <v>230</v>
      </c>
      <c r="D109">
        <v>14821</v>
      </c>
      <c r="E109" s="749">
        <v>14936</v>
      </c>
      <c r="F109" s="749">
        <v>15057</v>
      </c>
      <c r="G109" s="749">
        <v>15172</v>
      </c>
      <c r="H109" s="749">
        <v>15279</v>
      </c>
      <c r="I109" t="s">
        <v>229</v>
      </c>
      <c r="J109" s="759" t="s">
        <v>230</v>
      </c>
      <c r="K109" s="760">
        <v>15053</v>
      </c>
      <c r="L109" s="760">
        <v>15293</v>
      </c>
      <c r="M109" s="761">
        <v>15512</v>
      </c>
      <c r="N109" s="761">
        <v>15753</v>
      </c>
      <c r="O109" s="761">
        <v>15996</v>
      </c>
      <c r="P109" s="761">
        <v>16245</v>
      </c>
      <c r="Q109" s="761">
        <v>16407</v>
      </c>
      <c r="R109" s="761">
        <v>16561</v>
      </c>
      <c r="S109" s="761">
        <v>16713</v>
      </c>
    </row>
    <row r="110" spans="1:19" ht="15">
      <c r="A110" s="750">
        <v>789</v>
      </c>
      <c r="B110" t="s">
        <v>231</v>
      </c>
      <c r="C110" t="s">
        <v>232</v>
      </c>
      <c r="D110">
        <v>14559</v>
      </c>
      <c r="E110" s="749">
        <v>14391</v>
      </c>
      <c r="F110" s="749">
        <v>14224</v>
      </c>
      <c r="G110" s="749">
        <v>14059</v>
      </c>
      <c r="H110" s="749">
        <v>13890</v>
      </c>
      <c r="I110" t="s">
        <v>231</v>
      </c>
      <c r="J110" s="756" t="s">
        <v>232</v>
      </c>
      <c r="K110" s="757">
        <v>16281</v>
      </c>
      <c r="L110" s="757">
        <v>16193</v>
      </c>
      <c r="M110" s="758">
        <v>16201</v>
      </c>
      <c r="N110" s="758">
        <v>16452</v>
      </c>
      <c r="O110" s="758">
        <v>16706</v>
      </c>
      <c r="P110" s="758">
        <v>16967</v>
      </c>
      <c r="Q110" s="758">
        <v>17136</v>
      </c>
      <c r="R110" s="758">
        <v>17300</v>
      </c>
      <c r="S110" s="758">
        <v>17465</v>
      </c>
    </row>
    <row r="111" spans="1:19" ht="15">
      <c r="A111" s="750">
        <v>790</v>
      </c>
      <c r="B111" t="s">
        <v>233</v>
      </c>
      <c r="C111" t="s">
        <v>234</v>
      </c>
      <c r="D111">
        <v>43856</v>
      </c>
      <c r="E111" s="749">
        <v>45083</v>
      </c>
      <c r="F111" s="749">
        <v>46343</v>
      </c>
      <c r="G111" s="749">
        <v>47625</v>
      </c>
      <c r="H111" s="749">
        <v>48926</v>
      </c>
      <c r="I111" t="s">
        <v>233</v>
      </c>
      <c r="J111" s="759" t="s">
        <v>234</v>
      </c>
      <c r="K111" s="760">
        <v>26964</v>
      </c>
      <c r="L111" s="760">
        <v>27517</v>
      </c>
      <c r="M111" s="761">
        <v>27995</v>
      </c>
      <c r="N111" s="761">
        <v>28429</v>
      </c>
      <c r="O111" s="761">
        <v>28868</v>
      </c>
      <c r="P111" s="761">
        <v>29319</v>
      </c>
      <c r="Q111" s="761">
        <v>29636</v>
      </c>
      <c r="R111" s="761">
        <v>29938</v>
      </c>
      <c r="S111" s="761">
        <v>30219</v>
      </c>
    </row>
    <row r="112" spans="1:19" ht="15">
      <c r="A112" s="750">
        <v>792</v>
      </c>
      <c r="B112" t="s">
        <v>235</v>
      </c>
      <c r="C112" t="s">
        <v>236</v>
      </c>
      <c r="D112">
        <v>7863</v>
      </c>
      <c r="E112" s="749">
        <v>7955</v>
      </c>
      <c r="F112" s="749">
        <v>8051</v>
      </c>
      <c r="G112" s="749">
        <v>8152</v>
      </c>
      <c r="H112" s="749">
        <v>8257</v>
      </c>
      <c r="I112" t="s">
        <v>235</v>
      </c>
      <c r="J112" s="756" t="s">
        <v>236</v>
      </c>
      <c r="K112" s="757">
        <v>6184</v>
      </c>
      <c r="L112" s="757">
        <v>6194</v>
      </c>
      <c r="M112" s="758">
        <v>6231</v>
      </c>
      <c r="N112" s="758">
        <v>6328</v>
      </c>
      <c r="O112" s="758">
        <v>6425</v>
      </c>
      <c r="P112" s="758">
        <v>6526</v>
      </c>
      <c r="Q112" s="758">
        <v>6600</v>
      </c>
      <c r="R112" s="758">
        <v>6679</v>
      </c>
      <c r="S112" s="758">
        <v>6753</v>
      </c>
    </row>
    <row r="113" spans="1:19" ht="15">
      <c r="A113" s="750">
        <v>809</v>
      </c>
      <c r="B113" t="s">
        <v>237</v>
      </c>
      <c r="C113" t="s">
        <v>238</v>
      </c>
      <c r="D113">
        <v>14494</v>
      </c>
      <c r="E113" s="749">
        <v>14602</v>
      </c>
      <c r="F113" s="749">
        <v>14691</v>
      </c>
      <c r="G113" s="749">
        <v>14791</v>
      </c>
      <c r="H113" s="749">
        <v>14881</v>
      </c>
      <c r="I113" t="s">
        <v>237</v>
      </c>
      <c r="J113" s="759" t="s">
        <v>238</v>
      </c>
      <c r="K113" s="760">
        <v>10775</v>
      </c>
      <c r="L113" s="760">
        <v>10716</v>
      </c>
      <c r="M113" s="761">
        <v>10719</v>
      </c>
      <c r="N113" s="761">
        <v>10885</v>
      </c>
      <c r="O113" s="761">
        <v>11053</v>
      </c>
      <c r="P113" s="761">
        <v>11226</v>
      </c>
      <c r="Q113" s="761">
        <v>11331</v>
      </c>
      <c r="R113" s="761">
        <v>11435</v>
      </c>
      <c r="S113" s="761">
        <v>11566</v>
      </c>
    </row>
    <row r="114" spans="1:19" ht="15">
      <c r="A114" s="750">
        <v>819</v>
      </c>
      <c r="B114" t="s">
        <v>239</v>
      </c>
      <c r="C114" t="s">
        <v>240</v>
      </c>
      <c r="D114">
        <v>6466</v>
      </c>
      <c r="E114" s="749">
        <v>6552</v>
      </c>
      <c r="F114" s="749">
        <v>6651</v>
      </c>
      <c r="G114" s="749">
        <v>6744</v>
      </c>
      <c r="H114" s="749">
        <v>6842</v>
      </c>
      <c r="I114" t="s">
        <v>239</v>
      </c>
      <c r="J114" s="756" t="s">
        <v>240</v>
      </c>
      <c r="K114" s="757">
        <v>4993</v>
      </c>
      <c r="L114" s="757">
        <v>5005</v>
      </c>
      <c r="M114" s="758">
        <v>5043</v>
      </c>
      <c r="N114" s="758">
        <v>5121</v>
      </c>
      <c r="O114" s="758">
        <v>5200</v>
      </c>
      <c r="P114" s="758">
        <v>5281</v>
      </c>
      <c r="Q114" s="758">
        <v>5321</v>
      </c>
      <c r="R114" s="758">
        <v>5363</v>
      </c>
      <c r="S114" s="758">
        <v>5420</v>
      </c>
    </row>
    <row r="115" spans="1:19" ht="15">
      <c r="A115" s="750">
        <v>837</v>
      </c>
      <c r="B115" t="s">
        <v>241</v>
      </c>
      <c r="C115" t="s">
        <v>242</v>
      </c>
      <c r="D115">
        <v>163525</v>
      </c>
      <c r="E115" s="749">
        <v>167886</v>
      </c>
      <c r="F115" s="749">
        <v>172314</v>
      </c>
      <c r="G115" s="749">
        <v>176813</v>
      </c>
      <c r="H115" s="749">
        <v>181377</v>
      </c>
      <c r="I115" t="s">
        <v>241</v>
      </c>
      <c r="J115" s="759" t="s">
        <v>242</v>
      </c>
      <c r="K115" s="760">
        <v>124552</v>
      </c>
      <c r="L115" s="760">
        <v>127565</v>
      </c>
      <c r="M115" s="761">
        <v>130191</v>
      </c>
      <c r="N115" s="761">
        <v>132236</v>
      </c>
      <c r="O115" s="761">
        <v>134278</v>
      </c>
      <c r="P115" s="761">
        <v>136374</v>
      </c>
      <c r="Q115" s="761">
        <v>137622</v>
      </c>
      <c r="R115" s="761">
        <v>138876</v>
      </c>
      <c r="S115" s="761">
        <v>140112</v>
      </c>
    </row>
    <row r="116" spans="1:19" ht="15">
      <c r="A116" s="750">
        <v>842</v>
      </c>
      <c r="B116" t="s">
        <v>243</v>
      </c>
      <c r="C116" t="s">
        <v>244</v>
      </c>
      <c r="D116">
        <v>8230</v>
      </c>
      <c r="E116" s="749">
        <v>8221</v>
      </c>
      <c r="F116" s="749">
        <v>8212</v>
      </c>
      <c r="G116" s="749">
        <v>8203</v>
      </c>
      <c r="H116" s="749">
        <v>8194</v>
      </c>
      <c r="I116" t="s">
        <v>243</v>
      </c>
      <c r="J116" s="756" t="s">
        <v>244</v>
      </c>
      <c r="K116" s="757">
        <v>6888</v>
      </c>
      <c r="L116" s="757">
        <v>6875</v>
      </c>
      <c r="M116" s="758">
        <v>6899</v>
      </c>
      <c r="N116" s="758">
        <v>7006</v>
      </c>
      <c r="O116" s="758">
        <v>7114</v>
      </c>
      <c r="P116" s="758">
        <v>7225</v>
      </c>
      <c r="Q116" s="758">
        <v>7284</v>
      </c>
      <c r="R116" s="758">
        <v>7336</v>
      </c>
      <c r="S116" s="758">
        <v>7403</v>
      </c>
    </row>
    <row r="117" spans="1:19" ht="15">
      <c r="A117" s="750">
        <v>847</v>
      </c>
      <c r="B117" t="s">
        <v>245</v>
      </c>
      <c r="C117" t="s">
        <v>246</v>
      </c>
      <c r="D117">
        <v>45266</v>
      </c>
      <c r="E117" s="749">
        <v>45896</v>
      </c>
      <c r="F117" s="749">
        <v>46508</v>
      </c>
      <c r="G117" s="749">
        <v>47128</v>
      </c>
      <c r="H117" s="749">
        <v>47734</v>
      </c>
      <c r="I117" t="s">
        <v>245</v>
      </c>
      <c r="J117" s="759" t="s">
        <v>246</v>
      </c>
      <c r="K117" s="760">
        <v>30127</v>
      </c>
      <c r="L117" s="760">
        <v>30484</v>
      </c>
      <c r="M117" s="761">
        <v>30876</v>
      </c>
      <c r="N117" s="761">
        <v>31355</v>
      </c>
      <c r="O117" s="761">
        <v>31839</v>
      </c>
      <c r="P117" s="761">
        <v>32336</v>
      </c>
      <c r="Q117" s="761">
        <v>32714</v>
      </c>
      <c r="R117" s="761">
        <v>33053</v>
      </c>
      <c r="S117" s="761">
        <v>33421</v>
      </c>
    </row>
    <row r="118" spans="1:19" ht="15">
      <c r="A118" s="750">
        <v>854</v>
      </c>
      <c r="B118" t="s">
        <v>247</v>
      </c>
      <c r="C118" t="s">
        <v>248</v>
      </c>
      <c r="D118">
        <v>22754</v>
      </c>
      <c r="E118" s="749">
        <v>23333</v>
      </c>
      <c r="F118" s="749">
        <v>23931</v>
      </c>
      <c r="G118" s="749">
        <v>24538</v>
      </c>
      <c r="H118" s="749">
        <v>25148</v>
      </c>
      <c r="I118" t="s">
        <v>247</v>
      </c>
      <c r="J118" s="756" t="s">
        <v>248</v>
      </c>
      <c r="K118" s="757">
        <v>13801</v>
      </c>
      <c r="L118" s="757">
        <v>13950</v>
      </c>
      <c r="M118" s="758">
        <v>14102</v>
      </c>
      <c r="N118" s="758">
        <v>14321</v>
      </c>
      <c r="O118" s="758">
        <v>14542</v>
      </c>
      <c r="P118" s="758">
        <v>14769</v>
      </c>
      <c r="Q118" s="758">
        <v>14879</v>
      </c>
      <c r="R118" s="758">
        <v>14967</v>
      </c>
      <c r="S118" s="758">
        <v>15101</v>
      </c>
    </row>
    <row r="119" spans="1:19" ht="15">
      <c r="A119" s="750">
        <v>856</v>
      </c>
      <c r="B119" t="s">
        <v>249</v>
      </c>
      <c r="C119" t="s">
        <v>250</v>
      </c>
      <c r="D119">
        <v>6152</v>
      </c>
      <c r="E119" s="749">
        <v>6131</v>
      </c>
      <c r="F119" s="749">
        <v>6102</v>
      </c>
      <c r="G119" s="749">
        <v>6084</v>
      </c>
      <c r="H119" s="749">
        <v>6061</v>
      </c>
      <c r="I119" t="s">
        <v>249</v>
      </c>
      <c r="J119" s="759" t="s">
        <v>251</v>
      </c>
      <c r="K119" s="760">
        <v>6498</v>
      </c>
      <c r="L119" s="760">
        <v>6462</v>
      </c>
      <c r="M119" s="761">
        <v>6472</v>
      </c>
      <c r="N119" s="761">
        <v>6572</v>
      </c>
      <c r="O119" s="761">
        <v>6674</v>
      </c>
      <c r="P119" s="761">
        <v>6778</v>
      </c>
      <c r="Q119" s="761">
        <v>6863</v>
      </c>
      <c r="R119" s="761">
        <v>6949</v>
      </c>
      <c r="S119" s="761">
        <v>7010</v>
      </c>
    </row>
    <row r="120" spans="1:19" ht="15">
      <c r="A120" s="750">
        <v>858</v>
      </c>
      <c r="B120" t="s">
        <v>252</v>
      </c>
      <c r="C120" t="s">
        <v>253</v>
      </c>
      <c r="D120">
        <v>9273</v>
      </c>
      <c r="E120" s="749">
        <v>9108</v>
      </c>
      <c r="F120" s="749">
        <v>8949</v>
      </c>
      <c r="G120" s="749">
        <v>8783</v>
      </c>
      <c r="H120" s="749">
        <v>8613</v>
      </c>
      <c r="I120" t="s">
        <v>252</v>
      </c>
      <c r="J120" s="756" t="s">
        <v>253</v>
      </c>
      <c r="K120" s="757">
        <v>11810</v>
      </c>
      <c r="L120" s="757">
        <v>11910</v>
      </c>
      <c r="M120" s="758">
        <v>12039</v>
      </c>
      <c r="N120" s="758">
        <v>12226</v>
      </c>
      <c r="O120" s="758">
        <v>12414</v>
      </c>
      <c r="P120" s="758">
        <v>12608</v>
      </c>
      <c r="Q120" s="758">
        <v>12784</v>
      </c>
      <c r="R120" s="758">
        <v>12955</v>
      </c>
      <c r="S120" s="758">
        <v>13118</v>
      </c>
    </row>
    <row r="121" spans="1:19" ht="15">
      <c r="A121" s="750">
        <v>861</v>
      </c>
      <c r="B121" t="s">
        <v>254</v>
      </c>
      <c r="C121" t="s">
        <v>255</v>
      </c>
      <c r="D121">
        <v>13231</v>
      </c>
      <c r="E121" s="749">
        <v>13208</v>
      </c>
      <c r="F121" s="749">
        <v>13184</v>
      </c>
      <c r="G121" s="749">
        <v>13158</v>
      </c>
      <c r="H121" s="749">
        <v>13132</v>
      </c>
      <c r="I121" t="s">
        <v>254</v>
      </c>
      <c r="J121" s="759" t="s">
        <v>255</v>
      </c>
      <c r="K121" s="760">
        <v>11602</v>
      </c>
      <c r="L121" s="760">
        <v>11636</v>
      </c>
      <c r="M121" s="761">
        <v>11715</v>
      </c>
      <c r="N121" s="761">
        <v>11897</v>
      </c>
      <c r="O121" s="761">
        <v>12080</v>
      </c>
      <c r="P121" s="761">
        <v>12269</v>
      </c>
      <c r="Q121" s="761">
        <v>12397</v>
      </c>
      <c r="R121" s="761">
        <v>12511</v>
      </c>
      <c r="S121" s="761">
        <v>12628</v>
      </c>
    </row>
    <row r="122" spans="1:19" ht="15">
      <c r="A122" s="750">
        <v>873</v>
      </c>
      <c r="B122" t="s">
        <v>256</v>
      </c>
      <c r="C122" t="s">
        <v>257</v>
      </c>
      <c r="D122">
        <v>5587</v>
      </c>
      <c r="E122" s="749">
        <v>5606</v>
      </c>
      <c r="F122" s="749">
        <v>5610</v>
      </c>
      <c r="G122" s="749">
        <v>5623</v>
      </c>
      <c r="H122" s="749">
        <v>5624</v>
      </c>
      <c r="I122" t="s">
        <v>256</v>
      </c>
      <c r="J122" s="756" t="s">
        <v>257</v>
      </c>
      <c r="K122" s="757">
        <v>9093</v>
      </c>
      <c r="L122" s="757">
        <v>9265</v>
      </c>
      <c r="M122" s="758">
        <v>9423</v>
      </c>
      <c r="N122" s="758">
        <v>9569</v>
      </c>
      <c r="O122" s="758">
        <v>9717</v>
      </c>
      <c r="P122" s="758">
        <v>9869</v>
      </c>
      <c r="Q122" s="758">
        <v>9957</v>
      </c>
      <c r="R122" s="758">
        <v>10028</v>
      </c>
      <c r="S122" s="758">
        <v>10117</v>
      </c>
    </row>
    <row r="123" spans="1:19" ht="15">
      <c r="A123" s="750">
        <v>885</v>
      </c>
      <c r="B123" t="s">
        <v>258</v>
      </c>
      <c r="C123" t="s">
        <v>259</v>
      </c>
      <c r="D123">
        <v>8400</v>
      </c>
      <c r="E123" s="749">
        <v>8486</v>
      </c>
      <c r="F123" s="749">
        <v>8577</v>
      </c>
      <c r="G123" s="749">
        <v>8672</v>
      </c>
      <c r="H123" s="749">
        <v>8771</v>
      </c>
      <c r="I123" t="s">
        <v>258</v>
      </c>
      <c r="J123" s="759" t="s">
        <v>259</v>
      </c>
      <c r="K123" s="760">
        <v>7608</v>
      </c>
      <c r="L123" s="760">
        <v>7630</v>
      </c>
      <c r="M123" s="761">
        <v>7681</v>
      </c>
      <c r="N123" s="761">
        <v>7800</v>
      </c>
      <c r="O123" s="761">
        <v>7921</v>
      </c>
      <c r="P123" s="761">
        <v>8044</v>
      </c>
      <c r="Q123" s="761">
        <v>8125</v>
      </c>
      <c r="R123" s="761">
        <v>8209</v>
      </c>
      <c r="S123" s="761">
        <v>8304</v>
      </c>
    </row>
    <row r="124" spans="1:19" ht="15">
      <c r="A124" s="750">
        <v>887</v>
      </c>
      <c r="B124" t="s">
        <v>260</v>
      </c>
      <c r="C124" t="s">
        <v>261</v>
      </c>
      <c r="D124">
        <v>47436</v>
      </c>
      <c r="E124" s="749">
        <v>47995</v>
      </c>
      <c r="F124" s="749">
        <v>48556</v>
      </c>
      <c r="G124" s="749">
        <v>49109</v>
      </c>
      <c r="H124" s="749">
        <v>49654</v>
      </c>
      <c r="I124" t="s">
        <v>260</v>
      </c>
      <c r="J124" s="756" t="s">
        <v>261</v>
      </c>
      <c r="K124" s="757">
        <v>41542</v>
      </c>
      <c r="L124" s="757">
        <v>42116</v>
      </c>
      <c r="M124" s="758">
        <v>42678</v>
      </c>
      <c r="N124" s="758">
        <v>43340</v>
      </c>
      <c r="O124" s="758">
        <v>44009</v>
      </c>
      <c r="P124" s="758">
        <v>44696</v>
      </c>
      <c r="Q124" s="758">
        <v>45339</v>
      </c>
      <c r="R124" s="758">
        <v>45951</v>
      </c>
      <c r="S124" s="758">
        <v>46530</v>
      </c>
    </row>
    <row r="125" spans="1:19" ht="15">
      <c r="A125" s="750">
        <v>890</v>
      </c>
      <c r="B125" t="s">
        <v>262</v>
      </c>
      <c r="C125" t="s">
        <v>263</v>
      </c>
      <c r="D125">
        <v>24384</v>
      </c>
      <c r="E125" s="749">
        <v>24809</v>
      </c>
      <c r="F125" s="749">
        <v>25231</v>
      </c>
      <c r="G125" s="749">
        <v>25647</v>
      </c>
      <c r="H125" s="749">
        <v>26069</v>
      </c>
      <c r="I125" t="s">
        <v>262</v>
      </c>
      <c r="J125" s="759" t="s">
        <v>263</v>
      </c>
      <c r="K125" s="760">
        <v>22538</v>
      </c>
      <c r="L125" s="760">
        <v>23050</v>
      </c>
      <c r="M125" s="761">
        <v>23501</v>
      </c>
      <c r="N125" s="761">
        <v>23870</v>
      </c>
      <c r="O125" s="761">
        <v>24239</v>
      </c>
      <c r="P125" s="761">
        <v>24617</v>
      </c>
      <c r="Q125" s="761">
        <v>24814</v>
      </c>
      <c r="R125" s="761">
        <v>24987</v>
      </c>
      <c r="S125" s="761">
        <v>25190</v>
      </c>
    </row>
    <row r="126" spans="1:19" ht="15">
      <c r="A126" s="750">
        <v>893</v>
      </c>
      <c r="B126" t="s">
        <v>264</v>
      </c>
      <c r="C126" t="s">
        <v>265</v>
      </c>
      <c r="D126">
        <v>18992</v>
      </c>
      <c r="E126" s="749">
        <v>19365</v>
      </c>
      <c r="F126" s="749">
        <v>19757</v>
      </c>
      <c r="G126" s="749">
        <v>20136</v>
      </c>
      <c r="H126" s="749">
        <v>20524</v>
      </c>
      <c r="I126" t="s">
        <v>264</v>
      </c>
      <c r="J126" s="756" t="s">
        <v>265</v>
      </c>
      <c r="K126" s="757">
        <v>19040</v>
      </c>
      <c r="L126" s="757">
        <v>19624</v>
      </c>
      <c r="M126" s="758">
        <v>20110</v>
      </c>
      <c r="N126" s="758">
        <v>20426</v>
      </c>
      <c r="O126" s="758">
        <v>20741</v>
      </c>
      <c r="P126" s="758">
        <v>21065</v>
      </c>
      <c r="Q126" s="758">
        <v>21305</v>
      </c>
      <c r="R126" s="758">
        <v>21529</v>
      </c>
      <c r="S126" s="758">
        <v>21750</v>
      </c>
    </row>
    <row r="127" spans="1:19" ht="15">
      <c r="A127" s="750">
        <v>895</v>
      </c>
      <c r="B127" t="s">
        <v>266</v>
      </c>
      <c r="C127" t="s">
        <v>267</v>
      </c>
      <c r="D127">
        <v>31129</v>
      </c>
      <c r="E127" s="749">
        <v>31503</v>
      </c>
      <c r="F127" s="749">
        <v>31884</v>
      </c>
      <c r="G127" s="749">
        <v>32265</v>
      </c>
      <c r="H127" s="749">
        <v>32628</v>
      </c>
      <c r="I127" t="s">
        <v>266</v>
      </c>
      <c r="J127" s="759" t="s">
        <v>267</v>
      </c>
      <c r="K127" s="760">
        <v>24651</v>
      </c>
      <c r="L127" s="760">
        <v>25210</v>
      </c>
      <c r="M127" s="761">
        <v>25703</v>
      </c>
      <c r="N127" s="761">
        <v>26106</v>
      </c>
      <c r="O127" s="761">
        <v>26510</v>
      </c>
      <c r="P127" s="761">
        <v>26924</v>
      </c>
      <c r="Q127" s="761">
        <v>27204</v>
      </c>
      <c r="R127" s="761">
        <v>27465</v>
      </c>
      <c r="S127" s="761">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65"/>
  <sheetViews>
    <sheetView showGridLines="0" zoomScale="70" zoomScaleNormal="70" workbookViewId="0">
      <selection activeCell="F52" sqref="F52"/>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831" t="s">
        <v>622</v>
      </c>
      <c r="B1" s="831"/>
      <c r="C1" s="831"/>
      <c r="D1" s="831"/>
      <c r="E1" s="489"/>
      <c r="F1" s="489"/>
      <c r="G1" s="489"/>
      <c r="H1" s="489"/>
      <c r="K1" s="98" t="s">
        <v>292</v>
      </c>
      <c r="L1" s="327"/>
      <c r="W1" s="832" t="s">
        <v>623</v>
      </c>
      <c r="X1" s="833"/>
      <c r="Y1" s="834"/>
    </row>
    <row r="2" spans="1:25" s="250" customFormat="1" ht="39" customHeight="1">
      <c r="A2" s="490" t="s">
        <v>624</v>
      </c>
      <c r="B2" s="490" t="s">
        <v>625</v>
      </c>
      <c r="C2" s="490" t="s">
        <v>626</v>
      </c>
      <c r="D2" s="490" t="s">
        <v>627</v>
      </c>
      <c r="E2" s="489"/>
      <c r="F2" s="490" t="s">
        <v>628</v>
      </c>
      <c r="G2" s="490" t="s">
        <v>340</v>
      </c>
      <c r="H2" s="490" t="s">
        <v>342</v>
      </c>
      <c r="I2" s="490" t="s">
        <v>629</v>
      </c>
      <c r="J2" s="490" t="s">
        <v>605</v>
      </c>
      <c r="K2" s="18" t="s">
        <v>314</v>
      </c>
      <c r="W2" s="515" t="s">
        <v>630</v>
      </c>
      <c r="X2" s="516" t="s">
        <v>626</v>
      </c>
      <c r="Y2" s="515" t="s">
        <v>627</v>
      </c>
    </row>
    <row r="3" spans="1:25" ht="18.95" customHeight="1">
      <c r="A3" s="445" t="s">
        <v>631</v>
      </c>
      <c r="B3" s="491" t="s">
        <v>632</v>
      </c>
      <c r="C3" s="492">
        <v>1397821</v>
      </c>
      <c r="D3" s="493">
        <v>51.050131220751098</v>
      </c>
      <c r="E3" s="489"/>
      <c r="F3" s="445" t="s">
        <v>632</v>
      </c>
      <c r="G3" s="494">
        <v>1397821</v>
      </c>
      <c r="H3" s="494">
        <v>135223</v>
      </c>
      <c r="I3" s="494">
        <v>1533044</v>
      </c>
      <c r="J3" s="508">
        <v>0.22786800741761201</v>
      </c>
      <c r="K3" s="2"/>
      <c r="L3" s="2"/>
      <c r="V3" s="250"/>
      <c r="W3" s="517" t="s">
        <v>633</v>
      </c>
      <c r="X3" s="518">
        <v>3040308</v>
      </c>
      <c r="Y3" s="519" t="e">
        <v>#REF!</v>
      </c>
    </row>
    <row r="4" spans="1:25" ht="39" customHeight="1">
      <c r="A4" s="445" t="s">
        <v>634</v>
      </c>
      <c r="B4" s="491" t="s">
        <v>635</v>
      </c>
      <c r="C4" s="492">
        <v>403913</v>
      </c>
      <c r="D4" s="493">
        <v>14.751396388927599</v>
      </c>
      <c r="E4" s="489"/>
      <c r="F4" s="445" t="s">
        <v>635</v>
      </c>
      <c r="G4" s="494">
        <v>403913</v>
      </c>
      <c r="H4" s="494">
        <v>55968</v>
      </c>
      <c r="I4" s="494">
        <v>459881</v>
      </c>
      <c r="J4" s="508">
        <v>6.8355616094005603E-2</v>
      </c>
      <c r="K4" s="2"/>
      <c r="L4" s="2"/>
      <c r="W4" s="517" t="s">
        <v>636</v>
      </c>
      <c r="X4" s="518">
        <v>1533044</v>
      </c>
      <c r="Y4" s="519" t="e">
        <v>#REF!</v>
      </c>
    </row>
    <row r="5" spans="1:25" ht="21.75" customHeight="1">
      <c r="A5" s="445" t="s">
        <v>637</v>
      </c>
      <c r="B5" s="491" t="s">
        <v>638</v>
      </c>
      <c r="C5" s="492">
        <v>440797</v>
      </c>
      <c r="D5" s="493">
        <v>16.098445145489599</v>
      </c>
      <c r="E5" s="489"/>
      <c r="F5" s="445" t="s">
        <v>638</v>
      </c>
      <c r="G5" s="494">
        <v>440797</v>
      </c>
      <c r="H5" s="494">
        <v>2599511</v>
      </c>
      <c r="I5" s="494">
        <v>3040308</v>
      </c>
      <c r="J5" s="508">
        <v>0.45190413706053101</v>
      </c>
      <c r="K5" s="2"/>
      <c r="L5" s="2"/>
      <c r="W5" s="517" t="s">
        <v>639</v>
      </c>
      <c r="X5" s="518">
        <v>975365</v>
      </c>
      <c r="Y5" s="519" t="e">
        <v>#REF!</v>
      </c>
    </row>
    <row r="6" spans="1:25" ht="33" customHeight="1">
      <c r="A6" s="445" t="s">
        <v>640</v>
      </c>
      <c r="B6" s="491" t="s">
        <v>641</v>
      </c>
      <c r="C6" s="492">
        <v>321647</v>
      </c>
      <c r="D6" s="493">
        <v>11.7469415302538</v>
      </c>
      <c r="E6" s="489"/>
      <c r="F6" s="445" t="s">
        <v>641</v>
      </c>
      <c r="G6" s="494">
        <v>321647</v>
      </c>
      <c r="H6" s="494">
        <v>653718</v>
      </c>
      <c r="I6" s="494">
        <v>975365</v>
      </c>
      <c r="J6" s="508">
        <v>0.14497592962424999</v>
      </c>
      <c r="K6" s="2"/>
      <c r="L6" s="2"/>
      <c r="W6" s="517"/>
      <c r="X6" s="518"/>
      <c r="Y6" s="519"/>
    </row>
    <row r="7" spans="1:25" ht="18.95" customHeight="1">
      <c r="A7" s="445" t="s">
        <v>642</v>
      </c>
      <c r="B7" s="491" t="s">
        <v>643</v>
      </c>
      <c r="C7" s="492">
        <v>132933</v>
      </c>
      <c r="D7" s="493">
        <v>4.8548756196738401</v>
      </c>
      <c r="E7" s="489"/>
      <c r="F7" s="445" t="s">
        <v>643</v>
      </c>
      <c r="G7" s="494">
        <v>132933</v>
      </c>
      <c r="H7" s="494">
        <v>402079</v>
      </c>
      <c r="I7" s="494">
        <v>535012</v>
      </c>
      <c r="J7" s="508">
        <v>7.9522908921408203E-2</v>
      </c>
      <c r="K7" s="2"/>
      <c r="L7" s="2"/>
      <c r="W7" s="517" t="s">
        <v>644</v>
      </c>
      <c r="X7" s="518" t="e">
        <v>#N/A</v>
      </c>
      <c r="Y7" s="519" t="e">
        <v>#N/A</v>
      </c>
    </row>
    <row r="8" spans="1:25" ht="18.95" customHeight="1">
      <c r="A8" s="445" t="s">
        <v>645</v>
      </c>
      <c r="B8" s="491" t="s">
        <v>646</v>
      </c>
      <c r="C8" s="492">
        <v>21711</v>
      </c>
      <c r="D8" s="493">
        <v>0.79291225338131699</v>
      </c>
      <c r="E8" s="489"/>
      <c r="F8" s="445" t="s">
        <v>646</v>
      </c>
      <c r="G8" s="494">
        <v>21711</v>
      </c>
      <c r="H8" s="494">
        <v>334</v>
      </c>
      <c r="I8" s="494">
        <v>22045</v>
      </c>
      <c r="J8" s="508">
        <v>3.2767162739759902E-3</v>
      </c>
      <c r="K8" s="2"/>
      <c r="L8" s="2"/>
      <c r="W8" s="517" t="s">
        <v>647</v>
      </c>
      <c r="X8" s="518">
        <v>153329</v>
      </c>
      <c r="Y8" s="519" t="e">
        <v>#REF!</v>
      </c>
    </row>
    <row r="9" spans="1:25" ht="18.95" customHeight="1">
      <c r="A9" s="445" t="s">
        <v>648</v>
      </c>
      <c r="B9" s="491" t="s">
        <v>649</v>
      </c>
      <c r="C9" s="492">
        <v>19303</v>
      </c>
      <c r="D9" s="493">
        <v>0.70496915052367803</v>
      </c>
      <c r="E9" s="489"/>
      <c r="F9" s="445" t="s">
        <v>649</v>
      </c>
      <c r="G9" s="494">
        <v>19303</v>
      </c>
      <c r="H9" s="494">
        <v>134026</v>
      </c>
      <c r="I9" s="494">
        <v>153329</v>
      </c>
      <c r="J9" s="508">
        <v>2.2790457227147402E-2</v>
      </c>
      <c r="K9" s="2"/>
      <c r="L9" s="2"/>
      <c r="W9" s="517" t="s">
        <v>650</v>
      </c>
      <c r="X9" s="518" t="e">
        <v>#N/A</v>
      </c>
      <c r="Y9" s="519" t="e">
        <v>#N/A</v>
      </c>
    </row>
    <row r="10" spans="1:25" ht="18.75" customHeight="1">
      <c r="A10" s="445" t="s">
        <v>651</v>
      </c>
      <c r="B10" s="491" t="s">
        <v>652</v>
      </c>
      <c r="C10" s="492">
        <v>7</v>
      </c>
      <c r="D10" s="493">
        <v>2.5564855481872002E-4</v>
      </c>
      <c r="E10" s="489"/>
      <c r="F10" s="445" t="s">
        <v>653</v>
      </c>
      <c r="G10" s="494">
        <v>2</v>
      </c>
      <c r="H10" s="494">
        <v>0</v>
      </c>
      <c r="I10" s="494">
        <v>2</v>
      </c>
      <c r="J10" s="508">
        <v>2.97275234654206E-7</v>
      </c>
      <c r="K10" s="2"/>
      <c r="L10" s="2"/>
      <c r="W10" s="517"/>
      <c r="X10" s="518"/>
      <c r="Y10" s="519"/>
    </row>
    <row r="11" spans="1:25" ht="18.95" customHeight="1">
      <c r="A11" s="445" t="s">
        <v>654</v>
      </c>
      <c r="B11" s="491" t="s">
        <v>655</v>
      </c>
      <c r="C11" s="492">
        <v>0</v>
      </c>
      <c r="D11" s="493">
        <v>0</v>
      </c>
      <c r="E11" s="489"/>
      <c r="F11" s="445" t="s">
        <v>652</v>
      </c>
      <c r="G11" s="494">
        <v>7</v>
      </c>
      <c r="H11" s="494">
        <v>2</v>
      </c>
      <c r="I11" s="494">
        <v>9</v>
      </c>
      <c r="J11" s="508">
        <v>1.33773855594393E-6</v>
      </c>
      <c r="K11" s="2"/>
      <c r="L11" s="2"/>
      <c r="W11" s="517" t="s">
        <v>656</v>
      </c>
      <c r="X11" s="518" t="e">
        <v>#N/A</v>
      </c>
      <c r="Y11" s="519" t="e">
        <v>#N/A</v>
      </c>
    </row>
    <row r="12" spans="1:25" ht="24" customHeight="1">
      <c r="A12" s="445" t="s">
        <v>657</v>
      </c>
      <c r="B12" s="491" t="s">
        <v>653</v>
      </c>
      <c r="C12" s="492">
        <v>2</v>
      </c>
      <c r="D12" s="493">
        <v>7.3042444233919896E-5</v>
      </c>
      <c r="E12" s="489"/>
      <c r="F12" s="445" t="s">
        <v>658</v>
      </c>
      <c r="G12" s="494">
        <v>0</v>
      </c>
      <c r="H12" s="494">
        <v>0</v>
      </c>
      <c r="I12" s="494">
        <v>0</v>
      </c>
      <c r="J12" s="509">
        <v>0</v>
      </c>
      <c r="K12" s="2"/>
      <c r="L12" s="2"/>
      <c r="W12" s="517" t="s">
        <v>659</v>
      </c>
      <c r="X12" s="518" t="e">
        <v>#N/A</v>
      </c>
      <c r="Y12" s="519" t="e">
        <v>#N/A</v>
      </c>
    </row>
    <row r="13" spans="1:25" ht="18.95" customHeight="1">
      <c r="E13" s="489"/>
      <c r="F13" s="445" t="s">
        <v>660</v>
      </c>
      <c r="G13" s="494">
        <v>0</v>
      </c>
      <c r="H13" s="494">
        <v>6834</v>
      </c>
      <c r="I13" s="494">
        <v>6834</v>
      </c>
      <c r="J13" s="509">
        <v>1.0157894768134199E-3</v>
      </c>
      <c r="K13" s="2"/>
      <c r="L13" s="2"/>
      <c r="W13" s="517" t="s">
        <v>661</v>
      </c>
      <c r="X13" s="518" t="e">
        <v>#N/A</v>
      </c>
      <c r="Y13" s="519" t="e">
        <v>#N/A</v>
      </c>
    </row>
    <row r="14" spans="1:25" ht="18.95" customHeight="1">
      <c r="A14" s="835" t="s">
        <v>662</v>
      </c>
      <c r="B14" s="836"/>
      <c r="C14" s="495">
        <v>2738134</v>
      </c>
      <c r="D14" s="496">
        <v>100</v>
      </c>
      <c r="E14" s="489"/>
      <c r="F14" s="445" t="s">
        <v>663</v>
      </c>
      <c r="G14" s="494">
        <v>0</v>
      </c>
      <c r="H14" s="494">
        <v>3</v>
      </c>
      <c r="I14" s="494">
        <v>3</v>
      </c>
      <c r="J14" s="509">
        <v>4.4591285198130998E-7</v>
      </c>
      <c r="K14" s="2"/>
      <c r="L14" s="2"/>
      <c r="W14" s="517" t="s">
        <v>664</v>
      </c>
      <c r="X14" s="518" t="e">
        <v>#N/A</v>
      </c>
      <c r="Y14" s="519" t="e">
        <v>#N/A</v>
      </c>
    </row>
    <row r="15" spans="1:25" ht="18.95" customHeight="1">
      <c r="A15" s="445" t="s">
        <v>640</v>
      </c>
      <c r="B15" s="491" t="s">
        <v>641</v>
      </c>
      <c r="C15" s="341">
        <v>228961</v>
      </c>
      <c r="D15" s="497">
        <v>8.3619355371212691</v>
      </c>
      <c r="E15" s="489"/>
      <c r="F15" s="445" t="s">
        <v>665</v>
      </c>
      <c r="G15" s="494">
        <v>0</v>
      </c>
      <c r="H15" s="494">
        <v>1938</v>
      </c>
      <c r="I15" s="494">
        <v>1938</v>
      </c>
      <c r="J15" s="509">
        <v>2.8805970237992599E-4</v>
      </c>
      <c r="K15" s="2"/>
      <c r="L15" s="2"/>
    </row>
    <row r="16" spans="1:25" ht="18.95" customHeight="1">
      <c r="A16" s="445" t="s">
        <v>666</v>
      </c>
      <c r="B16" s="491" t="s">
        <v>641</v>
      </c>
      <c r="C16" s="341">
        <v>92686</v>
      </c>
      <c r="D16" s="497">
        <v>3.38500599313255</v>
      </c>
      <c r="E16" s="489"/>
      <c r="F16" s="445" t="s">
        <v>667</v>
      </c>
      <c r="G16" s="494">
        <v>0</v>
      </c>
      <c r="H16" s="494">
        <v>1</v>
      </c>
      <c r="I16" s="494">
        <v>1</v>
      </c>
      <c r="J16" s="509">
        <v>1.48637617327103E-7</v>
      </c>
      <c r="K16" s="2"/>
      <c r="L16" s="2"/>
    </row>
    <row r="17" spans="1:27" ht="18.95" customHeight="1">
      <c r="A17" s="445" t="s">
        <v>634</v>
      </c>
      <c r="B17" s="491" t="s">
        <v>635</v>
      </c>
      <c r="C17" s="341">
        <v>400157</v>
      </c>
      <c r="D17" s="497">
        <v>14.614222678656301</v>
      </c>
      <c r="E17" s="489"/>
      <c r="F17" s="445" t="s">
        <v>655</v>
      </c>
      <c r="G17" s="494">
        <v>0</v>
      </c>
      <c r="H17" s="494">
        <v>0</v>
      </c>
      <c r="I17" s="494">
        <v>0</v>
      </c>
      <c r="J17" s="509">
        <v>0</v>
      </c>
      <c r="K17" s="2"/>
      <c r="L17" s="2"/>
    </row>
    <row r="18" spans="1:27" ht="18.95" customHeight="1">
      <c r="A18" s="445" t="s">
        <v>668</v>
      </c>
      <c r="B18" s="491" t="s">
        <v>635</v>
      </c>
      <c r="C18" s="341">
        <v>3756</v>
      </c>
      <c r="D18" s="497">
        <v>0.13717371027130201</v>
      </c>
      <c r="E18" s="489"/>
      <c r="F18" s="445" t="s">
        <v>669</v>
      </c>
      <c r="G18" s="494">
        <v>0</v>
      </c>
      <c r="H18" s="494">
        <v>0</v>
      </c>
      <c r="I18" s="494">
        <v>0</v>
      </c>
      <c r="J18" s="509">
        <v>0</v>
      </c>
      <c r="K18" s="2"/>
      <c r="L18" s="2"/>
    </row>
    <row r="19" spans="1:27" ht="18.95" customHeight="1">
      <c r="E19" s="489"/>
      <c r="F19" s="445" t="s">
        <v>670</v>
      </c>
      <c r="G19" s="494">
        <v>0</v>
      </c>
      <c r="H19" s="494">
        <v>0</v>
      </c>
      <c r="I19" s="494">
        <v>0</v>
      </c>
      <c r="J19" s="509">
        <v>0</v>
      </c>
      <c r="K19" s="2"/>
      <c r="L19" s="2"/>
    </row>
    <row r="20" spans="1:27" ht="18.95" customHeight="1">
      <c r="E20" s="489"/>
      <c r="F20" s="445" t="s">
        <v>671</v>
      </c>
      <c r="G20" s="494">
        <v>0</v>
      </c>
      <c r="H20" s="494">
        <v>0</v>
      </c>
      <c r="I20" s="494">
        <v>0</v>
      </c>
      <c r="J20" s="509">
        <v>0</v>
      </c>
      <c r="K20" s="2"/>
      <c r="L20" s="2"/>
    </row>
    <row r="21" spans="1:27" ht="18.95" customHeight="1">
      <c r="A21" s="820" t="s">
        <v>672</v>
      </c>
      <c r="B21" s="821"/>
      <c r="C21" s="821"/>
      <c r="D21" s="822"/>
      <c r="E21" s="489"/>
      <c r="F21" s="445" t="s">
        <v>673</v>
      </c>
      <c r="G21" s="494">
        <v>0</v>
      </c>
      <c r="H21" s="494">
        <v>1</v>
      </c>
      <c r="I21" s="494">
        <v>1</v>
      </c>
      <c r="J21" s="509">
        <v>1.48637617327103E-7</v>
      </c>
      <c r="K21" s="2"/>
      <c r="L21" s="2"/>
    </row>
    <row r="22" spans="1:27" ht="18.95" customHeight="1">
      <c r="A22" s="498" t="s">
        <v>624</v>
      </c>
      <c r="B22" s="443" t="s">
        <v>674</v>
      </c>
      <c r="C22" s="444" t="s">
        <v>626</v>
      </c>
      <c r="D22" s="443" t="s">
        <v>627</v>
      </c>
      <c r="E22" s="489"/>
      <c r="F22" s="499" t="s">
        <v>675</v>
      </c>
      <c r="G22" s="495">
        <v>2738134</v>
      </c>
      <c r="H22" s="495">
        <v>3989638</v>
      </c>
      <c r="I22" s="495">
        <v>6727772</v>
      </c>
      <c r="J22" s="510">
        <v>1</v>
      </c>
      <c r="K22" s="2"/>
      <c r="L22" s="2"/>
      <c r="O22" s="294" t="s">
        <v>292</v>
      </c>
      <c r="AA22" s="294" t="s">
        <v>292</v>
      </c>
    </row>
    <row r="23" spans="1:27" ht="32.25" customHeight="1">
      <c r="A23" s="500" t="s">
        <v>676</v>
      </c>
      <c r="B23" s="491" t="s">
        <v>638</v>
      </c>
      <c r="C23" s="492">
        <v>2599511</v>
      </c>
      <c r="D23" s="493">
        <v>65.156563076650102</v>
      </c>
      <c r="E23" s="489"/>
      <c r="G23" s="2"/>
      <c r="K23" s="2"/>
      <c r="L23" s="2"/>
    </row>
    <row r="24" spans="1:27" ht="30.75" customHeight="1">
      <c r="A24" s="500" t="s">
        <v>677</v>
      </c>
      <c r="B24" s="491" t="s">
        <v>641</v>
      </c>
      <c r="C24" s="492">
        <v>653718</v>
      </c>
      <c r="D24" s="493">
        <v>16.3853963692947</v>
      </c>
      <c r="E24" s="489"/>
      <c r="G24" s="459"/>
      <c r="K24" s="2"/>
      <c r="L24" s="2"/>
    </row>
    <row r="25" spans="1:27" ht="32.25" customHeight="1">
      <c r="A25" s="500" t="s">
        <v>678</v>
      </c>
      <c r="B25" s="491" t="s">
        <v>643</v>
      </c>
      <c r="C25" s="492">
        <v>402079</v>
      </c>
      <c r="D25" s="493">
        <v>10.078082272125901</v>
      </c>
      <c r="E25" s="489"/>
      <c r="G25" s="459"/>
      <c r="K25" s="2"/>
      <c r="L25" s="2"/>
    </row>
    <row r="26" spans="1:27" ht="33" customHeight="1">
      <c r="A26" s="500" t="s">
        <v>679</v>
      </c>
      <c r="B26" s="491" t="s">
        <v>649</v>
      </c>
      <c r="C26" s="492">
        <v>134026</v>
      </c>
      <c r="D26" s="493">
        <v>3.35935240239841</v>
      </c>
      <c r="E26" s="489"/>
      <c r="G26" s="459"/>
      <c r="K26" s="2"/>
      <c r="L26" s="2"/>
    </row>
    <row r="27" spans="1:27" ht="22.5" customHeight="1">
      <c r="A27" s="500" t="s">
        <v>680</v>
      </c>
      <c r="B27" s="491" t="s">
        <v>632</v>
      </c>
      <c r="C27" s="492">
        <v>135223</v>
      </c>
      <c r="D27" s="493">
        <v>3.3893551244498901</v>
      </c>
      <c r="E27" s="489"/>
      <c r="G27" s="459"/>
    </row>
    <row r="28" spans="1:27" ht="22.5" customHeight="1">
      <c r="A28" s="500" t="s">
        <v>681</v>
      </c>
      <c r="B28" s="491" t="s">
        <v>635</v>
      </c>
      <c r="C28" s="492">
        <v>55968</v>
      </c>
      <c r="D28" s="493">
        <v>1.40283404158473</v>
      </c>
      <c r="E28" s="489"/>
      <c r="G28" s="459"/>
    </row>
    <row r="29" spans="1:27" ht="22.5" customHeight="1">
      <c r="A29" s="500" t="s">
        <v>682</v>
      </c>
      <c r="B29" s="491" t="s">
        <v>660</v>
      </c>
      <c r="C29" s="492">
        <v>6834</v>
      </c>
      <c r="D29" s="493">
        <v>0.171293736424207</v>
      </c>
      <c r="E29" s="489"/>
      <c r="G29" s="459"/>
    </row>
    <row r="30" spans="1:27" ht="22.5" customHeight="1">
      <c r="A30" s="500" t="s">
        <v>683</v>
      </c>
      <c r="B30" s="491" t="s">
        <v>665</v>
      </c>
      <c r="C30" s="492">
        <v>1938</v>
      </c>
      <c r="D30" s="493">
        <v>4.8575835702387E-2</v>
      </c>
      <c r="E30" s="489"/>
      <c r="G30" s="459"/>
    </row>
    <row r="31" spans="1:27" ht="25.5" customHeight="1">
      <c r="A31" s="500" t="s">
        <v>684</v>
      </c>
      <c r="B31" s="491" t="s">
        <v>646</v>
      </c>
      <c r="C31" s="492">
        <v>334</v>
      </c>
      <c r="D31" s="493">
        <v>8.3716868547973507E-3</v>
      </c>
      <c r="G31" s="459"/>
    </row>
    <row r="32" spans="1:27" ht="22.5" customHeight="1">
      <c r="A32" s="500" t="s">
        <v>685</v>
      </c>
      <c r="B32" s="501" t="s">
        <v>663</v>
      </c>
      <c r="C32" s="492">
        <v>3</v>
      </c>
      <c r="D32" s="493">
        <v>7.5194792108958299E-5</v>
      </c>
      <c r="G32" s="459"/>
    </row>
    <row r="33" spans="1:16" ht="35.25" customHeight="1">
      <c r="A33" s="500" t="s">
        <v>686</v>
      </c>
      <c r="B33" s="501" t="s">
        <v>652</v>
      </c>
      <c r="C33" s="492">
        <v>2</v>
      </c>
      <c r="D33" s="493">
        <v>5.0129861405972201E-5</v>
      </c>
      <c r="G33" s="459"/>
    </row>
    <row r="34" spans="1:16" ht="36" customHeight="1">
      <c r="A34" s="500" t="s">
        <v>687</v>
      </c>
      <c r="B34" s="501" t="s">
        <v>667</v>
      </c>
      <c r="C34" s="492">
        <v>1</v>
      </c>
      <c r="D34" s="493">
        <v>2.5064930702986101E-5</v>
      </c>
      <c r="E34" s="459"/>
      <c r="G34" s="459"/>
    </row>
    <row r="35" spans="1:16" ht="33" customHeight="1">
      <c r="A35" s="500" t="s">
        <v>688</v>
      </c>
      <c r="B35" s="501" t="s">
        <v>673</v>
      </c>
      <c r="C35" s="492">
        <v>1</v>
      </c>
      <c r="D35" s="493">
        <v>2.5064930702986101E-5</v>
      </c>
      <c r="E35" s="459"/>
      <c r="G35" s="459"/>
    </row>
    <row r="36" spans="1:16" ht="18.95" customHeight="1">
      <c r="A36" s="500" t="s">
        <v>689</v>
      </c>
      <c r="B36" s="501" t="s">
        <v>671</v>
      </c>
      <c r="C36" s="492">
        <v>0</v>
      </c>
      <c r="D36" s="493">
        <v>0</v>
      </c>
      <c r="E36" s="459"/>
      <c r="G36" s="459"/>
      <c r="K36" s="459"/>
    </row>
    <row r="37" spans="1:16" ht="18.75" customHeight="1">
      <c r="A37" s="823" t="s">
        <v>690</v>
      </c>
      <c r="B37" s="824"/>
      <c r="C37" s="454">
        <v>3989638</v>
      </c>
      <c r="D37" s="502">
        <v>100</v>
      </c>
      <c r="E37" s="459"/>
      <c r="G37" s="459"/>
      <c r="J37" s="459"/>
      <c r="K37" s="459"/>
      <c r="L37" s="511"/>
      <c r="M37" s="459"/>
    </row>
    <row r="38" spans="1:16" ht="18.75" customHeight="1">
      <c r="E38" s="459"/>
      <c r="G38" s="459"/>
      <c r="J38" s="459"/>
      <c r="K38" s="459"/>
      <c r="L38" s="511"/>
      <c r="M38" s="459"/>
    </row>
    <row r="39" spans="1:16" ht="18.75" customHeight="1">
      <c r="E39" s="459"/>
      <c r="G39" s="459"/>
      <c r="J39" s="459"/>
      <c r="K39" s="459"/>
      <c r="L39" s="511"/>
      <c r="M39" s="459"/>
    </row>
    <row r="40" spans="1:16" ht="18.95" customHeight="1">
      <c r="A40" s="500" t="s">
        <v>677</v>
      </c>
      <c r="B40" s="491" t="s">
        <v>641</v>
      </c>
      <c r="C40" s="494">
        <v>631721</v>
      </c>
      <c r="D40" s="503"/>
      <c r="E40" s="459"/>
      <c r="G40" s="459"/>
      <c r="J40" s="459"/>
      <c r="K40" s="459"/>
      <c r="L40" s="511"/>
      <c r="M40" s="459"/>
    </row>
    <row r="41" spans="1:16" ht="18.75" customHeight="1">
      <c r="A41" s="500" t="s">
        <v>691</v>
      </c>
      <c r="B41" s="491" t="s">
        <v>692</v>
      </c>
      <c r="C41" s="494">
        <v>21997</v>
      </c>
      <c r="D41" s="503"/>
      <c r="E41" s="459"/>
      <c r="G41" s="459"/>
      <c r="J41" s="459"/>
      <c r="K41" s="459"/>
      <c r="L41" s="511"/>
      <c r="M41" s="459"/>
    </row>
    <row r="42" spans="1:16" ht="18.95" customHeight="1">
      <c r="A42" s="500" t="s">
        <v>693</v>
      </c>
      <c r="B42" s="491" t="s">
        <v>635</v>
      </c>
      <c r="C42" s="494">
        <v>7343</v>
      </c>
      <c r="D42" s="503"/>
      <c r="E42" s="459"/>
      <c r="G42" s="459"/>
      <c r="J42" s="459"/>
      <c r="K42" s="459"/>
      <c r="L42" s="511"/>
      <c r="M42" s="459"/>
    </row>
    <row r="43" spans="1:16" ht="25.5" customHeight="1">
      <c r="A43" s="500" t="s">
        <v>681</v>
      </c>
      <c r="B43" s="491" t="s">
        <v>635</v>
      </c>
      <c r="C43" s="494">
        <v>48625</v>
      </c>
      <c r="D43" s="503"/>
      <c r="E43" s="459"/>
      <c r="G43" s="459"/>
      <c r="J43" s="459"/>
      <c r="K43" s="459"/>
      <c r="L43" s="511"/>
      <c r="M43" s="459"/>
    </row>
    <row r="44" spans="1:16" ht="18.95" customHeight="1">
      <c r="E44" s="459"/>
      <c r="G44" s="459"/>
      <c r="I44" s="459"/>
      <c r="J44" s="459"/>
      <c r="K44" s="459"/>
      <c r="L44" s="511"/>
      <c r="M44" s="459"/>
    </row>
    <row r="45" spans="1:16" ht="18.95" customHeight="1">
      <c r="B45" s="504"/>
      <c r="E45" s="459"/>
      <c r="G45" s="459"/>
      <c r="I45" s="459"/>
      <c r="J45" s="459"/>
      <c r="K45" s="459"/>
      <c r="L45" s="511"/>
      <c r="M45" s="459"/>
    </row>
    <row r="46" spans="1:16" ht="18.95" customHeight="1">
      <c r="A46" s="820" t="s">
        <v>694</v>
      </c>
      <c r="B46" s="821"/>
      <c r="C46" s="821"/>
      <c r="D46" s="822"/>
      <c r="E46" s="459"/>
      <c r="G46" s="459"/>
      <c r="I46" s="459"/>
      <c r="J46" s="459"/>
      <c r="K46" s="459"/>
      <c r="L46" s="511"/>
      <c r="M46" s="459"/>
      <c r="O46" s="294" t="s">
        <v>292</v>
      </c>
    </row>
    <row r="47" spans="1:16" ht="18.95" customHeight="1">
      <c r="A47" s="498" t="s">
        <v>624</v>
      </c>
      <c r="B47" s="443" t="s">
        <v>625</v>
      </c>
      <c r="C47" s="444" t="s">
        <v>626</v>
      </c>
      <c r="D47" s="443" t="s">
        <v>627</v>
      </c>
      <c r="E47" s="459"/>
      <c r="G47" s="459"/>
      <c r="I47" s="459"/>
      <c r="J47" s="459"/>
      <c r="K47" s="459"/>
      <c r="L47" s="511"/>
      <c r="N47" s="459"/>
      <c r="P47" s="29"/>
    </row>
    <row r="48" spans="1:16" ht="18.95" customHeight="1">
      <c r="A48" s="500" t="s">
        <v>695</v>
      </c>
      <c r="B48" s="277" t="s">
        <v>696</v>
      </c>
      <c r="C48" s="492">
        <v>94682</v>
      </c>
      <c r="D48" s="493">
        <v>45.847517129506301</v>
      </c>
      <c r="E48" s="459"/>
      <c r="G48" s="459"/>
      <c r="I48" s="459"/>
      <c r="J48" s="459"/>
      <c r="K48" s="459"/>
      <c r="L48" s="511"/>
      <c r="N48" s="459"/>
      <c r="P48" s="29"/>
    </row>
    <row r="49" spans="1:16" ht="18.75" customHeight="1">
      <c r="A49" s="500" t="s">
        <v>697</v>
      </c>
      <c r="B49" s="277" t="s">
        <v>698</v>
      </c>
      <c r="C49" s="492">
        <v>56432</v>
      </c>
      <c r="D49" s="493">
        <v>27.325860107014002</v>
      </c>
      <c r="E49" s="459"/>
      <c r="I49" s="459"/>
      <c r="J49" s="459"/>
      <c r="K49" s="459"/>
      <c r="L49" s="511"/>
      <c r="M49" s="459"/>
    </row>
    <row r="50" spans="1:16" ht="18.75" customHeight="1">
      <c r="A50" s="500" t="s">
        <v>699</v>
      </c>
      <c r="B50" s="277" t="s">
        <v>700</v>
      </c>
      <c r="C50" s="492">
        <v>42585</v>
      </c>
      <c r="D50" s="493">
        <v>20.620778151708102</v>
      </c>
      <c r="E50" s="459"/>
      <c r="I50" s="459"/>
      <c r="J50" s="459"/>
      <c r="K50" s="2"/>
      <c r="L50" s="2"/>
      <c r="M50" s="512" t="s">
        <v>701</v>
      </c>
      <c r="P50" s="513"/>
    </row>
    <row r="51" spans="1:16" ht="18.95" customHeight="1">
      <c r="A51" s="500" t="s">
        <v>702</v>
      </c>
      <c r="B51" s="277" t="s">
        <v>703</v>
      </c>
      <c r="C51" s="492">
        <v>7997</v>
      </c>
      <c r="D51" s="493">
        <v>3.8723579401012</v>
      </c>
      <c r="E51" s="459"/>
      <c r="I51" s="459"/>
      <c r="J51" s="459"/>
      <c r="K51" s="2"/>
      <c r="L51" s="2"/>
      <c r="M51" s="512" t="s">
        <v>704</v>
      </c>
      <c r="O51" s="514"/>
      <c r="P51" s="513"/>
    </row>
    <row r="52" spans="1:16" ht="18.95" customHeight="1">
      <c r="A52" s="500" t="s">
        <v>705</v>
      </c>
      <c r="B52" s="277" t="s">
        <v>706</v>
      </c>
      <c r="C52" s="492">
        <v>3271</v>
      </c>
      <c r="D52" s="493">
        <v>1.5839043168777101</v>
      </c>
      <c r="E52" s="459"/>
      <c r="J52" s="459"/>
      <c r="K52" s="459"/>
      <c r="L52" s="511"/>
      <c r="M52" s="512" t="s">
        <v>707</v>
      </c>
      <c r="N52" s="459"/>
      <c r="P52" s="29"/>
    </row>
    <row r="53" spans="1:16" ht="33" customHeight="1">
      <c r="A53" s="500" t="s">
        <v>708</v>
      </c>
      <c r="B53" s="277" t="s">
        <v>709</v>
      </c>
      <c r="C53" s="492">
        <v>1535</v>
      </c>
      <c r="D53" s="493">
        <v>0.74328741253662001</v>
      </c>
      <c r="E53" s="459"/>
      <c r="I53" s="459"/>
      <c r="J53" s="459"/>
      <c r="K53" s="459"/>
      <c r="L53" s="511"/>
      <c r="M53" s="512" t="s">
        <v>710</v>
      </c>
    </row>
    <row r="54" spans="1:16" ht="15">
      <c r="A54" s="500" t="s">
        <v>711</v>
      </c>
      <c r="B54" s="277" t="s">
        <v>712</v>
      </c>
      <c r="C54" s="492">
        <v>1</v>
      </c>
      <c r="D54" s="493">
        <v>4.8422632738542002E-4</v>
      </c>
      <c r="E54" s="459"/>
    </row>
    <row r="55" spans="1:16" ht="15">
      <c r="A55" s="500" t="s">
        <v>713</v>
      </c>
      <c r="B55" s="277" t="s">
        <v>714</v>
      </c>
      <c r="C55" s="492">
        <v>5</v>
      </c>
      <c r="D55" s="493">
        <v>2.4211316369271E-3</v>
      </c>
      <c r="E55" s="459"/>
      <c r="I55" s="459"/>
      <c r="J55" s="459"/>
    </row>
    <row r="56" spans="1:16" ht="15">
      <c r="A56" s="500" t="s">
        <v>715</v>
      </c>
      <c r="B56" s="277" t="s">
        <v>716</v>
      </c>
      <c r="C56" s="492">
        <v>4</v>
      </c>
      <c r="D56" s="493">
        <v>1.9369053095416801E-3</v>
      </c>
      <c r="E56" s="459"/>
      <c r="I56" s="459"/>
      <c r="J56" s="459"/>
    </row>
    <row r="57" spans="1:16" ht="15">
      <c r="A57" s="500" t="s">
        <v>717</v>
      </c>
      <c r="B57" s="277" t="s">
        <v>718</v>
      </c>
      <c r="C57" s="492">
        <v>3</v>
      </c>
      <c r="D57" s="493">
        <v>1.45267898215626E-3</v>
      </c>
      <c r="E57" s="459"/>
      <c r="I57" s="459"/>
      <c r="J57" s="459"/>
    </row>
    <row r="58" spans="1:16" ht="18.95" customHeight="1">
      <c r="A58" s="823" t="s">
        <v>719</v>
      </c>
      <c r="B58" s="824"/>
      <c r="C58" s="454">
        <v>206515</v>
      </c>
      <c r="D58" s="502">
        <v>100</v>
      </c>
      <c r="E58" s="459"/>
      <c r="I58" s="459"/>
      <c r="J58" s="459"/>
      <c r="K58" s="459"/>
      <c r="L58" s="511"/>
      <c r="M58" s="459"/>
    </row>
    <row r="59" spans="1:16" ht="18.95" customHeight="1">
      <c r="G59" s="1"/>
      <c r="I59" s="459"/>
      <c r="J59" s="459"/>
      <c r="K59" s="459"/>
      <c r="L59" s="511"/>
      <c r="M59" s="459"/>
    </row>
    <row r="60" spans="1:16" ht="18.95" customHeight="1">
      <c r="A60" s="828" t="s">
        <v>325</v>
      </c>
      <c r="B60" s="505" t="s">
        <v>720</v>
      </c>
      <c r="C60" s="506" t="s">
        <v>292</v>
      </c>
      <c r="D60" s="507"/>
      <c r="F60" s="385"/>
      <c r="G60" s="385"/>
      <c r="K60" s="459"/>
      <c r="L60" s="511"/>
      <c r="M60" s="459"/>
    </row>
    <row r="61" spans="1:16" ht="18.75" customHeight="1">
      <c r="A61" s="829"/>
      <c r="B61" s="468" t="s">
        <v>721</v>
      </c>
      <c r="C61" s="469"/>
      <c r="D61" s="470" t="s">
        <v>292</v>
      </c>
      <c r="K61" s="459"/>
      <c r="L61" s="511"/>
      <c r="M61" s="459"/>
    </row>
    <row r="62" spans="1:16" ht="18.75" customHeight="1">
      <c r="A62" s="830"/>
      <c r="B62" s="471" t="s">
        <v>328</v>
      </c>
      <c r="C62" s="472"/>
      <c r="D62" s="473"/>
      <c r="K62" s="459"/>
      <c r="L62" s="511"/>
      <c r="M62" s="459"/>
    </row>
    <row r="63" spans="1:16" ht="18.75" customHeight="1">
      <c r="A63" s="474" t="s">
        <v>330</v>
      </c>
      <c r="B63" s="825" t="s">
        <v>331</v>
      </c>
      <c r="C63" s="826"/>
      <c r="D63" s="827"/>
      <c r="L63" s="511"/>
      <c r="M63" s="459"/>
    </row>
    <row r="64" spans="1:16" ht="15.75" customHeight="1">
      <c r="A64" s="474" t="s">
        <v>601</v>
      </c>
      <c r="B64" s="825" t="s">
        <v>333</v>
      </c>
      <c r="C64" s="826"/>
      <c r="D64" s="827"/>
      <c r="E64" s="2"/>
      <c r="L64" s="511"/>
      <c r="M64" s="459"/>
    </row>
    <row r="65" spans="2:13" ht="15.75" customHeight="1">
      <c r="B65" s="385"/>
      <c r="C65" s="385"/>
      <c r="D65" s="385"/>
      <c r="L65" s="511"/>
      <c r="M65" s="459"/>
    </row>
  </sheetData>
  <sheetProtection autoFilter="0"/>
  <sortState ref="I65:J65">
    <sortCondition descending="1" ref="J65"/>
  </sortState>
  <mergeCells count="10">
    <mergeCell ref="A1:D1"/>
    <mergeCell ref="W1:Y1"/>
    <mergeCell ref="A14:B14"/>
    <mergeCell ref="A21:D21"/>
    <mergeCell ref="A37:B37"/>
    <mergeCell ref="A46:D46"/>
    <mergeCell ref="A58:B58"/>
    <mergeCell ref="B63:D63"/>
    <mergeCell ref="B64:D64"/>
    <mergeCell ref="A60:A62"/>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8"/>
  <sheetViews>
    <sheetView showGridLines="0" zoomScale="60" zoomScaleNormal="60" workbookViewId="0">
      <selection activeCell="AS1" sqref="AS1:BN1048576"/>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4" width="11.42578125" customWidth="1"/>
    <col min="45" max="66" width="11.42578125" hidden="1" customWidth="1"/>
    <col min="67" max="67" width="0" hidden="1" customWidth="1"/>
    <col min="68" max="16384" width="11.42578125" hidden="1"/>
  </cols>
  <sheetData>
    <row r="1" spans="1:67" ht="33" customHeight="1">
      <c r="A1" s="837" t="s">
        <v>622</v>
      </c>
      <c r="B1" s="838"/>
      <c r="C1" s="838"/>
      <c r="D1" s="839"/>
      <c r="G1" s="441" t="s">
        <v>722</v>
      </c>
      <c r="H1" s="441" t="s">
        <v>723</v>
      </c>
      <c r="I1" s="441">
        <v>2016</v>
      </c>
      <c r="J1" s="441">
        <v>2017</v>
      </c>
      <c r="K1" s="441">
        <v>2018</v>
      </c>
      <c r="L1" s="441">
        <v>2019</v>
      </c>
      <c r="M1" s="441">
        <v>2020</v>
      </c>
      <c r="N1" s="441">
        <v>2021</v>
      </c>
      <c r="O1" s="441">
        <v>2022</v>
      </c>
      <c r="P1" s="441">
        <v>2023</v>
      </c>
      <c r="Q1" s="441">
        <v>2024</v>
      </c>
      <c r="R1" s="441">
        <v>2025</v>
      </c>
      <c r="S1" s="440">
        <v>2026</v>
      </c>
      <c r="T1" s="214" t="s">
        <v>292</v>
      </c>
      <c r="V1" s="327" t="s">
        <v>292</v>
      </c>
    </row>
    <row r="2" spans="1:67" s="250" customFormat="1" ht="27.75" customHeight="1">
      <c r="A2" s="442" t="s">
        <v>724</v>
      </c>
      <c r="B2" s="443" t="s">
        <v>625</v>
      </c>
      <c r="C2" s="444" t="s">
        <v>626</v>
      </c>
      <c r="D2" s="443" t="s">
        <v>627</v>
      </c>
      <c r="G2" s="445" t="s">
        <v>631</v>
      </c>
      <c r="H2" s="12" t="s">
        <v>632</v>
      </c>
      <c r="I2" s="476">
        <v>1595688</v>
      </c>
      <c r="J2" s="476">
        <v>1621346</v>
      </c>
      <c r="K2" s="476">
        <v>1587741</v>
      </c>
      <c r="L2" s="476">
        <v>1540314</v>
      </c>
      <c r="M2" s="476">
        <v>1564553</v>
      </c>
      <c r="N2" s="476">
        <v>1516514</v>
      </c>
      <c r="O2" s="476">
        <v>1547442</v>
      </c>
      <c r="P2" s="476">
        <v>1532547</v>
      </c>
      <c r="Q2" s="476">
        <v>1538221</v>
      </c>
      <c r="R2" s="480">
        <v>1387269</v>
      </c>
      <c r="S2" s="476">
        <v>1397821</v>
      </c>
      <c r="T2" s="18" t="s">
        <v>314</v>
      </c>
      <c r="U2" s="481" t="s">
        <v>531</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446" t="s">
        <v>631</v>
      </c>
      <c r="B3" s="447" t="s">
        <v>632</v>
      </c>
      <c r="C3" s="448">
        <v>1397821</v>
      </c>
      <c r="D3" s="449">
        <v>0.51050131220751105</v>
      </c>
      <c r="E3" s="450"/>
      <c r="G3" s="445" t="s">
        <v>634</v>
      </c>
      <c r="H3" s="12" t="s">
        <v>635</v>
      </c>
      <c r="I3" s="476">
        <v>327391</v>
      </c>
      <c r="J3" s="476">
        <v>330430</v>
      </c>
      <c r="K3" s="476">
        <v>330981</v>
      </c>
      <c r="L3" s="476">
        <v>350165</v>
      </c>
      <c r="M3" s="476">
        <v>365234</v>
      </c>
      <c r="N3" s="476">
        <v>369150</v>
      </c>
      <c r="O3" s="476">
        <v>387285</v>
      </c>
      <c r="P3" s="476">
        <v>388943</v>
      </c>
      <c r="Q3" s="476">
        <v>393066</v>
      </c>
      <c r="R3" s="480">
        <v>402280</v>
      </c>
      <c r="S3" s="476">
        <v>403913</v>
      </c>
      <c r="T3" s="482"/>
      <c r="U3" s="481" t="s">
        <v>533</v>
      </c>
    </row>
    <row r="4" spans="1:67" ht="15">
      <c r="A4" s="446" t="s">
        <v>634</v>
      </c>
      <c r="B4" s="447" t="s">
        <v>635</v>
      </c>
      <c r="C4" s="448">
        <v>403913</v>
      </c>
      <c r="D4" s="449">
        <v>0.14751396388927601</v>
      </c>
      <c r="E4" s="451"/>
      <c r="G4" s="445" t="s">
        <v>725</v>
      </c>
      <c r="H4" s="12" t="s">
        <v>726</v>
      </c>
      <c r="I4" s="476">
        <v>47641</v>
      </c>
      <c r="J4" s="476">
        <v>46284</v>
      </c>
      <c r="K4" s="476">
        <v>48093</v>
      </c>
      <c r="L4" s="476">
        <v>48099</v>
      </c>
      <c r="M4" s="476">
        <v>47422</v>
      </c>
      <c r="N4" s="476">
        <v>44622</v>
      </c>
      <c r="O4" s="476">
        <v>40418</v>
      </c>
      <c r="P4" s="476">
        <v>0</v>
      </c>
      <c r="Q4" s="476">
        <v>0</v>
      </c>
      <c r="R4" s="480">
        <v>0</v>
      </c>
      <c r="S4" s="476">
        <v>0</v>
      </c>
      <c r="T4" s="482"/>
    </row>
    <row r="5" spans="1:67" ht="15">
      <c r="A5" s="446" t="s">
        <v>637</v>
      </c>
      <c r="B5" s="447" t="s">
        <v>638</v>
      </c>
      <c r="C5" s="448">
        <v>440797</v>
      </c>
      <c r="D5" s="449">
        <v>0.16098445145489601</v>
      </c>
      <c r="E5" s="451"/>
      <c r="G5" s="445" t="s">
        <v>727</v>
      </c>
      <c r="H5" s="12" t="s">
        <v>728</v>
      </c>
      <c r="I5" s="476">
        <v>41068</v>
      </c>
      <c r="J5" s="476">
        <v>42175</v>
      </c>
      <c r="K5" s="476">
        <v>42202</v>
      </c>
      <c r="L5" s="476">
        <v>42432</v>
      </c>
      <c r="M5" s="476">
        <v>42523</v>
      </c>
      <c r="N5" s="476">
        <v>43016</v>
      </c>
      <c r="O5" s="476">
        <v>38161</v>
      </c>
      <c r="P5" s="476">
        <v>38287</v>
      </c>
      <c r="Q5" s="476">
        <v>29321</v>
      </c>
      <c r="R5" s="480">
        <v>0</v>
      </c>
      <c r="S5" s="476">
        <v>0</v>
      </c>
    </row>
    <row r="6" spans="1:67" ht="15">
      <c r="A6" s="446" t="s">
        <v>640</v>
      </c>
      <c r="B6" s="447" t="s">
        <v>641</v>
      </c>
      <c r="C6" s="448">
        <v>321647</v>
      </c>
      <c r="D6" s="449">
        <v>0.117469415302538</v>
      </c>
      <c r="E6" s="451"/>
      <c r="G6" s="445" t="s">
        <v>640</v>
      </c>
      <c r="H6" s="12" t="s">
        <v>641</v>
      </c>
      <c r="I6" s="476">
        <v>25130</v>
      </c>
      <c r="J6" s="476">
        <v>29503</v>
      </c>
      <c r="K6" s="476">
        <v>30479</v>
      </c>
      <c r="L6" s="476">
        <v>82477</v>
      </c>
      <c r="M6" s="476">
        <v>141039</v>
      </c>
      <c r="N6" s="476">
        <v>162945</v>
      </c>
      <c r="O6" s="476">
        <v>260064</v>
      </c>
      <c r="P6" s="476">
        <v>275949</v>
      </c>
      <c r="Q6" s="476">
        <v>307261</v>
      </c>
      <c r="R6" s="480">
        <v>312384</v>
      </c>
      <c r="S6" s="476">
        <v>321647</v>
      </c>
    </row>
    <row r="7" spans="1:67" ht="15">
      <c r="A7" s="446" t="s">
        <v>642</v>
      </c>
      <c r="B7" s="447" t="s">
        <v>643</v>
      </c>
      <c r="C7" s="448">
        <v>132933</v>
      </c>
      <c r="D7" s="449">
        <v>4.8548756196738402E-2</v>
      </c>
      <c r="E7" s="451"/>
      <c r="G7" s="445" t="s">
        <v>637</v>
      </c>
      <c r="H7" s="12" t="s">
        <v>638</v>
      </c>
      <c r="I7" s="476">
        <v>35489</v>
      </c>
      <c r="J7" s="476">
        <v>61290</v>
      </c>
      <c r="K7" s="476">
        <v>76591</v>
      </c>
      <c r="L7" s="476">
        <v>102327</v>
      </c>
      <c r="M7" s="476">
        <v>143190</v>
      </c>
      <c r="N7" s="476">
        <v>215518</v>
      </c>
      <c r="O7" s="476">
        <v>355646</v>
      </c>
      <c r="P7" s="476">
        <v>386720</v>
      </c>
      <c r="Q7" s="476">
        <v>419519</v>
      </c>
      <c r="R7" s="480">
        <v>429685</v>
      </c>
      <c r="S7" s="476">
        <v>440797</v>
      </c>
    </row>
    <row r="8" spans="1:67" ht="17.25" customHeight="1">
      <c r="A8" s="446" t="s">
        <v>645</v>
      </c>
      <c r="B8" s="447" t="s">
        <v>646</v>
      </c>
      <c r="C8" s="448">
        <v>21711</v>
      </c>
      <c r="D8" s="449">
        <v>7.9291225338131693E-3</v>
      </c>
      <c r="E8" s="451"/>
      <c r="G8" s="445" t="s">
        <v>729</v>
      </c>
      <c r="H8" s="12" t="s">
        <v>730</v>
      </c>
      <c r="I8" s="476"/>
      <c r="J8" s="476">
        <v>674</v>
      </c>
      <c r="K8" s="476">
        <v>69876</v>
      </c>
      <c r="L8" s="476">
        <v>55443</v>
      </c>
      <c r="M8" s="476">
        <v>3</v>
      </c>
      <c r="N8" s="476">
        <v>0</v>
      </c>
      <c r="O8" s="476">
        <v>0</v>
      </c>
      <c r="P8" s="476">
        <v>0</v>
      </c>
      <c r="Q8" s="476">
        <v>0</v>
      </c>
      <c r="R8" s="480">
        <v>0</v>
      </c>
      <c r="S8" s="476">
        <v>0</v>
      </c>
    </row>
    <row r="9" spans="1:67" ht="17.25" customHeight="1">
      <c r="A9" s="446" t="s">
        <v>648</v>
      </c>
      <c r="B9" s="447" t="s">
        <v>649</v>
      </c>
      <c r="C9" s="448">
        <v>19303</v>
      </c>
      <c r="D9" s="449">
        <v>7.0496915052367798E-3</v>
      </c>
      <c r="E9" s="451"/>
      <c r="G9" s="445" t="s">
        <v>731</v>
      </c>
      <c r="H9" s="12" t="s">
        <v>732</v>
      </c>
      <c r="I9" s="476">
        <v>29335</v>
      </c>
      <c r="J9" s="476">
        <v>31712</v>
      </c>
      <c r="K9" s="476">
        <v>40402</v>
      </c>
      <c r="L9" s="476">
        <v>43133</v>
      </c>
      <c r="M9" s="476">
        <v>55088</v>
      </c>
      <c r="N9" s="476">
        <v>51683</v>
      </c>
      <c r="O9" s="476">
        <v>0</v>
      </c>
      <c r="P9" s="476">
        <v>0</v>
      </c>
      <c r="Q9" s="476">
        <v>0</v>
      </c>
      <c r="R9" s="480">
        <v>0</v>
      </c>
      <c r="S9" s="476">
        <v>0</v>
      </c>
    </row>
    <row r="10" spans="1:67" ht="17.25" customHeight="1">
      <c r="A10" s="446" t="s">
        <v>654</v>
      </c>
      <c r="B10" s="447" t="s">
        <v>655</v>
      </c>
      <c r="C10" s="448">
        <v>0</v>
      </c>
      <c r="D10" s="449">
        <v>0</v>
      </c>
      <c r="E10" s="451"/>
      <c r="G10" s="445" t="s">
        <v>642</v>
      </c>
      <c r="H10" s="12" t="s">
        <v>643</v>
      </c>
      <c r="I10" s="476">
        <v>13490</v>
      </c>
      <c r="J10" s="476">
        <v>21214</v>
      </c>
      <c r="K10" s="476">
        <v>21274</v>
      </c>
      <c r="L10" s="476">
        <v>23574</v>
      </c>
      <c r="M10" s="476">
        <v>50687</v>
      </c>
      <c r="N10" s="476">
        <v>37408</v>
      </c>
      <c r="O10" s="476">
        <v>112849</v>
      </c>
      <c r="P10" s="476">
        <v>116484</v>
      </c>
      <c r="Q10" s="476">
        <v>128969</v>
      </c>
      <c r="R10" s="480">
        <v>129379</v>
      </c>
      <c r="S10" s="476">
        <v>132933</v>
      </c>
    </row>
    <row r="11" spans="1:67" ht="17.25" customHeight="1">
      <c r="A11" s="446" t="s">
        <v>651</v>
      </c>
      <c r="B11" s="447" t="s">
        <v>652</v>
      </c>
      <c r="C11" s="448">
        <v>7</v>
      </c>
      <c r="D11" s="449">
        <v>2.5564855481871999E-6</v>
      </c>
      <c r="E11" s="451"/>
      <c r="G11" s="445" t="s">
        <v>648</v>
      </c>
      <c r="H11" s="12" t="s">
        <v>649</v>
      </c>
      <c r="I11" s="476">
        <v>561</v>
      </c>
      <c r="J11" s="476">
        <v>663</v>
      </c>
      <c r="K11" s="476">
        <v>888</v>
      </c>
      <c r="L11" s="476">
        <v>1590</v>
      </c>
      <c r="M11" s="476">
        <v>4769</v>
      </c>
      <c r="N11" s="476">
        <v>4361</v>
      </c>
      <c r="O11" s="476">
        <v>14625</v>
      </c>
      <c r="P11" s="476">
        <v>15226</v>
      </c>
      <c r="Q11" s="476">
        <v>17431</v>
      </c>
      <c r="R11" s="480">
        <v>19014</v>
      </c>
      <c r="S11" s="476">
        <v>19303</v>
      </c>
    </row>
    <row r="12" spans="1:67" ht="17.25" customHeight="1">
      <c r="A12" s="446" t="s">
        <v>733</v>
      </c>
      <c r="B12" s="447" t="s">
        <v>658</v>
      </c>
      <c r="C12" s="448">
        <v>0</v>
      </c>
      <c r="D12" s="449">
        <v>0</v>
      </c>
      <c r="E12" s="451"/>
      <c r="G12" s="445" t="s">
        <v>734</v>
      </c>
      <c r="H12" s="12" t="s">
        <v>735</v>
      </c>
      <c r="I12" s="476">
        <v>0</v>
      </c>
      <c r="J12" s="476">
        <v>0</v>
      </c>
      <c r="K12" s="476">
        <v>0</v>
      </c>
      <c r="L12" s="476">
        <v>279</v>
      </c>
      <c r="M12" s="476">
        <v>1648</v>
      </c>
      <c r="N12" s="476">
        <v>1331</v>
      </c>
      <c r="O12" s="476">
        <v>2571</v>
      </c>
      <c r="P12" s="476">
        <v>2708</v>
      </c>
      <c r="Q12" s="476">
        <v>2502</v>
      </c>
      <c r="R12" s="480">
        <v>0</v>
      </c>
      <c r="S12" s="476">
        <v>0</v>
      </c>
    </row>
    <row r="13" spans="1:67" ht="22.5" customHeight="1">
      <c r="A13" s="446" t="s">
        <v>657</v>
      </c>
      <c r="B13" s="447" t="s">
        <v>653</v>
      </c>
      <c r="C13" s="448">
        <v>2</v>
      </c>
      <c r="D13" s="449">
        <v>7.3042444233919897E-7</v>
      </c>
      <c r="E13" s="451"/>
      <c r="G13" s="445" t="s">
        <v>736</v>
      </c>
      <c r="H13" s="12" t="s">
        <v>737</v>
      </c>
      <c r="I13" s="476">
        <v>227</v>
      </c>
      <c r="J13" s="476">
        <v>17</v>
      </c>
      <c r="K13" s="476">
        <v>15</v>
      </c>
      <c r="L13" s="476">
        <v>15</v>
      </c>
      <c r="M13" s="476">
        <v>42</v>
      </c>
      <c r="N13" s="476">
        <v>28</v>
      </c>
      <c r="O13" s="476">
        <v>18</v>
      </c>
      <c r="P13" s="476">
        <v>3</v>
      </c>
      <c r="Q13" s="476">
        <v>2</v>
      </c>
      <c r="R13" s="480">
        <v>0</v>
      </c>
      <c r="S13" s="476">
        <v>0</v>
      </c>
    </row>
    <row r="14" spans="1:67" ht="17.25" customHeight="1">
      <c r="A14" s="446" t="s">
        <v>738</v>
      </c>
      <c r="B14" s="447" t="s">
        <v>670</v>
      </c>
      <c r="C14" s="448">
        <v>0</v>
      </c>
      <c r="D14" s="449">
        <v>0</v>
      </c>
      <c r="E14" s="451"/>
      <c r="G14" s="445" t="s">
        <v>645</v>
      </c>
      <c r="H14" s="12" t="s">
        <v>646</v>
      </c>
      <c r="I14" s="476" t="s">
        <v>739</v>
      </c>
      <c r="J14" s="476" t="s">
        <v>739</v>
      </c>
      <c r="K14" s="476" t="s">
        <v>739</v>
      </c>
      <c r="L14" s="476" t="s">
        <v>739</v>
      </c>
      <c r="M14" s="476" t="s">
        <v>739</v>
      </c>
      <c r="N14" s="476" t="s">
        <v>739</v>
      </c>
      <c r="O14" s="476" t="s">
        <v>739</v>
      </c>
      <c r="P14" s="476">
        <v>5664</v>
      </c>
      <c r="Q14" s="476">
        <v>13855</v>
      </c>
      <c r="R14" s="480">
        <v>21710</v>
      </c>
      <c r="S14" s="476">
        <v>21711</v>
      </c>
    </row>
    <row r="15" spans="1:67" ht="17.25" customHeight="1">
      <c r="A15" s="452" t="s">
        <v>629</v>
      </c>
      <c r="B15" s="453" t="s">
        <v>740</v>
      </c>
      <c r="C15" s="454">
        <v>2738134</v>
      </c>
      <c r="D15" s="449">
        <v>1</v>
      </c>
      <c r="E15" s="451"/>
      <c r="G15" s="445" t="s">
        <v>657</v>
      </c>
      <c r="H15" s="12" t="s">
        <v>741</v>
      </c>
      <c r="I15" s="476"/>
      <c r="J15" s="476"/>
      <c r="K15" s="476"/>
      <c r="L15" s="476"/>
      <c r="M15" s="476"/>
      <c r="N15" s="476"/>
      <c r="O15" s="476"/>
      <c r="P15" s="476"/>
      <c r="Q15" s="476">
        <v>4</v>
      </c>
      <c r="R15" s="480">
        <v>0</v>
      </c>
      <c r="S15" s="476">
        <v>0</v>
      </c>
    </row>
    <row r="16" spans="1:67" ht="17.25" customHeight="1">
      <c r="A16" s="455"/>
      <c r="B16" s="455"/>
      <c r="C16" s="456"/>
      <c r="D16" s="457"/>
      <c r="E16" s="451"/>
      <c r="G16" s="445" t="s">
        <v>651</v>
      </c>
      <c r="H16" s="12" t="s">
        <v>652</v>
      </c>
      <c r="I16" s="476"/>
      <c r="J16" s="476"/>
      <c r="K16" s="476"/>
      <c r="L16" s="476"/>
      <c r="M16" s="476"/>
      <c r="N16" s="476"/>
      <c r="O16" s="476"/>
      <c r="P16" s="476">
        <v>1</v>
      </c>
      <c r="Q16" s="476">
        <v>5</v>
      </c>
      <c r="R16" s="480">
        <v>9</v>
      </c>
      <c r="S16" s="476">
        <v>7</v>
      </c>
    </row>
    <row r="17" spans="1:19" ht="17.25" customHeight="1">
      <c r="A17" s="455"/>
      <c r="B17" s="455"/>
      <c r="C17" s="456"/>
      <c r="D17" s="457"/>
      <c r="E17" s="451"/>
      <c r="G17" s="445" t="s">
        <v>738</v>
      </c>
      <c r="H17" s="12" t="s">
        <v>670</v>
      </c>
      <c r="I17" s="476"/>
      <c r="J17" s="476"/>
      <c r="K17" s="476"/>
      <c r="L17" s="476"/>
      <c r="M17" s="476"/>
      <c r="N17" s="476"/>
      <c r="O17" s="476"/>
      <c r="P17" s="476">
        <v>1</v>
      </c>
      <c r="Q17" s="476">
        <v>2</v>
      </c>
      <c r="R17" s="480">
        <v>0</v>
      </c>
      <c r="S17" s="476">
        <v>0</v>
      </c>
    </row>
    <row r="18" spans="1:19" ht="16.5" customHeight="1">
      <c r="A18" s="455"/>
      <c r="B18" s="455"/>
      <c r="C18" s="456"/>
      <c r="D18" s="457"/>
      <c r="E18" s="451"/>
      <c r="G18" s="445" t="s">
        <v>654</v>
      </c>
      <c r="H18" s="12" t="s">
        <v>655</v>
      </c>
      <c r="I18" s="476"/>
      <c r="J18" s="476"/>
      <c r="K18" s="476"/>
      <c r="L18" s="476"/>
      <c r="M18" s="476"/>
      <c r="N18" s="476"/>
      <c r="O18" s="476"/>
      <c r="P18" s="476"/>
      <c r="Q18" s="476">
        <v>0</v>
      </c>
      <c r="R18" s="480">
        <v>1</v>
      </c>
      <c r="S18" s="476">
        <v>0</v>
      </c>
    </row>
    <row r="19" spans="1:19" ht="17.25" customHeight="1">
      <c r="A19" s="455"/>
      <c r="B19" s="455"/>
      <c r="C19" s="456"/>
      <c r="D19" s="457"/>
      <c r="E19" s="451"/>
      <c r="G19" s="445" t="s">
        <v>657</v>
      </c>
      <c r="H19" s="12" t="s">
        <v>653</v>
      </c>
      <c r="I19" s="476"/>
      <c r="J19" s="476"/>
      <c r="K19" s="476"/>
      <c r="L19" s="476"/>
      <c r="M19" s="476"/>
      <c r="N19" s="476"/>
      <c r="O19" s="476"/>
      <c r="P19" s="476"/>
      <c r="Q19" s="476">
        <v>0</v>
      </c>
      <c r="R19" s="480">
        <v>1</v>
      </c>
      <c r="S19" s="476">
        <v>2</v>
      </c>
    </row>
    <row r="20" spans="1:19" ht="14.25">
      <c r="G20" s="445" t="s">
        <v>657</v>
      </c>
      <c r="H20" s="12" t="s">
        <v>653</v>
      </c>
      <c r="I20" s="476"/>
      <c r="J20" s="476"/>
      <c r="K20" s="476"/>
      <c r="L20" s="476"/>
      <c r="M20" s="476"/>
      <c r="N20" s="476"/>
      <c r="O20" s="476"/>
      <c r="P20" s="476"/>
      <c r="Q20" s="476"/>
      <c r="R20" s="480"/>
      <c r="S20" s="476"/>
    </row>
    <row r="21" spans="1:19" ht="14.25">
      <c r="G21" s="445" t="s">
        <v>742</v>
      </c>
      <c r="H21" s="12" t="s">
        <v>743</v>
      </c>
      <c r="I21" s="292"/>
      <c r="J21" s="292"/>
      <c r="K21" s="292"/>
      <c r="L21" s="292"/>
      <c r="M21" s="292"/>
      <c r="N21" s="292"/>
      <c r="O21" s="292"/>
      <c r="P21" s="477"/>
      <c r="Q21" s="476">
        <v>1</v>
      </c>
      <c r="R21" s="480">
        <v>0</v>
      </c>
      <c r="S21" s="476">
        <v>0</v>
      </c>
    </row>
    <row r="22" spans="1:19">
      <c r="Q22" s="483">
        <v>2850159</v>
      </c>
      <c r="R22" s="484">
        <v>2701732</v>
      </c>
      <c r="S22" s="483">
        <v>2738134</v>
      </c>
    </row>
    <row r="23" spans="1:19" ht="39.75" customHeight="1">
      <c r="I23" s="6" t="s">
        <v>292</v>
      </c>
    </row>
    <row r="24" spans="1:19" ht="39.75" customHeight="1">
      <c r="I24" s="6"/>
    </row>
    <row r="25" spans="1:19" ht="31.5" customHeight="1">
      <c r="A25" s="837" t="s">
        <v>744</v>
      </c>
      <c r="B25" s="838"/>
      <c r="C25" s="838"/>
      <c r="D25" s="839"/>
      <c r="G25" s="441" t="s">
        <v>722</v>
      </c>
      <c r="H25" s="441" t="s">
        <v>745</v>
      </c>
      <c r="I25" s="441">
        <v>2016</v>
      </c>
      <c r="J25" s="441">
        <v>2017</v>
      </c>
      <c r="K25" s="441">
        <v>2018</v>
      </c>
      <c r="L25" s="441">
        <v>2019</v>
      </c>
      <c r="M25" s="441">
        <v>2020</v>
      </c>
      <c r="N25" s="441">
        <v>2021</v>
      </c>
      <c r="O25" s="441">
        <v>2022</v>
      </c>
      <c r="P25" s="441">
        <v>2023</v>
      </c>
      <c r="Q25" s="441">
        <v>2024</v>
      </c>
      <c r="R25" s="441">
        <v>2025</v>
      </c>
      <c r="S25" s="440">
        <v>2026</v>
      </c>
    </row>
    <row r="26" spans="1:19" ht="15">
      <c r="A26" s="446" t="s">
        <v>676</v>
      </c>
      <c r="B26" s="447" t="s">
        <v>638</v>
      </c>
      <c r="C26" s="448">
        <v>2599511</v>
      </c>
      <c r="D26" s="458">
        <v>65.156563076650102</v>
      </c>
      <c r="E26" s="459"/>
      <c r="G26" s="445" t="s">
        <v>676</v>
      </c>
      <c r="H26" s="12" t="s">
        <v>638</v>
      </c>
      <c r="I26" s="478">
        <v>1538148</v>
      </c>
      <c r="J26" s="478">
        <v>1661527</v>
      </c>
      <c r="K26" s="478">
        <v>1859924</v>
      </c>
      <c r="L26" s="478">
        <v>2136885</v>
      </c>
      <c r="M26" s="478">
        <v>2344807</v>
      </c>
      <c r="N26" s="478">
        <v>2539089</v>
      </c>
      <c r="O26" s="478">
        <v>2622666</v>
      </c>
      <c r="P26" s="478">
        <v>2642844</v>
      </c>
      <c r="Q26" s="478">
        <v>2612803</v>
      </c>
      <c r="R26" s="480">
        <v>2619734</v>
      </c>
      <c r="S26" s="478">
        <v>2599511</v>
      </c>
    </row>
    <row r="27" spans="1:19" ht="15">
      <c r="A27" s="446" t="s">
        <v>677</v>
      </c>
      <c r="B27" s="447" t="s">
        <v>641</v>
      </c>
      <c r="C27" s="448">
        <v>653718</v>
      </c>
      <c r="D27" s="458">
        <v>16.3853963692947</v>
      </c>
      <c r="E27" s="459"/>
      <c r="G27" s="445" t="s">
        <v>677</v>
      </c>
      <c r="H27" s="12" t="s">
        <v>641</v>
      </c>
      <c r="I27" s="478">
        <v>440327</v>
      </c>
      <c r="J27" s="478">
        <v>484830</v>
      </c>
      <c r="K27" s="478">
        <v>522335</v>
      </c>
      <c r="L27" s="478">
        <v>602400</v>
      </c>
      <c r="M27" s="478">
        <v>705540</v>
      </c>
      <c r="N27" s="478">
        <v>727052</v>
      </c>
      <c r="O27" s="478">
        <v>692459</v>
      </c>
      <c r="P27" s="478">
        <v>704247</v>
      </c>
      <c r="Q27" s="478">
        <v>711878</v>
      </c>
      <c r="R27" s="480">
        <v>671722</v>
      </c>
      <c r="S27" s="478">
        <v>653718</v>
      </c>
    </row>
    <row r="28" spans="1:19" ht="14.25" customHeight="1">
      <c r="A28" s="446" t="s">
        <v>678</v>
      </c>
      <c r="B28" s="447" t="s">
        <v>643</v>
      </c>
      <c r="C28" s="448">
        <v>402079</v>
      </c>
      <c r="D28" s="458">
        <v>10.078082272125901</v>
      </c>
      <c r="E28" s="459"/>
      <c r="G28" s="445" t="s">
        <v>678</v>
      </c>
      <c r="H28" s="12" t="s">
        <v>643</v>
      </c>
      <c r="I28" s="478">
        <v>267472</v>
      </c>
      <c r="J28" s="478">
        <v>297318</v>
      </c>
      <c r="K28" s="478">
        <v>319907</v>
      </c>
      <c r="L28" s="478">
        <v>372480</v>
      </c>
      <c r="M28" s="478">
        <v>410217</v>
      </c>
      <c r="N28" s="478">
        <v>468987</v>
      </c>
      <c r="O28" s="478">
        <v>407156</v>
      </c>
      <c r="P28" s="478">
        <v>403622</v>
      </c>
      <c r="Q28" s="478">
        <v>412068</v>
      </c>
      <c r="R28" s="480">
        <v>409978</v>
      </c>
      <c r="S28" s="478">
        <v>402079</v>
      </c>
    </row>
    <row r="29" spans="1:19" ht="15">
      <c r="A29" s="446" t="s">
        <v>679</v>
      </c>
      <c r="B29" s="447" t="s">
        <v>649</v>
      </c>
      <c r="C29" s="448">
        <v>134026</v>
      </c>
      <c r="D29" s="458">
        <v>3.35935240239841</v>
      </c>
      <c r="G29" s="445" t="s">
        <v>746</v>
      </c>
      <c r="H29" s="12" t="s">
        <v>732</v>
      </c>
      <c r="I29" s="478">
        <v>640265</v>
      </c>
      <c r="J29" s="478">
        <v>543593</v>
      </c>
      <c r="K29" s="478">
        <v>455322</v>
      </c>
      <c r="L29" s="478">
        <v>340808</v>
      </c>
      <c r="M29" s="478">
        <v>265369</v>
      </c>
      <c r="N29" s="478">
        <v>177598</v>
      </c>
      <c r="O29" s="478" t="s">
        <v>747</v>
      </c>
      <c r="P29" s="478"/>
      <c r="Q29" s="478">
        <v>0</v>
      </c>
      <c r="R29" s="480">
        <v>0</v>
      </c>
      <c r="S29" s="478">
        <v>0</v>
      </c>
    </row>
    <row r="30" spans="1:19" ht="24.75" customHeight="1">
      <c r="A30" s="446" t="s">
        <v>680</v>
      </c>
      <c r="B30" s="447" t="s">
        <v>632</v>
      </c>
      <c r="C30" s="448">
        <v>135223</v>
      </c>
      <c r="D30" s="458">
        <v>3.3893551244498901</v>
      </c>
      <c r="G30" s="445" t="s">
        <v>748</v>
      </c>
      <c r="H30" s="12" t="s">
        <v>730</v>
      </c>
      <c r="I30" s="478">
        <v>0</v>
      </c>
      <c r="J30" s="478">
        <v>441945</v>
      </c>
      <c r="K30" s="478">
        <v>347290</v>
      </c>
      <c r="L30" s="478">
        <v>217766</v>
      </c>
      <c r="M30" s="478">
        <v>126</v>
      </c>
      <c r="N30" s="478">
        <v>0</v>
      </c>
      <c r="O30" s="478" t="s">
        <v>747</v>
      </c>
      <c r="P30" s="478"/>
      <c r="Q30" s="478">
        <v>0</v>
      </c>
      <c r="R30" s="480">
        <v>0</v>
      </c>
      <c r="S30" s="478">
        <v>0</v>
      </c>
    </row>
    <row r="31" spans="1:19" ht="15">
      <c r="A31" s="446" t="s">
        <v>681</v>
      </c>
      <c r="B31" s="447" t="s">
        <v>635</v>
      </c>
      <c r="C31" s="448">
        <v>55968</v>
      </c>
      <c r="D31" s="458">
        <v>1.40283404158473</v>
      </c>
      <c r="E31" s="459"/>
      <c r="G31" s="445" t="s">
        <v>679</v>
      </c>
      <c r="H31" s="12" t="s">
        <v>649</v>
      </c>
      <c r="I31" s="478">
        <v>70152</v>
      </c>
      <c r="J31" s="478">
        <v>76176</v>
      </c>
      <c r="K31" s="478">
        <v>83977</v>
      </c>
      <c r="L31" s="478">
        <v>105850</v>
      </c>
      <c r="M31" s="478">
        <v>119018</v>
      </c>
      <c r="N31" s="478">
        <v>131129</v>
      </c>
      <c r="O31" s="478">
        <v>131778</v>
      </c>
      <c r="P31" s="478">
        <v>132000</v>
      </c>
      <c r="Q31" s="478">
        <v>132574</v>
      </c>
      <c r="R31" s="480">
        <v>134790</v>
      </c>
      <c r="S31" s="478">
        <v>134026</v>
      </c>
    </row>
    <row r="32" spans="1:19" ht="15">
      <c r="A32" s="446" t="s">
        <v>682</v>
      </c>
      <c r="B32" s="447" t="s">
        <v>660</v>
      </c>
      <c r="C32" s="448">
        <v>6834</v>
      </c>
      <c r="D32" s="458">
        <v>0.171293736424207</v>
      </c>
      <c r="E32" s="459"/>
      <c r="G32" s="445" t="s">
        <v>682</v>
      </c>
      <c r="H32" s="12" t="s">
        <v>660</v>
      </c>
      <c r="I32" s="478">
        <v>10084</v>
      </c>
      <c r="J32" s="478">
        <v>9712</v>
      </c>
      <c r="K32" s="478">
        <v>9354</v>
      </c>
      <c r="L32" s="478">
        <v>9085</v>
      </c>
      <c r="M32" s="478">
        <v>8613</v>
      </c>
      <c r="N32" s="478">
        <v>8148</v>
      </c>
      <c r="O32" s="478">
        <v>7159</v>
      </c>
      <c r="P32" s="478">
        <v>7366</v>
      </c>
      <c r="Q32" s="478">
        <v>7110</v>
      </c>
      <c r="R32" s="480">
        <v>6856</v>
      </c>
      <c r="S32" s="478">
        <v>6834</v>
      </c>
    </row>
    <row r="33" spans="1:19" ht="14.25" customHeight="1">
      <c r="A33" s="446" t="s">
        <v>683</v>
      </c>
      <c r="B33" s="447" t="s">
        <v>665</v>
      </c>
      <c r="C33" s="448">
        <v>1938</v>
      </c>
      <c r="D33" s="458">
        <v>4.8575835702387E-2</v>
      </c>
      <c r="E33" s="459"/>
      <c r="G33" s="445" t="s">
        <v>683</v>
      </c>
      <c r="H33" s="12" t="s">
        <v>665</v>
      </c>
      <c r="I33" s="478">
        <v>2873</v>
      </c>
      <c r="J33" s="478">
        <v>2773</v>
      </c>
      <c r="K33" s="478">
        <v>2653</v>
      </c>
      <c r="L33" s="478">
        <v>2904</v>
      </c>
      <c r="M33" s="478">
        <v>2487</v>
      </c>
      <c r="N33" s="478">
        <v>2307</v>
      </c>
      <c r="O33" s="478">
        <v>2023</v>
      </c>
      <c r="P33" s="478">
        <v>2084</v>
      </c>
      <c r="Q33" s="478">
        <v>2006</v>
      </c>
      <c r="R33" s="480">
        <v>1943</v>
      </c>
      <c r="S33" s="478">
        <v>1938</v>
      </c>
    </row>
    <row r="34" spans="1:19" ht="15.75" customHeight="1">
      <c r="A34" s="446" t="s">
        <v>684</v>
      </c>
      <c r="B34" s="447" t="s">
        <v>646</v>
      </c>
      <c r="C34" s="448">
        <v>334</v>
      </c>
      <c r="D34" s="458">
        <v>8.3716868547973507E-3</v>
      </c>
      <c r="E34" s="459"/>
      <c r="G34" s="445" t="s">
        <v>685</v>
      </c>
      <c r="H34" s="12" t="s">
        <v>737</v>
      </c>
      <c r="I34" s="478">
        <v>11042</v>
      </c>
      <c r="J34" s="478">
        <v>1563</v>
      </c>
      <c r="K34" s="478">
        <v>561</v>
      </c>
      <c r="L34" s="478">
        <v>325</v>
      </c>
      <c r="M34" s="478">
        <v>253</v>
      </c>
      <c r="N34" s="478">
        <v>254</v>
      </c>
      <c r="O34" s="478">
        <v>8</v>
      </c>
      <c r="P34" s="478">
        <v>4</v>
      </c>
      <c r="Q34" s="478">
        <v>1</v>
      </c>
      <c r="R34" s="480">
        <v>0</v>
      </c>
      <c r="S34" s="478">
        <v>0</v>
      </c>
    </row>
    <row r="35" spans="1:19" ht="15" customHeight="1">
      <c r="A35" s="446" t="s">
        <v>685</v>
      </c>
      <c r="B35" s="447" t="s">
        <v>663</v>
      </c>
      <c r="C35" s="448">
        <v>3</v>
      </c>
      <c r="D35" s="458">
        <v>7.5194792108958299E-5</v>
      </c>
      <c r="G35" s="445" t="s">
        <v>680</v>
      </c>
      <c r="H35" s="12" t="s">
        <v>632</v>
      </c>
      <c r="I35" s="478">
        <v>69569</v>
      </c>
      <c r="J35" s="478">
        <v>94903</v>
      </c>
      <c r="K35" s="478">
        <v>110203</v>
      </c>
      <c r="L35" s="478">
        <v>125908</v>
      </c>
      <c r="M35" s="478">
        <v>116443</v>
      </c>
      <c r="N35" s="478">
        <v>128263</v>
      </c>
      <c r="O35" s="478">
        <v>139945</v>
      </c>
      <c r="P35" s="478">
        <v>138244</v>
      </c>
      <c r="Q35" s="478">
        <v>142517</v>
      </c>
      <c r="R35" s="480">
        <v>146480</v>
      </c>
      <c r="S35" s="478">
        <v>135223</v>
      </c>
    </row>
    <row r="36" spans="1:19" ht="15">
      <c r="A36" s="446" t="s">
        <v>686</v>
      </c>
      <c r="B36" s="447" t="s">
        <v>652</v>
      </c>
      <c r="C36" s="448">
        <v>2</v>
      </c>
      <c r="D36" s="458">
        <v>5.0129861405972201E-5</v>
      </c>
      <c r="G36" s="445" t="s">
        <v>681</v>
      </c>
      <c r="H36" s="12" t="s">
        <v>635</v>
      </c>
      <c r="I36" s="478">
        <v>8243</v>
      </c>
      <c r="J36" s="478">
        <v>12669</v>
      </c>
      <c r="K36" s="478">
        <v>16789</v>
      </c>
      <c r="L36" s="478">
        <v>21206</v>
      </c>
      <c r="M36" s="478">
        <v>53726</v>
      </c>
      <c r="N36" s="478">
        <v>48207</v>
      </c>
      <c r="O36" s="478">
        <v>49991</v>
      </c>
      <c r="P36" s="478">
        <v>56765</v>
      </c>
      <c r="Q36" s="478">
        <v>56613</v>
      </c>
      <c r="R36" s="480">
        <v>57160</v>
      </c>
      <c r="S36" s="478">
        <v>55968</v>
      </c>
    </row>
    <row r="37" spans="1:19" ht="18.75" customHeight="1">
      <c r="A37" s="446" t="s">
        <v>749</v>
      </c>
      <c r="B37" s="447" t="s">
        <v>669</v>
      </c>
      <c r="C37" s="448">
        <v>0</v>
      </c>
      <c r="D37" s="458">
        <v>0</v>
      </c>
      <c r="G37" s="445" t="s">
        <v>750</v>
      </c>
      <c r="H37" s="12" t="s">
        <v>726</v>
      </c>
      <c r="I37" s="478">
        <v>239</v>
      </c>
      <c r="J37" s="478">
        <v>702</v>
      </c>
      <c r="K37" s="478">
        <v>1104</v>
      </c>
      <c r="L37" s="478">
        <v>2212</v>
      </c>
      <c r="M37" s="478">
        <v>2776</v>
      </c>
      <c r="N37" s="478">
        <v>2969</v>
      </c>
      <c r="O37" s="478">
        <v>2776</v>
      </c>
      <c r="P37" s="478"/>
      <c r="Q37" s="478">
        <v>0</v>
      </c>
      <c r="R37" s="480">
        <v>0</v>
      </c>
      <c r="S37" s="478">
        <v>0</v>
      </c>
    </row>
    <row r="38" spans="1:19" ht="22.5" customHeight="1">
      <c r="A38" s="446" t="s">
        <v>687</v>
      </c>
      <c r="B38" s="447" t="s">
        <v>667</v>
      </c>
      <c r="C38" s="448">
        <v>1</v>
      </c>
      <c r="D38" s="458">
        <v>2.5064930702986101E-5</v>
      </c>
      <c r="G38" s="445" t="s">
        <v>751</v>
      </c>
      <c r="H38" s="12" t="s">
        <v>728</v>
      </c>
      <c r="I38" s="478">
        <v>57</v>
      </c>
      <c r="J38" s="478">
        <v>149</v>
      </c>
      <c r="K38" s="478">
        <v>218</v>
      </c>
      <c r="L38" s="478">
        <v>474</v>
      </c>
      <c r="M38" s="478">
        <v>724</v>
      </c>
      <c r="N38" s="478">
        <v>1002</v>
      </c>
      <c r="O38" s="478">
        <v>837</v>
      </c>
      <c r="P38" s="478">
        <v>941</v>
      </c>
      <c r="Q38" s="478">
        <v>760</v>
      </c>
      <c r="R38" s="480">
        <v>0</v>
      </c>
      <c r="S38" s="478">
        <v>0</v>
      </c>
    </row>
    <row r="39" spans="1:19" ht="15">
      <c r="A39" s="446" t="s">
        <v>688</v>
      </c>
      <c r="B39" s="447" t="s">
        <v>673</v>
      </c>
      <c r="C39" s="448">
        <v>1</v>
      </c>
      <c r="D39" s="458">
        <v>2.5064930702986101E-5</v>
      </c>
      <c r="G39" s="445" t="s">
        <v>684</v>
      </c>
      <c r="H39" s="12" t="s">
        <v>646</v>
      </c>
      <c r="I39" s="478"/>
      <c r="J39" s="478"/>
      <c r="K39" s="478"/>
      <c r="L39" s="478"/>
      <c r="M39" s="478"/>
      <c r="N39" s="478"/>
      <c r="O39" s="478"/>
      <c r="P39" s="478">
        <v>191</v>
      </c>
      <c r="Q39" s="478">
        <v>225</v>
      </c>
      <c r="R39" s="480">
        <v>351</v>
      </c>
      <c r="S39" s="478">
        <v>334</v>
      </c>
    </row>
    <row r="40" spans="1:19" ht="15">
      <c r="A40" s="446" t="s">
        <v>752</v>
      </c>
      <c r="B40" s="447" t="s">
        <v>753</v>
      </c>
      <c r="C40" s="448">
        <v>0</v>
      </c>
      <c r="D40" s="458">
        <v>0</v>
      </c>
      <c r="G40" s="445" t="s">
        <v>754</v>
      </c>
      <c r="H40" s="12" t="s">
        <v>735</v>
      </c>
      <c r="I40" s="478">
        <v>0</v>
      </c>
      <c r="J40" s="478">
        <v>0</v>
      </c>
      <c r="K40" s="478">
        <v>0</v>
      </c>
      <c r="L40" s="478">
        <v>2280</v>
      </c>
      <c r="M40" s="478">
        <v>3469</v>
      </c>
      <c r="N40" s="478">
        <v>2835</v>
      </c>
      <c r="O40" s="478">
        <v>3905</v>
      </c>
      <c r="P40" s="478">
        <v>4322</v>
      </c>
      <c r="Q40" s="478">
        <v>3530</v>
      </c>
      <c r="R40" s="480">
        <v>0</v>
      </c>
      <c r="S40" s="478">
        <v>0</v>
      </c>
    </row>
    <row r="41" spans="1:19" ht="15">
      <c r="A41" s="460" t="s">
        <v>629</v>
      </c>
      <c r="B41" s="461" t="s">
        <v>629</v>
      </c>
      <c r="C41" s="462">
        <v>3989638</v>
      </c>
      <c r="D41" s="458">
        <v>100</v>
      </c>
      <c r="G41" s="445" t="s">
        <v>749</v>
      </c>
      <c r="H41" s="12" t="s">
        <v>669</v>
      </c>
      <c r="I41" s="478"/>
      <c r="J41" s="478"/>
      <c r="K41" s="478"/>
      <c r="L41" s="478"/>
      <c r="M41" s="478"/>
      <c r="N41" s="478"/>
      <c r="O41" s="478"/>
      <c r="P41" s="478">
        <v>7</v>
      </c>
      <c r="Q41" s="478">
        <v>3</v>
      </c>
      <c r="R41" s="480">
        <v>2</v>
      </c>
      <c r="S41" s="478">
        <v>0</v>
      </c>
    </row>
    <row r="42" spans="1:19" ht="15">
      <c r="A42" s="463"/>
      <c r="B42" s="464"/>
      <c r="C42" s="465"/>
      <c r="D42" s="466"/>
      <c r="G42" s="445" t="s">
        <v>686</v>
      </c>
      <c r="H42" s="12" t="s">
        <v>652</v>
      </c>
      <c r="I42" s="478"/>
      <c r="J42" s="478"/>
      <c r="K42" s="478"/>
      <c r="L42" s="478"/>
      <c r="M42" s="478"/>
      <c r="N42" s="478"/>
      <c r="O42" s="478"/>
      <c r="P42" s="478">
        <v>4</v>
      </c>
      <c r="Q42" s="478">
        <v>1</v>
      </c>
      <c r="R42" s="480">
        <v>2</v>
      </c>
      <c r="S42" s="478">
        <v>2</v>
      </c>
    </row>
    <row r="43" spans="1:19" ht="15">
      <c r="A43" s="463"/>
      <c r="B43" s="464"/>
      <c r="C43" s="465"/>
      <c r="D43" s="466"/>
      <c r="G43" s="445" t="s">
        <v>685</v>
      </c>
      <c r="H43" s="12" t="s">
        <v>663</v>
      </c>
      <c r="I43" s="478"/>
      <c r="J43" s="478"/>
      <c r="K43" s="478"/>
      <c r="L43" s="478"/>
      <c r="M43" s="478"/>
      <c r="N43" s="478"/>
      <c r="O43" s="478"/>
      <c r="P43" s="478"/>
      <c r="Q43" s="478">
        <v>0</v>
      </c>
      <c r="R43" s="480">
        <v>3</v>
      </c>
      <c r="S43" s="478">
        <v>3</v>
      </c>
    </row>
    <row r="44" spans="1:19" ht="15">
      <c r="A44" s="463"/>
      <c r="B44" s="464"/>
      <c r="C44" s="465"/>
      <c r="D44" s="466"/>
      <c r="G44" s="445" t="s">
        <v>755</v>
      </c>
      <c r="H44" s="12" t="s">
        <v>670</v>
      </c>
      <c r="I44" s="478"/>
      <c r="J44" s="478"/>
      <c r="K44" s="478"/>
      <c r="L44" s="478"/>
      <c r="M44" s="478"/>
      <c r="N44" s="478"/>
      <c r="O44" s="478"/>
      <c r="P44" s="478"/>
      <c r="Q44" s="478">
        <v>1</v>
      </c>
      <c r="R44" s="480">
        <v>0</v>
      </c>
      <c r="S44" s="478">
        <v>0</v>
      </c>
    </row>
    <row r="45" spans="1:19" ht="15">
      <c r="A45" s="463"/>
      <c r="B45" s="464"/>
      <c r="C45" s="465"/>
      <c r="D45" s="466"/>
      <c r="G45" s="445" t="s">
        <v>688</v>
      </c>
      <c r="H45" s="12" t="s">
        <v>673</v>
      </c>
      <c r="I45" s="478"/>
      <c r="J45" s="478"/>
      <c r="K45" s="478"/>
      <c r="L45" s="478"/>
      <c r="M45" s="478"/>
      <c r="N45" s="478"/>
      <c r="O45" s="478"/>
      <c r="P45" s="478"/>
      <c r="Q45" s="478">
        <v>0</v>
      </c>
      <c r="R45" s="480">
        <v>1</v>
      </c>
      <c r="S45" s="478">
        <v>1</v>
      </c>
    </row>
    <row r="46" spans="1:19" ht="15">
      <c r="A46" s="463"/>
      <c r="B46" s="464"/>
      <c r="C46" s="465"/>
      <c r="D46" s="466"/>
      <c r="G46" s="445" t="s">
        <v>687</v>
      </c>
      <c r="H46" s="12" t="s">
        <v>667</v>
      </c>
      <c r="I46" s="478"/>
      <c r="J46" s="478"/>
      <c r="K46" s="478"/>
      <c r="L46" s="478"/>
      <c r="M46" s="478"/>
      <c r="N46" s="478"/>
      <c r="O46" s="478"/>
      <c r="P46" s="478"/>
      <c r="Q46" s="478"/>
      <c r="R46" s="480">
        <v>1</v>
      </c>
      <c r="S46" s="478">
        <v>1</v>
      </c>
    </row>
    <row r="47" spans="1:19" ht="15">
      <c r="A47" s="463"/>
      <c r="B47" s="464"/>
      <c r="C47" s="465"/>
      <c r="D47" s="466"/>
      <c r="G47" s="445" t="s">
        <v>752</v>
      </c>
      <c r="H47" s="12" t="s">
        <v>753</v>
      </c>
      <c r="I47" s="478"/>
      <c r="J47" s="478"/>
      <c r="K47" s="478"/>
      <c r="L47" s="478"/>
      <c r="M47" s="478"/>
      <c r="N47" s="478"/>
      <c r="O47" s="478"/>
      <c r="P47" s="478"/>
      <c r="Q47" s="478"/>
      <c r="R47" s="480">
        <v>0</v>
      </c>
      <c r="S47" s="478">
        <v>0</v>
      </c>
    </row>
    <row r="48" spans="1:19" ht="15">
      <c r="A48" s="463"/>
      <c r="B48" s="464"/>
      <c r="C48" s="465"/>
      <c r="D48" s="466"/>
      <c r="G48" s="445" t="s">
        <v>756</v>
      </c>
      <c r="H48" s="12" t="s">
        <v>757</v>
      </c>
      <c r="I48" s="478"/>
      <c r="J48" s="478"/>
      <c r="K48" s="478"/>
      <c r="L48" s="478"/>
      <c r="M48" s="478"/>
      <c r="N48" s="478"/>
      <c r="O48" s="478"/>
      <c r="P48" s="478"/>
      <c r="Q48" s="478">
        <v>0</v>
      </c>
      <c r="R48" s="480">
        <v>0</v>
      </c>
      <c r="S48" s="478">
        <v>0</v>
      </c>
    </row>
    <row r="49" spans="1:19" ht="21.75" customHeight="1">
      <c r="A49" s="463"/>
      <c r="B49" s="464"/>
      <c r="C49" s="465"/>
      <c r="D49" s="466"/>
      <c r="G49" s="445" t="s">
        <v>758</v>
      </c>
      <c r="H49" s="12" t="s">
        <v>759</v>
      </c>
      <c r="I49" s="478"/>
      <c r="J49" s="478"/>
      <c r="K49" s="478"/>
      <c r="L49" s="478"/>
      <c r="M49" s="478"/>
      <c r="N49" s="478"/>
      <c r="O49" s="478"/>
      <c r="P49" s="478"/>
      <c r="Q49" s="478">
        <v>1</v>
      </c>
      <c r="R49" s="485">
        <v>0</v>
      </c>
      <c r="S49" s="486">
        <v>0</v>
      </c>
    </row>
    <row r="50" spans="1:19">
      <c r="Q50" s="483">
        <v>4082091</v>
      </c>
      <c r="R50" s="484">
        <v>4049023</v>
      </c>
      <c r="S50" s="483">
        <v>3989638</v>
      </c>
    </row>
    <row r="51" spans="1:19">
      <c r="I51" s="6" t="s">
        <v>292</v>
      </c>
    </row>
    <row r="52" spans="1:19">
      <c r="I52" s="479"/>
      <c r="R52" s="483"/>
      <c r="S52" s="483"/>
    </row>
    <row r="53" spans="1:19">
      <c r="R53" s="483"/>
      <c r="S53" s="483"/>
    </row>
    <row r="54" spans="1:19">
      <c r="R54" s="483"/>
      <c r="S54" s="483"/>
    </row>
    <row r="55" spans="1:19">
      <c r="R55" s="483"/>
      <c r="S55" s="483"/>
    </row>
    <row r="56" spans="1:19" ht="22.5" customHeight="1">
      <c r="A56" s="828" t="s">
        <v>325</v>
      </c>
      <c r="B56" s="786" t="s">
        <v>720</v>
      </c>
      <c r="C56" s="787"/>
      <c r="D56" s="467" t="s">
        <v>292</v>
      </c>
      <c r="R56" s="483"/>
      <c r="S56" s="483"/>
    </row>
    <row r="57" spans="1:19">
      <c r="A57" s="829"/>
      <c r="B57" s="468" t="s">
        <v>721</v>
      </c>
      <c r="C57" s="469"/>
      <c r="D57" s="470" t="s">
        <v>292</v>
      </c>
      <c r="R57" s="483"/>
      <c r="S57" s="483"/>
    </row>
    <row r="58" spans="1:19">
      <c r="A58" s="830"/>
      <c r="B58" s="471" t="s">
        <v>328</v>
      </c>
      <c r="C58" s="472"/>
      <c r="D58" s="473"/>
      <c r="R58" s="483"/>
      <c r="S58" s="483"/>
    </row>
    <row r="59" spans="1:19">
      <c r="A59" s="474" t="s">
        <v>330</v>
      </c>
      <c r="B59" s="825" t="s">
        <v>331</v>
      </c>
      <c r="C59" s="826"/>
      <c r="D59" s="827"/>
    </row>
    <row r="60" spans="1:19">
      <c r="A60" s="474" t="s">
        <v>601</v>
      </c>
      <c r="B60" s="825" t="s">
        <v>333</v>
      </c>
      <c r="C60" s="826"/>
      <c r="D60" s="827"/>
    </row>
    <row r="63" spans="1:19" ht="24.75" customHeight="1"/>
    <row r="64" spans="1:19" ht="50.25" customHeight="1">
      <c r="E64" s="475"/>
    </row>
    <row r="65" spans="5:6" ht="29.25" customHeight="1">
      <c r="E65" s="487"/>
      <c r="F65" s="487"/>
    </row>
    <row r="66" spans="5:6" ht="23.25" customHeight="1">
      <c r="E66" s="475"/>
    </row>
    <row r="67" spans="5:6" ht="15">
      <c r="E67" s="475"/>
    </row>
    <row r="68" spans="5:6" ht="15">
      <c r="E68" s="475"/>
    </row>
    <row r="69" spans="5:6" ht="15">
      <c r="E69" s="475"/>
    </row>
    <row r="70" spans="5:6" ht="15">
      <c r="E70" s="475"/>
    </row>
    <row r="71" spans="5:6" ht="15">
      <c r="E71" s="475"/>
    </row>
    <row r="72" spans="5:6" ht="15">
      <c r="E72" s="475"/>
    </row>
    <row r="73" spans="5:6" ht="15">
      <c r="E73" s="475"/>
    </row>
    <row r="74" spans="5:6" ht="15">
      <c r="E74" s="475"/>
    </row>
    <row r="75" spans="5:6" ht="15">
      <c r="E75" s="475"/>
    </row>
    <row r="76" spans="5:6" ht="15">
      <c r="E76" s="475"/>
    </row>
    <row r="77" spans="5:6" ht="15">
      <c r="E77" s="488"/>
    </row>
    <row r="107" ht="7.5" customHeight="1"/>
    <row r="108" ht="7.5" customHeight="1"/>
  </sheetData>
  <sheetProtection autoFilter="0"/>
  <sortState ref="G2:O7">
    <sortCondition descending="1" ref="O2:O7"/>
  </sortState>
  <mergeCells count="6">
    <mergeCell ref="A1:D1"/>
    <mergeCell ref="A25:D25"/>
    <mergeCell ref="B56:C56"/>
    <mergeCell ref="B59:D59"/>
    <mergeCell ref="B60:D60"/>
    <mergeCell ref="A56:A58"/>
  </mergeCells>
  <conditionalFormatting sqref="A49">
    <cfRule type="duplicateValues" dxfId="11"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I147"/>
  <sheetViews>
    <sheetView showGridLines="0" workbookViewId="0">
      <pane xSplit="3" ySplit="5" topLeftCell="D87" activePane="bottomRight" state="frozen"/>
      <selection pane="topRight"/>
      <selection pane="bottomLeft"/>
      <selection pane="bottomRight" activeCell="R1" sqref="R1"/>
    </sheetView>
  </sheetViews>
  <sheetFormatPr baseColWidth="10" defaultColWidth="0" defaultRowHeight="15"/>
  <cols>
    <col min="1" max="1" width="30" style="401" customWidth="1"/>
    <col min="2" max="2" width="25.7109375" style="401" customWidth="1"/>
    <col min="3" max="3" width="13.5703125" style="401" customWidth="1"/>
    <col min="4" max="4" width="12.7109375" style="401" customWidth="1"/>
    <col min="5" max="5" width="10.7109375" style="401" customWidth="1"/>
    <col min="6" max="6" width="12.42578125" style="401" customWidth="1"/>
    <col min="7" max="7" width="11.140625" style="402" customWidth="1"/>
    <col min="8" max="8" width="10.7109375" style="401" customWidth="1"/>
    <col min="9" max="9" width="12" style="401" customWidth="1"/>
    <col min="10" max="10" width="10.7109375" style="401" customWidth="1"/>
    <col min="11" max="11" width="10.7109375" style="402" customWidth="1"/>
    <col min="12" max="15" width="11.42578125" style="401" customWidth="1"/>
    <col min="16" max="16" width="12.5703125" style="401" customWidth="1"/>
    <col min="17" max="17" width="13.5703125" style="401" customWidth="1"/>
    <col min="18" max="18" width="11.42578125" style="401" customWidth="1"/>
    <col min="19" max="19" width="8.140625" style="401" customWidth="1"/>
    <col min="20" max="20" width="8" style="401" hidden="1" customWidth="1"/>
    <col min="21" max="33" width="11.28515625" style="401" hidden="1" customWidth="1"/>
    <col min="34" max="35" width="0" style="401" hidden="1" customWidth="1"/>
    <col min="36" max="16384" width="11.42578125" style="401" hidden="1"/>
  </cols>
  <sheetData>
    <row r="1" spans="1:35" ht="34.5" customHeight="1">
      <c r="A1" s="795" t="s">
        <v>760</v>
      </c>
      <c r="B1" s="795"/>
      <c r="C1" s="795"/>
      <c r="D1" s="795"/>
      <c r="E1" s="795"/>
      <c r="F1" s="795"/>
      <c r="G1" s="795"/>
      <c r="H1" s="795"/>
      <c r="I1" s="795"/>
      <c r="J1" s="795"/>
      <c r="K1" s="795"/>
      <c r="L1" s="795"/>
      <c r="M1" s="795"/>
      <c r="N1" s="795"/>
      <c r="O1" s="795"/>
      <c r="P1" s="795"/>
      <c r="Q1" s="795"/>
      <c r="R1" s="214" t="s">
        <v>292</v>
      </c>
      <c r="T1" s="384" t="s">
        <v>761</v>
      </c>
      <c r="U1" s="384"/>
      <c r="V1" s="384"/>
      <c r="W1" s="384"/>
      <c r="X1" s="384"/>
      <c r="Y1" s="384"/>
      <c r="Z1" s="384"/>
    </row>
    <row r="2" spans="1:35" ht="44.25" customHeight="1">
      <c r="A2" s="842" t="s">
        <v>334</v>
      </c>
      <c r="B2" s="844" t="s">
        <v>296</v>
      </c>
      <c r="C2" s="844" t="s">
        <v>762</v>
      </c>
      <c r="D2" s="403" t="s">
        <v>632</v>
      </c>
      <c r="E2" s="403" t="s">
        <v>635</v>
      </c>
      <c r="F2" s="403" t="s">
        <v>763</v>
      </c>
      <c r="G2" s="790" t="s">
        <v>764</v>
      </c>
      <c r="H2" s="403" t="s">
        <v>765</v>
      </c>
      <c r="I2" s="403" t="s">
        <v>766</v>
      </c>
      <c r="J2" s="403" t="s">
        <v>767</v>
      </c>
      <c r="K2" s="790" t="s">
        <v>768</v>
      </c>
      <c r="L2" s="403" t="s">
        <v>769</v>
      </c>
      <c r="M2" s="403" t="s">
        <v>770</v>
      </c>
      <c r="N2" s="403" t="s">
        <v>771</v>
      </c>
      <c r="O2" s="403" t="s">
        <v>772</v>
      </c>
      <c r="P2" s="403" t="s">
        <v>653</v>
      </c>
      <c r="Q2" s="793" t="s">
        <v>773</v>
      </c>
      <c r="R2" s="18" t="s">
        <v>314</v>
      </c>
    </row>
    <row r="3" spans="1:35" ht="24.75" customHeight="1">
      <c r="A3" s="843"/>
      <c r="B3" s="845"/>
      <c r="C3" s="845"/>
      <c r="D3" s="404" t="s">
        <v>631</v>
      </c>
      <c r="E3" s="404" t="s">
        <v>634</v>
      </c>
      <c r="F3" s="404" t="s">
        <v>668</v>
      </c>
      <c r="G3" s="790"/>
      <c r="H3" s="404" t="s">
        <v>637</v>
      </c>
      <c r="I3" s="404" t="s">
        <v>640</v>
      </c>
      <c r="J3" s="404" t="s">
        <v>666</v>
      </c>
      <c r="K3" s="790"/>
      <c r="L3" s="404" t="s">
        <v>642</v>
      </c>
      <c r="M3" s="404" t="s">
        <v>648</v>
      </c>
      <c r="N3" s="404" t="s">
        <v>645</v>
      </c>
      <c r="O3" s="404" t="s">
        <v>651</v>
      </c>
      <c r="P3" s="424" t="s">
        <v>657</v>
      </c>
      <c r="Q3" s="793"/>
      <c r="U3" s="426">
        <v>21711</v>
      </c>
      <c r="V3" s="426">
        <v>132933</v>
      </c>
      <c r="W3" s="426">
        <v>19303</v>
      </c>
      <c r="X3" s="426">
        <v>440797</v>
      </c>
      <c r="Y3" s="426">
        <v>228961</v>
      </c>
      <c r="Z3" s="426">
        <v>1397821</v>
      </c>
      <c r="AA3" s="426">
        <v>92686</v>
      </c>
      <c r="AB3" s="426">
        <v>3756</v>
      </c>
      <c r="AC3" s="426">
        <v>400157</v>
      </c>
      <c r="AD3" s="430">
        <v>7</v>
      </c>
      <c r="AE3" s="426"/>
      <c r="AF3" s="430"/>
      <c r="AG3" s="430">
        <v>0</v>
      </c>
      <c r="AH3" s="430">
        <v>2</v>
      </c>
      <c r="AI3" s="430"/>
    </row>
    <row r="4" spans="1:35" ht="30" customHeight="1">
      <c r="A4" s="405" t="s">
        <v>774</v>
      </c>
      <c r="B4" s="406"/>
      <c r="C4" s="407"/>
      <c r="D4" s="408">
        <v>125</v>
      </c>
      <c r="E4" s="409">
        <v>46</v>
      </c>
      <c r="F4" s="409">
        <v>46</v>
      </c>
      <c r="G4" s="790"/>
      <c r="H4" s="409">
        <v>40</v>
      </c>
      <c r="I4" s="409">
        <v>125</v>
      </c>
      <c r="J4" s="409">
        <v>125</v>
      </c>
      <c r="K4" s="790"/>
      <c r="L4" s="409">
        <v>39</v>
      </c>
      <c r="M4" s="409">
        <v>6</v>
      </c>
      <c r="N4" s="409">
        <v>13</v>
      </c>
      <c r="O4" s="409">
        <v>6</v>
      </c>
      <c r="P4" s="409">
        <v>1</v>
      </c>
      <c r="Q4" s="793"/>
      <c r="T4" s="401">
        <v>1</v>
      </c>
      <c r="U4" s="401">
        <v>2</v>
      </c>
      <c r="V4" s="401">
        <v>3</v>
      </c>
      <c r="W4" s="401">
        <v>4</v>
      </c>
      <c r="X4" s="401">
        <v>5</v>
      </c>
      <c r="Y4" s="401">
        <v>6</v>
      </c>
      <c r="Z4" s="401">
        <v>7</v>
      </c>
      <c r="AA4" s="401">
        <v>8</v>
      </c>
      <c r="AB4" s="401">
        <v>9</v>
      </c>
      <c r="AC4" s="401">
        <v>10</v>
      </c>
      <c r="AD4" s="401">
        <v>11</v>
      </c>
      <c r="AE4" s="401">
        <v>12</v>
      </c>
      <c r="AF4" s="401">
        <v>13</v>
      </c>
      <c r="AG4" s="401">
        <v>14</v>
      </c>
      <c r="AH4" s="401">
        <v>15</v>
      </c>
      <c r="AI4" s="401">
        <v>16</v>
      </c>
    </row>
    <row r="5" spans="1:35" ht="26.25" customHeight="1">
      <c r="A5" s="410" t="s">
        <v>775</v>
      </c>
      <c r="B5" s="411"/>
      <c r="C5" s="412"/>
      <c r="D5" s="413">
        <v>1397821</v>
      </c>
      <c r="E5" s="413">
        <v>400157</v>
      </c>
      <c r="F5" s="413">
        <v>3756</v>
      </c>
      <c r="G5" s="413">
        <v>403913</v>
      </c>
      <c r="H5" s="413">
        <v>440797</v>
      </c>
      <c r="I5" s="413">
        <v>228961</v>
      </c>
      <c r="J5" s="413">
        <v>92686</v>
      </c>
      <c r="K5" s="413">
        <v>321647</v>
      </c>
      <c r="L5" s="413">
        <v>132933</v>
      </c>
      <c r="M5" s="413">
        <v>19303</v>
      </c>
      <c r="N5" s="413">
        <v>21711</v>
      </c>
      <c r="O5" s="413">
        <v>7</v>
      </c>
      <c r="P5" s="413">
        <v>2</v>
      </c>
      <c r="Q5" s="427">
        <v>2738134</v>
      </c>
      <c r="R5" s="428"/>
      <c r="T5" t="s">
        <v>776</v>
      </c>
      <c r="U5" s="429" t="s">
        <v>777</v>
      </c>
      <c r="V5" s="429" t="s">
        <v>778</v>
      </c>
      <c r="W5" s="429" t="s">
        <v>779</v>
      </c>
      <c r="X5" s="429" t="s">
        <v>780</v>
      </c>
      <c r="Y5" s="429" t="s">
        <v>781</v>
      </c>
      <c r="Z5" s="429" t="s">
        <v>782</v>
      </c>
      <c r="AA5" s="429" t="s">
        <v>783</v>
      </c>
      <c r="AB5" s="429" t="s">
        <v>784</v>
      </c>
      <c r="AC5" s="429" t="s">
        <v>785</v>
      </c>
      <c r="AD5" s="55" t="s">
        <v>786</v>
      </c>
      <c r="AE5" s="431" t="s">
        <v>787</v>
      </c>
      <c r="AF5" s="431" t="s">
        <v>788</v>
      </c>
      <c r="AG5" s="431" t="s">
        <v>789</v>
      </c>
      <c r="AH5" s="55" t="s">
        <v>790</v>
      </c>
      <c r="AI5" s="431" t="s">
        <v>791</v>
      </c>
    </row>
    <row r="6" spans="1:35">
      <c r="A6" s="414" t="s">
        <v>556</v>
      </c>
      <c r="B6" s="415"/>
      <c r="C6" s="415"/>
      <c r="D6" s="416">
        <v>41952</v>
      </c>
      <c r="E6" s="416">
        <v>2775</v>
      </c>
      <c r="F6" s="416">
        <v>16</v>
      </c>
      <c r="G6" s="416">
        <v>2791</v>
      </c>
      <c r="H6" s="416">
        <v>1097</v>
      </c>
      <c r="I6" s="416">
        <v>8895</v>
      </c>
      <c r="J6" s="416">
        <v>3983</v>
      </c>
      <c r="K6" s="416">
        <v>12878</v>
      </c>
      <c r="L6" s="416">
        <v>1</v>
      </c>
      <c r="M6" s="416">
        <v>0</v>
      </c>
      <c r="N6" s="416">
        <v>0</v>
      </c>
      <c r="O6" s="416">
        <v>0</v>
      </c>
      <c r="P6" s="416">
        <v>0</v>
      </c>
      <c r="Q6" s="416">
        <v>58719</v>
      </c>
      <c r="R6" s="428"/>
      <c r="T6" s="55">
        <v>142</v>
      </c>
      <c r="U6" s="55"/>
      <c r="V6" s="55"/>
      <c r="W6" s="55"/>
      <c r="X6" s="55"/>
      <c r="Y6" s="55">
        <v>218</v>
      </c>
      <c r="Z6" s="55">
        <v>2707</v>
      </c>
      <c r="AA6" s="55">
        <v>1</v>
      </c>
      <c r="AB6" s="55"/>
      <c r="AC6" s="55"/>
      <c r="AD6" s="55"/>
      <c r="AE6" s="388"/>
      <c r="AF6" s="55"/>
      <c r="AG6" s="55"/>
      <c r="AH6" s="55"/>
      <c r="AI6" s="388"/>
    </row>
    <row r="7" spans="1:35">
      <c r="A7" s="417" t="s">
        <v>339</v>
      </c>
      <c r="B7" s="418" t="s">
        <v>556</v>
      </c>
      <c r="C7" s="419">
        <v>142</v>
      </c>
      <c r="D7" s="420">
        <v>2707</v>
      </c>
      <c r="E7" s="420">
        <v>0</v>
      </c>
      <c r="F7" s="420">
        <v>0</v>
      </c>
      <c r="G7" s="421">
        <v>0</v>
      </c>
      <c r="H7" s="420">
        <v>0</v>
      </c>
      <c r="I7" s="420">
        <v>218</v>
      </c>
      <c r="J7" s="420">
        <v>1</v>
      </c>
      <c r="K7" s="421">
        <v>219</v>
      </c>
      <c r="L7" s="420">
        <v>0</v>
      </c>
      <c r="M7" s="420">
        <v>0</v>
      </c>
      <c r="N7" s="420">
        <v>0</v>
      </c>
      <c r="O7" s="420">
        <v>0</v>
      </c>
      <c r="P7" s="420">
        <v>0</v>
      </c>
      <c r="Q7" s="427">
        <v>2926</v>
      </c>
      <c r="T7" s="55">
        <v>425</v>
      </c>
      <c r="U7" s="55"/>
      <c r="V7" s="55"/>
      <c r="W7" s="55"/>
      <c r="X7" s="55"/>
      <c r="Y7" s="55">
        <v>858</v>
      </c>
      <c r="Z7" s="55">
        <v>4710</v>
      </c>
      <c r="AA7" s="55">
        <v>59</v>
      </c>
      <c r="AB7" s="55"/>
      <c r="AC7" s="55"/>
      <c r="AD7" s="55"/>
      <c r="AE7" s="388"/>
      <c r="AF7" s="55"/>
      <c r="AG7" s="55"/>
      <c r="AH7" s="55"/>
      <c r="AI7" s="388"/>
    </row>
    <row r="8" spans="1:35">
      <c r="A8" s="417" t="s">
        <v>341</v>
      </c>
      <c r="B8" s="418" t="s">
        <v>556</v>
      </c>
      <c r="C8" s="419">
        <v>425</v>
      </c>
      <c r="D8" s="420">
        <v>4710</v>
      </c>
      <c r="E8" s="420">
        <v>0</v>
      </c>
      <c r="F8" s="420">
        <v>0</v>
      </c>
      <c r="G8" s="421">
        <v>0</v>
      </c>
      <c r="H8" s="420">
        <v>0</v>
      </c>
      <c r="I8" s="420">
        <v>858</v>
      </c>
      <c r="J8" s="420">
        <v>59</v>
      </c>
      <c r="K8" s="421">
        <v>917</v>
      </c>
      <c r="L8" s="420">
        <v>0</v>
      </c>
      <c r="M8" s="420">
        <v>0</v>
      </c>
      <c r="N8" s="420">
        <v>0</v>
      </c>
      <c r="O8" s="420">
        <v>0</v>
      </c>
      <c r="P8" s="420">
        <v>0</v>
      </c>
      <c r="Q8" s="427">
        <v>5627</v>
      </c>
      <c r="T8" s="55">
        <v>579</v>
      </c>
      <c r="U8" s="55"/>
      <c r="V8" s="55">
        <v>1</v>
      </c>
      <c r="W8" s="55"/>
      <c r="X8" s="55"/>
      <c r="Y8" s="55">
        <v>4825</v>
      </c>
      <c r="Z8" s="55">
        <v>14786</v>
      </c>
      <c r="AA8" s="55">
        <v>3774</v>
      </c>
      <c r="AB8" s="55">
        <v>13</v>
      </c>
      <c r="AC8" s="55">
        <v>1873</v>
      </c>
      <c r="AD8" s="55"/>
      <c r="AE8" s="388"/>
      <c r="AF8" s="55"/>
      <c r="AG8" s="55"/>
      <c r="AH8" s="55"/>
      <c r="AI8" s="388"/>
    </row>
    <row r="9" spans="1:35">
      <c r="A9" s="417" t="s">
        <v>343</v>
      </c>
      <c r="B9" s="418" t="s">
        <v>556</v>
      </c>
      <c r="C9" s="419">
        <v>579</v>
      </c>
      <c r="D9" s="420">
        <v>14786</v>
      </c>
      <c r="E9" s="420">
        <v>1873</v>
      </c>
      <c r="F9" s="420">
        <v>13</v>
      </c>
      <c r="G9" s="421">
        <v>1886</v>
      </c>
      <c r="H9" s="420">
        <v>0</v>
      </c>
      <c r="I9" s="420">
        <v>4825</v>
      </c>
      <c r="J9" s="420">
        <v>3774</v>
      </c>
      <c r="K9" s="421">
        <v>8599</v>
      </c>
      <c r="L9" s="420">
        <v>1</v>
      </c>
      <c r="M9" s="420">
        <v>0</v>
      </c>
      <c r="N9" s="420">
        <v>0</v>
      </c>
      <c r="O9" s="420">
        <v>0</v>
      </c>
      <c r="P9" s="420">
        <v>0</v>
      </c>
      <c r="Q9" s="427">
        <v>25272</v>
      </c>
      <c r="T9" s="55">
        <v>585</v>
      </c>
      <c r="U9" s="55"/>
      <c r="V9" s="55"/>
      <c r="W9" s="55"/>
      <c r="X9" s="55"/>
      <c r="Y9" s="55">
        <v>958</v>
      </c>
      <c r="Z9" s="55">
        <v>4936</v>
      </c>
      <c r="AA9" s="55">
        <v>57</v>
      </c>
      <c r="AB9" s="55">
        <v>3</v>
      </c>
      <c r="AC9" s="55">
        <v>902</v>
      </c>
      <c r="AD9" s="55"/>
      <c r="AE9" s="388"/>
      <c r="AF9" s="55"/>
      <c r="AG9" s="55"/>
      <c r="AH9" s="55"/>
      <c r="AI9" s="388"/>
    </row>
    <row r="10" spans="1:35">
      <c r="A10" s="417" t="s">
        <v>345</v>
      </c>
      <c r="B10" s="418" t="s">
        <v>556</v>
      </c>
      <c r="C10" s="419">
        <v>585</v>
      </c>
      <c r="D10" s="420">
        <v>4936</v>
      </c>
      <c r="E10" s="420">
        <v>902</v>
      </c>
      <c r="F10" s="420">
        <v>3</v>
      </c>
      <c r="G10" s="421">
        <v>905</v>
      </c>
      <c r="H10" s="420">
        <v>0</v>
      </c>
      <c r="I10" s="420">
        <v>958</v>
      </c>
      <c r="J10" s="420">
        <v>57</v>
      </c>
      <c r="K10" s="421">
        <v>1015</v>
      </c>
      <c r="L10" s="420">
        <v>0</v>
      </c>
      <c r="M10" s="420">
        <v>0</v>
      </c>
      <c r="N10" s="420">
        <v>0</v>
      </c>
      <c r="O10" s="420">
        <v>0</v>
      </c>
      <c r="P10" s="420">
        <v>0</v>
      </c>
      <c r="Q10" s="427">
        <v>6856</v>
      </c>
      <c r="T10" s="55">
        <v>591</v>
      </c>
      <c r="U10" s="55"/>
      <c r="V10" s="55"/>
      <c r="W10" s="55"/>
      <c r="X10" s="55">
        <v>1097</v>
      </c>
      <c r="Y10" s="55">
        <v>1515</v>
      </c>
      <c r="Z10" s="55">
        <v>7030</v>
      </c>
      <c r="AA10" s="55">
        <v>90</v>
      </c>
      <c r="AB10" s="55"/>
      <c r="AC10" s="55"/>
      <c r="AD10" s="55"/>
      <c r="AE10" s="388"/>
      <c r="AF10" s="55"/>
      <c r="AG10" s="55"/>
      <c r="AH10" s="55"/>
      <c r="AI10" s="388"/>
    </row>
    <row r="11" spans="1:35">
      <c r="A11" s="417" t="s">
        <v>347</v>
      </c>
      <c r="B11" s="418" t="s">
        <v>556</v>
      </c>
      <c r="C11" s="419">
        <v>591</v>
      </c>
      <c r="D11" s="420">
        <v>7030</v>
      </c>
      <c r="E11" s="420">
        <v>0</v>
      </c>
      <c r="F11" s="420">
        <v>0</v>
      </c>
      <c r="G11" s="421">
        <v>0</v>
      </c>
      <c r="H11" s="420">
        <v>1097</v>
      </c>
      <c r="I11" s="420">
        <v>1515</v>
      </c>
      <c r="J11" s="420">
        <v>90</v>
      </c>
      <c r="K11" s="421">
        <v>1605</v>
      </c>
      <c r="L11" s="420">
        <v>0</v>
      </c>
      <c r="M11" s="420">
        <v>0</v>
      </c>
      <c r="N11" s="420">
        <v>0</v>
      </c>
      <c r="O11" s="420">
        <v>0</v>
      </c>
      <c r="P11" s="420">
        <v>0</v>
      </c>
      <c r="Q11" s="427">
        <v>9732</v>
      </c>
      <c r="T11" s="55">
        <v>893</v>
      </c>
      <c r="U11" s="55"/>
      <c r="V11" s="55"/>
      <c r="W11" s="55"/>
      <c r="X11" s="55"/>
      <c r="Y11" s="55">
        <v>521</v>
      </c>
      <c r="Z11" s="55">
        <v>7783</v>
      </c>
      <c r="AA11" s="55">
        <v>2</v>
      </c>
      <c r="AB11" s="55"/>
      <c r="AC11" s="55"/>
      <c r="AD11" s="55"/>
      <c r="AE11" s="388"/>
      <c r="AF11" s="55"/>
      <c r="AG11" s="55"/>
      <c r="AH11" s="55"/>
      <c r="AI11" s="388"/>
    </row>
    <row r="12" spans="1:35">
      <c r="A12" s="417" t="s">
        <v>348</v>
      </c>
      <c r="B12" s="418" t="s">
        <v>556</v>
      </c>
      <c r="C12" s="419">
        <v>893</v>
      </c>
      <c r="D12" s="420">
        <v>7783</v>
      </c>
      <c r="E12" s="420">
        <v>0</v>
      </c>
      <c r="F12" s="420">
        <v>0</v>
      </c>
      <c r="G12" s="421">
        <v>0</v>
      </c>
      <c r="H12" s="420">
        <v>0</v>
      </c>
      <c r="I12" s="420">
        <v>521</v>
      </c>
      <c r="J12" s="420">
        <v>2</v>
      </c>
      <c r="K12" s="421">
        <v>523</v>
      </c>
      <c r="L12" s="420">
        <v>0</v>
      </c>
      <c r="M12" s="420">
        <v>0</v>
      </c>
      <c r="N12" s="420">
        <v>0</v>
      </c>
      <c r="O12" s="420">
        <v>0</v>
      </c>
      <c r="P12" s="420">
        <v>0</v>
      </c>
      <c r="Q12" s="427">
        <v>8306</v>
      </c>
      <c r="T12" s="55">
        <v>120</v>
      </c>
      <c r="U12" s="55">
        <v>2209</v>
      </c>
      <c r="V12" s="55"/>
      <c r="W12" s="55"/>
      <c r="X12" s="55"/>
      <c r="Y12" s="55">
        <v>261</v>
      </c>
      <c r="Z12" s="55">
        <v>1424</v>
      </c>
      <c r="AA12" s="55">
        <v>35</v>
      </c>
      <c r="AB12" s="55">
        <v>83</v>
      </c>
      <c r="AC12" s="55">
        <v>19136</v>
      </c>
      <c r="AD12" s="55"/>
      <c r="AE12" s="388"/>
      <c r="AF12" s="55"/>
      <c r="AG12" s="55"/>
      <c r="AH12" s="55"/>
      <c r="AI12" s="388"/>
    </row>
    <row r="13" spans="1:35">
      <c r="A13" s="422" t="s">
        <v>792</v>
      </c>
      <c r="B13" s="422"/>
      <c r="C13" s="422"/>
      <c r="D13" s="416">
        <v>46023</v>
      </c>
      <c r="E13" s="416">
        <v>169478</v>
      </c>
      <c r="F13" s="416">
        <v>1756</v>
      </c>
      <c r="G13" s="416">
        <v>171234</v>
      </c>
      <c r="H13" s="416">
        <v>0</v>
      </c>
      <c r="I13" s="416">
        <v>8873</v>
      </c>
      <c r="J13" s="416">
        <v>719</v>
      </c>
      <c r="K13" s="416">
        <v>9592</v>
      </c>
      <c r="L13" s="416">
        <v>1</v>
      </c>
      <c r="M13" s="416">
        <v>0</v>
      </c>
      <c r="N13" s="416">
        <v>2209</v>
      </c>
      <c r="O13" s="416">
        <v>0</v>
      </c>
      <c r="P13" s="416">
        <v>2</v>
      </c>
      <c r="Q13" s="416">
        <v>229061</v>
      </c>
      <c r="T13" s="55">
        <v>154</v>
      </c>
      <c r="U13" s="55"/>
      <c r="V13" s="55"/>
      <c r="W13" s="55"/>
      <c r="X13" s="55"/>
      <c r="Y13" s="55">
        <v>5588</v>
      </c>
      <c r="Z13" s="55">
        <v>25590</v>
      </c>
      <c r="AA13" s="55">
        <v>398</v>
      </c>
      <c r="AB13" s="55">
        <v>1139</v>
      </c>
      <c r="AC13" s="55">
        <v>47137</v>
      </c>
      <c r="AD13" s="55"/>
      <c r="AE13" s="388"/>
      <c r="AF13" s="55"/>
      <c r="AG13" s="55"/>
      <c r="AH13" s="55"/>
      <c r="AI13" s="388"/>
    </row>
    <row r="14" spans="1:35">
      <c r="A14" s="417" t="s">
        <v>349</v>
      </c>
      <c r="B14" s="418" t="s">
        <v>555</v>
      </c>
      <c r="C14" s="419">
        <v>120</v>
      </c>
      <c r="D14" s="420">
        <v>1424</v>
      </c>
      <c r="E14" s="420">
        <v>19136</v>
      </c>
      <c r="F14" s="420">
        <v>83</v>
      </c>
      <c r="G14" s="421">
        <v>19219</v>
      </c>
      <c r="H14" s="420">
        <v>0</v>
      </c>
      <c r="I14" s="420">
        <v>261</v>
      </c>
      <c r="J14" s="420">
        <v>35</v>
      </c>
      <c r="K14" s="421">
        <v>296</v>
      </c>
      <c r="L14" s="420">
        <v>0</v>
      </c>
      <c r="M14" s="420">
        <v>0</v>
      </c>
      <c r="N14" s="420">
        <v>2209</v>
      </c>
      <c r="O14" s="420">
        <v>0</v>
      </c>
      <c r="P14" s="420">
        <v>0</v>
      </c>
      <c r="Q14" s="427">
        <v>23148</v>
      </c>
      <c r="T14" s="55">
        <v>250</v>
      </c>
      <c r="U14" s="55"/>
      <c r="V14" s="55">
        <v>1</v>
      </c>
      <c r="W14" s="55"/>
      <c r="X14" s="55"/>
      <c r="Y14" s="55">
        <v>1934</v>
      </c>
      <c r="Z14" s="55">
        <v>5362</v>
      </c>
      <c r="AA14" s="55">
        <v>201</v>
      </c>
      <c r="AB14" s="55">
        <v>301</v>
      </c>
      <c r="AC14" s="55">
        <v>41193</v>
      </c>
      <c r="AD14" s="55"/>
      <c r="AE14" s="388"/>
      <c r="AF14" s="55"/>
      <c r="AG14" s="55"/>
      <c r="AH14" s="55"/>
      <c r="AI14" s="388"/>
    </row>
    <row r="15" spans="1:35">
      <c r="A15" s="417" t="s">
        <v>350</v>
      </c>
      <c r="B15" s="418" t="s">
        <v>555</v>
      </c>
      <c r="C15" s="419">
        <v>154</v>
      </c>
      <c r="D15" s="420">
        <v>25590</v>
      </c>
      <c r="E15" s="420">
        <v>47137</v>
      </c>
      <c r="F15" s="420">
        <v>1139</v>
      </c>
      <c r="G15" s="421">
        <v>48276</v>
      </c>
      <c r="H15" s="420">
        <v>0</v>
      </c>
      <c r="I15" s="420">
        <v>5588</v>
      </c>
      <c r="J15" s="420">
        <v>398</v>
      </c>
      <c r="K15" s="421">
        <v>5986</v>
      </c>
      <c r="L15" s="420">
        <v>0</v>
      </c>
      <c r="M15" s="420">
        <v>0</v>
      </c>
      <c r="N15" s="420">
        <v>0</v>
      </c>
      <c r="O15" s="420">
        <v>0</v>
      </c>
      <c r="P15" s="420">
        <v>0</v>
      </c>
      <c r="Q15" s="427">
        <v>79852</v>
      </c>
      <c r="T15" s="55">
        <v>495</v>
      </c>
      <c r="U15" s="55"/>
      <c r="V15" s="55"/>
      <c r="W15" s="55"/>
      <c r="X15" s="55"/>
      <c r="Y15" s="55">
        <v>278</v>
      </c>
      <c r="Z15" s="55">
        <v>1441</v>
      </c>
      <c r="AA15" s="55">
        <v>62</v>
      </c>
      <c r="AB15" s="55">
        <v>106</v>
      </c>
      <c r="AC15" s="55">
        <v>24852</v>
      </c>
      <c r="AD15" s="55"/>
      <c r="AE15" s="388"/>
      <c r="AF15" s="55"/>
      <c r="AG15" s="55"/>
      <c r="AH15" s="55"/>
      <c r="AI15" s="388"/>
    </row>
    <row r="16" spans="1:35">
      <c r="A16" s="417" t="s">
        <v>351</v>
      </c>
      <c r="B16" s="418" t="s">
        <v>555</v>
      </c>
      <c r="C16" s="419">
        <v>250</v>
      </c>
      <c r="D16" s="420">
        <v>5362</v>
      </c>
      <c r="E16" s="420">
        <v>41193</v>
      </c>
      <c r="F16" s="420">
        <v>301</v>
      </c>
      <c r="G16" s="421">
        <v>41494</v>
      </c>
      <c r="H16" s="420">
        <v>0</v>
      </c>
      <c r="I16" s="420">
        <v>1934</v>
      </c>
      <c r="J16" s="420">
        <v>201</v>
      </c>
      <c r="K16" s="421">
        <v>2135</v>
      </c>
      <c r="L16" s="420">
        <v>1</v>
      </c>
      <c r="M16" s="420">
        <v>0</v>
      </c>
      <c r="N16" s="420">
        <v>0</v>
      </c>
      <c r="O16" s="420">
        <v>0</v>
      </c>
      <c r="P16" s="420">
        <v>0</v>
      </c>
      <c r="Q16" s="427">
        <v>48992</v>
      </c>
      <c r="T16" s="55">
        <v>790</v>
      </c>
      <c r="U16" s="55"/>
      <c r="V16" s="55"/>
      <c r="W16" s="55"/>
      <c r="X16" s="55"/>
      <c r="Y16" s="55">
        <v>323</v>
      </c>
      <c r="Z16" s="55">
        <v>7199</v>
      </c>
      <c r="AA16" s="55">
        <v>15</v>
      </c>
      <c r="AB16" s="55">
        <v>95</v>
      </c>
      <c r="AC16" s="55">
        <v>17861</v>
      </c>
      <c r="AD16" s="55"/>
      <c r="AE16" s="388"/>
      <c r="AF16" s="55"/>
      <c r="AG16" s="55"/>
      <c r="AH16" s="55">
        <v>2</v>
      </c>
      <c r="AI16" s="388"/>
    </row>
    <row r="17" spans="1:35">
      <c r="A17" s="417" t="s">
        <v>352</v>
      </c>
      <c r="B17" s="418" t="s">
        <v>555</v>
      </c>
      <c r="C17" s="419">
        <v>495</v>
      </c>
      <c r="D17" s="420">
        <v>1441</v>
      </c>
      <c r="E17" s="420">
        <v>24852</v>
      </c>
      <c r="F17" s="420">
        <v>106</v>
      </c>
      <c r="G17" s="421">
        <v>24958</v>
      </c>
      <c r="H17" s="420">
        <v>0</v>
      </c>
      <c r="I17" s="420">
        <v>278</v>
      </c>
      <c r="J17" s="420">
        <v>62</v>
      </c>
      <c r="K17" s="421">
        <v>340</v>
      </c>
      <c r="L17" s="420">
        <v>0</v>
      </c>
      <c r="M17" s="420">
        <v>0</v>
      </c>
      <c r="N17" s="420">
        <v>0</v>
      </c>
      <c r="O17" s="420">
        <v>0</v>
      </c>
      <c r="P17" s="420">
        <v>0</v>
      </c>
      <c r="Q17" s="427">
        <v>26739</v>
      </c>
      <c r="T17" s="55">
        <v>895</v>
      </c>
      <c r="U17" s="55"/>
      <c r="V17" s="55"/>
      <c r="W17" s="55"/>
      <c r="X17" s="55"/>
      <c r="Y17" s="55">
        <v>489</v>
      </c>
      <c r="Z17" s="55">
        <v>5007</v>
      </c>
      <c r="AA17" s="55">
        <v>8</v>
      </c>
      <c r="AB17" s="55">
        <v>32</v>
      </c>
      <c r="AC17" s="55">
        <v>19299</v>
      </c>
      <c r="AD17" s="55"/>
      <c r="AE17" s="388"/>
      <c r="AF17" s="55"/>
      <c r="AG17" s="55"/>
      <c r="AH17" s="55"/>
      <c r="AI17" s="388"/>
    </row>
    <row r="18" spans="1:35">
      <c r="A18" s="417" t="s">
        <v>353</v>
      </c>
      <c r="B18" s="418" t="s">
        <v>555</v>
      </c>
      <c r="C18" s="419">
        <v>790</v>
      </c>
      <c r="D18" s="420">
        <v>7199</v>
      </c>
      <c r="E18" s="420">
        <v>17861</v>
      </c>
      <c r="F18" s="420">
        <v>95</v>
      </c>
      <c r="G18" s="421">
        <v>17956</v>
      </c>
      <c r="H18" s="420">
        <v>0</v>
      </c>
      <c r="I18" s="420">
        <v>323</v>
      </c>
      <c r="J18" s="420">
        <v>15</v>
      </c>
      <c r="K18" s="421">
        <v>338</v>
      </c>
      <c r="L18" s="420">
        <v>0</v>
      </c>
      <c r="M18" s="420">
        <v>0</v>
      </c>
      <c r="N18" s="420">
        <v>0</v>
      </c>
      <c r="O18" s="420">
        <v>0</v>
      </c>
      <c r="P18" s="420">
        <v>2</v>
      </c>
      <c r="Q18" s="427">
        <v>25495</v>
      </c>
      <c r="T18" s="55">
        <v>45</v>
      </c>
      <c r="U18" s="55">
        <v>272</v>
      </c>
      <c r="V18" s="55">
        <v>1570</v>
      </c>
      <c r="W18" s="55"/>
      <c r="X18" s="55">
        <v>13052</v>
      </c>
      <c r="Y18" s="55">
        <v>10757</v>
      </c>
      <c r="Z18" s="55">
        <v>30568</v>
      </c>
      <c r="AA18" s="55">
        <v>7290</v>
      </c>
      <c r="AB18" s="55">
        <v>11</v>
      </c>
      <c r="AC18" s="55">
        <v>2734</v>
      </c>
      <c r="AD18" s="55"/>
      <c r="AE18" s="388"/>
      <c r="AF18" s="55"/>
      <c r="AG18" s="55"/>
      <c r="AH18" s="55"/>
      <c r="AI18" s="388"/>
    </row>
    <row r="19" spans="1:35">
      <c r="A19" s="417" t="s">
        <v>354</v>
      </c>
      <c r="B19" s="418" t="s">
        <v>555</v>
      </c>
      <c r="C19" s="419">
        <v>895</v>
      </c>
      <c r="D19" s="420">
        <v>5007</v>
      </c>
      <c r="E19" s="420">
        <v>19299</v>
      </c>
      <c r="F19" s="420">
        <v>32</v>
      </c>
      <c r="G19" s="421">
        <v>19331</v>
      </c>
      <c r="H19" s="420">
        <v>0</v>
      </c>
      <c r="I19" s="420">
        <v>489</v>
      </c>
      <c r="J19" s="420">
        <v>8</v>
      </c>
      <c r="K19" s="421">
        <v>497</v>
      </c>
      <c r="L19" s="420">
        <v>0</v>
      </c>
      <c r="M19" s="420">
        <v>0</v>
      </c>
      <c r="N19" s="420">
        <v>0</v>
      </c>
      <c r="O19" s="420">
        <v>0</v>
      </c>
      <c r="P19" s="420">
        <v>0</v>
      </c>
      <c r="Q19" s="427">
        <v>24835</v>
      </c>
      <c r="T19" s="55">
        <v>51</v>
      </c>
      <c r="U19" s="55">
        <v>1489</v>
      </c>
      <c r="V19" s="55">
        <v>57</v>
      </c>
      <c r="W19" s="55"/>
      <c r="X19" s="55">
        <v>1176</v>
      </c>
      <c r="Y19" s="55">
        <v>2175</v>
      </c>
      <c r="Z19" s="55">
        <v>13365</v>
      </c>
      <c r="AA19" s="55">
        <v>6439</v>
      </c>
      <c r="AB19" s="55"/>
      <c r="AC19" s="55"/>
      <c r="AD19" s="55">
        <v>1</v>
      </c>
      <c r="AE19" s="388"/>
      <c r="AF19" s="55"/>
      <c r="AG19" s="55"/>
      <c r="AH19" s="55"/>
      <c r="AI19" s="388"/>
    </row>
    <row r="20" spans="1:35">
      <c r="A20" s="422" t="s">
        <v>793</v>
      </c>
      <c r="B20" s="422"/>
      <c r="C20" s="422"/>
      <c r="D20" s="416">
        <v>196582</v>
      </c>
      <c r="E20" s="416">
        <v>24627</v>
      </c>
      <c r="F20" s="416">
        <v>58</v>
      </c>
      <c r="G20" s="416">
        <v>24685</v>
      </c>
      <c r="H20" s="416">
        <v>45865</v>
      </c>
      <c r="I20" s="416">
        <v>46996</v>
      </c>
      <c r="J20" s="416">
        <v>71333</v>
      </c>
      <c r="K20" s="416">
        <v>118329</v>
      </c>
      <c r="L20" s="416">
        <v>2511</v>
      </c>
      <c r="M20" s="416">
        <v>0</v>
      </c>
      <c r="N20" s="416">
        <v>12291</v>
      </c>
      <c r="O20" s="416">
        <v>1</v>
      </c>
      <c r="P20" s="416">
        <v>0</v>
      </c>
      <c r="Q20" s="416">
        <v>400264</v>
      </c>
      <c r="T20" s="55">
        <v>147</v>
      </c>
      <c r="U20" s="55">
        <v>1</v>
      </c>
      <c r="V20" s="55">
        <v>202</v>
      </c>
      <c r="W20" s="55"/>
      <c r="X20" s="55">
        <v>4611</v>
      </c>
      <c r="Y20" s="55">
        <v>3969</v>
      </c>
      <c r="Z20" s="55">
        <v>19054</v>
      </c>
      <c r="AA20" s="55">
        <v>2974</v>
      </c>
      <c r="AB20" s="55">
        <v>6</v>
      </c>
      <c r="AC20" s="55">
        <v>1299</v>
      </c>
      <c r="AD20" s="55"/>
      <c r="AE20" s="388"/>
      <c r="AF20" s="55"/>
      <c r="AG20" s="55"/>
      <c r="AH20" s="55"/>
      <c r="AI20" s="388"/>
    </row>
    <row r="21" spans="1:35">
      <c r="A21" s="417" t="s">
        <v>355</v>
      </c>
      <c r="B21" s="423" t="s">
        <v>557</v>
      </c>
      <c r="C21" s="419">
        <v>45</v>
      </c>
      <c r="D21" s="420">
        <v>30568</v>
      </c>
      <c r="E21" s="420">
        <v>2734</v>
      </c>
      <c r="F21" s="420">
        <v>11</v>
      </c>
      <c r="G21" s="421">
        <v>2745</v>
      </c>
      <c r="H21" s="420">
        <v>13052</v>
      </c>
      <c r="I21" s="420">
        <v>10757</v>
      </c>
      <c r="J21" s="420">
        <v>7290</v>
      </c>
      <c r="K21" s="421">
        <v>18047</v>
      </c>
      <c r="L21" s="420">
        <v>1570</v>
      </c>
      <c r="M21" s="420">
        <v>0</v>
      </c>
      <c r="N21" s="420">
        <v>272</v>
      </c>
      <c r="O21" s="420">
        <v>0</v>
      </c>
      <c r="P21" s="420">
        <v>0</v>
      </c>
      <c r="Q21" s="427">
        <v>66254</v>
      </c>
      <c r="T21" s="55">
        <v>172</v>
      </c>
      <c r="U21" s="55">
        <v>3449</v>
      </c>
      <c r="V21" s="55">
        <v>185</v>
      </c>
      <c r="W21" s="55"/>
      <c r="X21" s="55">
        <v>7098</v>
      </c>
      <c r="Y21" s="55">
        <v>6059</v>
      </c>
      <c r="Z21" s="55">
        <v>20059</v>
      </c>
      <c r="AA21" s="55">
        <v>5071</v>
      </c>
      <c r="AB21" s="55">
        <v>10</v>
      </c>
      <c r="AC21" s="55">
        <v>1593</v>
      </c>
      <c r="AD21" s="55"/>
      <c r="AE21" s="388"/>
      <c r="AF21" s="55"/>
      <c r="AG21" s="55"/>
      <c r="AH21" s="55"/>
      <c r="AI21" s="388"/>
    </row>
    <row r="22" spans="1:35">
      <c r="A22" s="417" t="s">
        <v>356</v>
      </c>
      <c r="B22" s="423" t="s">
        <v>557</v>
      </c>
      <c r="C22" s="419">
        <v>51</v>
      </c>
      <c r="D22" s="420">
        <v>13365</v>
      </c>
      <c r="E22" s="420">
        <v>0</v>
      </c>
      <c r="F22" s="420">
        <v>0</v>
      </c>
      <c r="G22" s="421">
        <v>0</v>
      </c>
      <c r="H22" s="420">
        <v>1176</v>
      </c>
      <c r="I22" s="420">
        <v>2175</v>
      </c>
      <c r="J22" s="420">
        <v>6439</v>
      </c>
      <c r="K22" s="421">
        <v>8614</v>
      </c>
      <c r="L22" s="420">
        <v>57</v>
      </c>
      <c r="M22" s="420">
        <v>0</v>
      </c>
      <c r="N22" s="420">
        <v>1489</v>
      </c>
      <c r="O22" s="420">
        <v>1</v>
      </c>
      <c r="P22" s="420">
        <v>0</v>
      </c>
      <c r="Q22" s="427">
        <v>24702</v>
      </c>
      <c r="T22" s="55">
        <v>475</v>
      </c>
      <c r="U22" s="55"/>
      <c r="V22" s="55"/>
      <c r="W22" s="55"/>
      <c r="X22" s="55"/>
      <c r="Y22" s="55">
        <v>128</v>
      </c>
      <c r="Z22" s="55">
        <v>4752</v>
      </c>
      <c r="AA22" s="55">
        <v>13</v>
      </c>
      <c r="AB22" s="55"/>
      <c r="AC22" s="55"/>
      <c r="AD22" s="55"/>
      <c r="AE22" s="388"/>
      <c r="AF22" s="55"/>
      <c r="AG22" s="55"/>
      <c r="AH22" s="55"/>
      <c r="AI22" s="388"/>
    </row>
    <row r="23" spans="1:35">
      <c r="A23" s="417" t="s">
        <v>357</v>
      </c>
      <c r="B23" s="423" t="s">
        <v>557</v>
      </c>
      <c r="C23" s="419">
        <v>147</v>
      </c>
      <c r="D23" s="420">
        <v>19054</v>
      </c>
      <c r="E23" s="420">
        <v>1299</v>
      </c>
      <c r="F23" s="420">
        <v>6</v>
      </c>
      <c r="G23" s="421">
        <v>1305</v>
      </c>
      <c r="H23" s="420">
        <v>4611</v>
      </c>
      <c r="I23" s="420">
        <v>3969</v>
      </c>
      <c r="J23" s="420">
        <v>2974</v>
      </c>
      <c r="K23" s="421">
        <v>6943</v>
      </c>
      <c r="L23" s="420">
        <v>202</v>
      </c>
      <c r="M23" s="420">
        <v>0</v>
      </c>
      <c r="N23" s="420">
        <v>1</v>
      </c>
      <c r="O23" s="420">
        <v>0</v>
      </c>
      <c r="P23" s="420">
        <v>0</v>
      </c>
      <c r="Q23" s="427">
        <v>32116</v>
      </c>
      <c r="T23" s="55">
        <v>480</v>
      </c>
      <c r="U23" s="55">
        <v>3244</v>
      </c>
      <c r="V23" s="55"/>
      <c r="W23" s="55"/>
      <c r="X23" s="55"/>
      <c r="Y23" s="55">
        <v>1360</v>
      </c>
      <c r="Z23" s="55">
        <v>13225</v>
      </c>
      <c r="AA23" s="55">
        <v>1575</v>
      </c>
      <c r="AB23" s="55">
        <v>8</v>
      </c>
      <c r="AC23" s="55">
        <v>1184</v>
      </c>
      <c r="AD23" s="55"/>
      <c r="AE23" s="388"/>
      <c r="AF23" s="55"/>
      <c r="AG23" s="55"/>
      <c r="AH23" s="55"/>
      <c r="AI23" s="388"/>
    </row>
    <row r="24" spans="1:35">
      <c r="A24" s="417" t="s">
        <v>358</v>
      </c>
      <c r="B24" s="423" t="s">
        <v>557</v>
      </c>
      <c r="C24" s="419">
        <v>172</v>
      </c>
      <c r="D24" s="420">
        <v>20059</v>
      </c>
      <c r="E24" s="420">
        <v>1593</v>
      </c>
      <c r="F24" s="420">
        <v>10</v>
      </c>
      <c r="G24" s="421">
        <v>1603</v>
      </c>
      <c r="H24" s="420">
        <v>7098</v>
      </c>
      <c r="I24" s="420">
        <v>6059</v>
      </c>
      <c r="J24" s="420">
        <v>5071</v>
      </c>
      <c r="K24" s="421">
        <v>11130</v>
      </c>
      <c r="L24" s="420">
        <v>185</v>
      </c>
      <c r="M24" s="420">
        <v>0</v>
      </c>
      <c r="N24" s="420">
        <v>3449</v>
      </c>
      <c r="O24" s="420">
        <v>0</v>
      </c>
      <c r="P24" s="420">
        <v>0</v>
      </c>
      <c r="Q24" s="427">
        <v>43524</v>
      </c>
      <c r="T24" s="55">
        <v>490</v>
      </c>
      <c r="U24" s="55">
        <v>1341</v>
      </c>
      <c r="V24" s="55"/>
      <c r="W24" s="55"/>
      <c r="X24" s="55"/>
      <c r="Y24" s="55">
        <v>6858</v>
      </c>
      <c r="Z24" s="55">
        <v>17783</v>
      </c>
      <c r="AA24" s="55">
        <v>15865</v>
      </c>
      <c r="AB24" s="55">
        <v>7</v>
      </c>
      <c r="AC24" s="55">
        <v>7626</v>
      </c>
      <c r="AD24" s="55"/>
      <c r="AE24" s="388"/>
      <c r="AF24" s="55"/>
      <c r="AG24" s="55"/>
      <c r="AH24" s="55"/>
      <c r="AI24" s="388"/>
    </row>
    <row r="25" spans="1:35">
      <c r="A25" s="417" t="s">
        <v>359</v>
      </c>
      <c r="B25" s="423" t="s">
        <v>557</v>
      </c>
      <c r="C25" s="419">
        <v>475</v>
      </c>
      <c r="D25" s="420">
        <v>4752</v>
      </c>
      <c r="E25" s="420">
        <v>0</v>
      </c>
      <c r="F25" s="420">
        <v>0</v>
      </c>
      <c r="G25" s="421">
        <v>0</v>
      </c>
      <c r="H25" s="420">
        <v>0</v>
      </c>
      <c r="I25" s="420">
        <v>128</v>
      </c>
      <c r="J25" s="420">
        <v>13</v>
      </c>
      <c r="K25" s="421">
        <v>141</v>
      </c>
      <c r="L25" s="420">
        <v>0</v>
      </c>
      <c r="M25" s="420">
        <v>0</v>
      </c>
      <c r="N25" s="420">
        <v>0</v>
      </c>
      <c r="O25" s="420">
        <v>0</v>
      </c>
      <c r="P25" s="420">
        <v>0</v>
      </c>
      <c r="Q25" s="427">
        <v>4893</v>
      </c>
      <c r="T25" s="55">
        <v>659</v>
      </c>
      <c r="U25" s="55">
        <v>1254</v>
      </c>
      <c r="V25" s="55"/>
      <c r="W25" s="55"/>
      <c r="X25" s="55"/>
      <c r="Y25" s="55">
        <v>2069</v>
      </c>
      <c r="Z25" s="55">
        <v>12768</v>
      </c>
      <c r="AA25" s="55">
        <v>5294</v>
      </c>
      <c r="AB25" s="55"/>
      <c r="AC25" s="55"/>
      <c r="AD25" s="55"/>
      <c r="AE25" s="388"/>
      <c r="AF25" s="55"/>
      <c r="AG25" s="55"/>
      <c r="AH25" s="55"/>
      <c r="AI25" s="388"/>
    </row>
    <row r="26" spans="1:35">
      <c r="A26" s="417" t="s">
        <v>360</v>
      </c>
      <c r="B26" s="423" t="s">
        <v>557</v>
      </c>
      <c r="C26" s="419">
        <v>480</v>
      </c>
      <c r="D26" s="420">
        <v>13225</v>
      </c>
      <c r="E26" s="420">
        <v>1184</v>
      </c>
      <c r="F26" s="420">
        <v>8</v>
      </c>
      <c r="G26" s="421">
        <v>1192</v>
      </c>
      <c r="H26" s="420">
        <v>0</v>
      </c>
      <c r="I26" s="420">
        <v>1360</v>
      </c>
      <c r="J26" s="420">
        <v>1575</v>
      </c>
      <c r="K26" s="421">
        <v>2935</v>
      </c>
      <c r="L26" s="420">
        <v>0</v>
      </c>
      <c r="M26" s="420">
        <v>0</v>
      </c>
      <c r="N26" s="420">
        <v>3244</v>
      </c>
      <c r="O26" s="420">
        <v>0</v>
      </c>
      <c r="P26" s="420">
        <v>0</v>
      </c>
      <c r="Q26" s="427">
        <v>20596</v>
      </c>
      <c r="T26" s="55">
        <v>665</v>
      </c>
      <c r="U26" s="55"/>
      <c r="V26" s="55"/>
      <c r="W26" s="55"/>
      <c r="X26" s="55"/>
      <c r="Y26" s="55">
        <v>1615</v>
      </c>
      <c r="Z26" s="55">
        <v>22827</v>
      </c>
      <c r="AA26" s="55">
        <v>3215</v>
      </c>
      <c r="AB26" s="55">
        <v>3</v>
      </c>
      <c r="AC26" s="55">
        <v>1482</v>
      </c>
      <c r="AD26" s="55"/>
      <c r="AE26" s="388"/>
      <c r="AF26" s="55"/>
      <c r="AG26" s="55"/>
      <c r="AH26" s="55"/>
      <c r="AI26" s="388"/>
    </row>
    <row r="27" spans="1:35">
      <c r="A27" s="417" t="s">
        <v>361</v>
      </c>
      <c r="B27" s="423" t="s">
        <v>557</v>
      </c>
      <c r="C27" s="419">
        <v>490</v>
      </c>
      <c r="D27" s="420">
        <v>17783</v>
      </c>
      <c r="E27" s="420">
        <v>7626</v>
      </c>
      <c r="F27" s="420">
        <v>7</v>
      </c>
      <c r="G27" s="421">
        <v>7633</v>
      </c>
      <c r="H27" s="420">
        <v>0</v>
      </c>
      <c r="I27" s="420">
        <v>6858</v>
      </c>
      <c r="J27" s="420">
        <v>15865</v>
      </c>
      <c r="K27" s="421">
        <v>22723</v>
      </c>
      <c r="L27" s="420">
        <v>0</v>
      </c>
      <c r="M27" s="420">
        <v>0</v>
      </c>
      <c r="N27" s="420">
        <v>1341</v>
      </c>
      <c r="O27" s="420">
        <v>0</v>
      </c>
      <c r="P27" s="420">
        <v>0</v>
      </c>
      <c r="Q27" s="427">
        <v>49480</v>
      </c>
      <c r="T27" s="55">
        <v>837</v>
      </c>
      <c r="U27" s="55">
        <v>1241</v>
      </c>
      <c r="V27" s="55">
        <v>497</v>
      </c>
      <c r="W27" s="55"/>
      <c r="X27" s="55">
        <v>19928</v>
      </c>
      <c r="Y27" s="55">
        <v>11887</v>
      </c>
      <c r="Z27" s="55">
        <v>34976</v>
      </c>
      <c r="AA27" s="55">
        <v>23578</v>
      </c>
      <c r="AB27" s="55">
        <v>13</v>
      </c>
      <c r="AC27" s="55">
        <v>8709</v>
      </c>
      <c r="AD27" s="55"/>
      <c r="AE27" s="388"/>
      <c r="AF27" s="55"/>
      <c r="AG27" s="55"/>
      <c r="AH27" s="55"/>
      <c r="AI27" s="388"/>
    </row>
    <row r="28" spans="1:35">
      <c r="A28" s="417" t="s">
        <v>362</v>
      </c>
      <c r="B28" s="423" t="s">
        <v>557</v>
      </c>
      <c r="C28" s="419">
        <v>659</v>
      </c>
      <c r="D28" s="420">
        <v>12768</v>
      </c>
      <c r="E28" s="420">
        <v>0</v>
      </c>
      <c r="F28" s="420">
        <v>0</v>
      </c>
      <c r="G28" s="421">
        <v>0</v>
      </c>
      <c r="H28" s="420">
        <v>0</v>
      </c>
      <c r="I28" s="420">
        <v>2069</v>
      </c>
      <c r="J28" s="420">
        <v>5294</v>
      </c>
      <c r="K28" s="421">
        <v>7363</v>
      </c>
      <c r="L28" s="420">
        <v>0</v>
      </c>
      <c r="M28" s="420">
        <v>0</v>
      </c>
      <c r="N28" s="420">
        <v>1254</v>
      </c>
      <c r="O28" s="420">
        <v>0</v>
      </c>
      <c r="P28" s="420">
        <v>0</v>
      </c>
      <c r="Q28" s="427">
        <v>21385</v>
      </c>
      <c r="T28" s="55">
        <v>873</v>
      </c>
      <c r="U28" s="55"/>
      <c r="V28" s="55"/>
      <c r="W28" s="55"/>
      <c r="X28" s="55"/>
      <c r="Y28" s="55">
        <v>119</v>
      </c>
      <c r="Z28" s="55">
        <v>7205</v>
      </c>
      <c r="AA28" s="55">
        <v>19</v>
      </c>
      <c r="AB28" s="55"/>
      <c r="AC28" s="55"/>
      <c r="AD28" s="55"/>
      <c r="AE28" s="388"/>
      <c r="AF28" s="55"/>
      <c r="AG28" s="55"/>
      <c r="AH28" s="55"/>
      <c r="AI28" s="388"/>
    </row>
    <row r="29" spans="1:35">
      <c r="A29" s="417" t="s">
        <v>363</v>
      </c>
      <c r="B29" s="423" t="s">
        <v>557</v>
      </c>
      <c r="C29" s="419">
        <v>665</v>
      </c>
      <c r="D29" s="420">
        <v>22827</v>
      </c>
      <c r="E29" s="420">
        <v>1482</v>
      </c>
      <c r="F29" s="420">
        <v>3</v>
      </c>
      <c r="G29" s="421">
        <v>1485</v>
      </c>
      <c r="H29" s="420">
        <v>0</v>
      </c>
      <c r="I29" s="420">
        <v>1615</v>
      </c>
      <c r="J29" s="420">
        <v>3215</v>
      </c>
      <c r="K29" s="421">
        <v>4830</v>
      </c>
      <c r="L29" s="420">
        <v>0</v>
      </c>
      <c r="M29" s="420">
        <v>0</v>
      </c>
      <c r="N29" s="420">
        <v>0</v>
      </c>
      <c r="O29" s="420">
        <v>0</v>
      </c>
      <c r="P29" s="420">
        <v>0</v>
      </c>
      <c r="Q29" s="427">
        <v>29142</v>
      </c>
      <c r="T29" s="55">
        <v>31</v>
      </c>
      <c r="U29" s="55"/>
      <c r="V29" s="55"/>
      <c r="W29" s="55"/>
      <c r="X29" s="55"/>
      <c r="Y29" s="55">
        <v>1176</v>
      </c>
      <c r="Z29" s="55">
        <v>5001</v>
      </c>
      <c r="AA29" s="55">
        <v>59</v>
      </c>
      <c r="AB29" s="55">
        <v>48</v>
      </c>
      <c r="AC29" s="55">
        <v>12040</v>
      </c>
      <c r="AD29" s="55"/>
      <c r="AE29" s="388"/>
      <c r="AF29" s="55"/>
      <c r="AG29" s="55"/>
      <c r="AH29" s="55"/>
      <c r="AI29" s="388"/>
    </row>
    <row r="30" spans="1:35">
      <c r="A30" s="417" t="s">
        <v>364</v>
      </c>
      <c r="B30" s="423" t="s">
        <v>557</v>
      </c>
      <c r="C30" s="419">
        <v>837</v>
      </c>
      <c r="D30" s="420">
        <v>34976</v>
      </c>
      <c r="E30" s="420">
        <v>8709</v>
      </c>
      <c r="F30" s="420">
        <v>13</v>
      </c>
      <c r="G30" s="421">
        <v>8722</v>
      </c>
      <c r="H30" s="420">
        <v>19928</v>
      </c>
      <c r="I30" s="420">
        <v>11887</v>
      </c>
      <c r="J30" s="420">
        <v>23578</v>
      </c>
      <c r="K30" s="421">
        <v>35465</v>
      </c>
      <c r="L30" s="420">
        <v>497</v>
      </c>
      <c r="M30" s="420">
        <v>0</v>
      </c>
      <c r="N30" s="420">
        <v>1241</v>
      </c>
      <c r="O30" s="420">
        <v>0</v>
      </c>
      <c r="P30" s="420">
        <v>0</v>
      </c>
      <c r="Q30" s="427">
        <v>100829</v>
      </c>
      <c r="T30" s="55">
        <v>40</v>
      </c>
      <c r="U30" s="55"/>
      <c r="V30" s="55"/>
      <c r="W30" s="55"/>
      <c r="X30" s="55"/>
      <c r="Y30" s="55">
        <v>382</v>
      </c>
      <c r="Z30" s="55">
        <v>3065</v>
      </c>
      <c r="AA30" s="55">
        <v>30</v>
      </c>
      <c r="AB30" s="55">
        <v>33</v>
      </c>
      <c r="AC30" s="55">
        <v>12118</v>
      </c>
      <c r="AD30" s="55"/>
      <c r="AE30" s="388"/>
      <c r="AF30" s="55"/>
      <c r="AG30" s="55"/>
      <c r="AH30" s="55"/>
      <c r="AI30" s="388"/>
    </row>
    <row r="31" spans="1:35">
      <c r="A31" s="417" t="s">
        <v>365</v>
      </c>
      <c r="B31" s="423" t="s">
        <v>557</v>
      </c>
      <c r="C31" s="419">
        <v>873</v>
      </c>
      <c r="D31" s="420">
        <v>7205</v>
      </c>
      <c r="E31" s="420">
        <v>0</v>
      </c>
      <c r="F31" s="420">
        <v>0</v>
      </c>
      <c r="G31" s="421">
        <v>0</v>
      </c>
      <c r="H31" s="420">
        <v>0</v>
      </c>
      <c r="I31" s="420">
        <v>119</v>
      </c>
      <c r="J31" s="420">
        <v>19</v>
      </c>
      <c r="K31" s="421">
        <v>138</v>
      </c>
      <c r="L31" s="420">
        <v>0</v>
      </c>
      <c r="M31" s="420">
        <v>0</v>
      </c>
      <c r="N31" s="420">
        <v>0</v>
      </c>
      <c r="O31" s="420">
        <v>0</v>
      </c>
      <c r="P31" s="420">
        <v>0</v>
      </c>
      <c r="Q31" s="427">
        <v>7343</v>
      </c>
      <c r="T31" s="55">
        <v>190</v>
      </c>
      <c r="U31" s="55"/>
      <c r="V31" s="55"/>
      <c r="W31" s="55"/>
      <c r="X31" s="55"/>
      <c r="Y31" s="55">
        <v>786</v>
      </c>
      <c r="Z31" s="55">
        <v>5672</v>
      </c>
      <c r="AA31" s="55">
        <v>11</v>
      </c>
      <c r="AB31" s="55"/>
      <c r="AC31" s="55"/>
      <c r="AD31" s="55"/>
      <c r="AE31" s="388"/>
      <c r="AF31" s="55"/>
      <c r="AG31" s="55"/>
      <c r="AH31" s="55"/>
      <c r="AI31" s="388"/>
    </row>
    <row r="32" spans="1:35">
      <c r="A32" s="422" t="s">
        <v>545</v>
      </c>
      <c r="B32" s="422"/>
      <c r="C32" s="422"/>
      <c r="D32" s="416">
        <v>68146</v>
      </c>
      <c r="E32" s="416">
        <v>62430</v>
      </c>
      <c r="F32" s="416">
        <v>249</v>
      </c>
      <c r="G32" s="416">
        <v>62679</v>
      </c>
      <c r="H32" s="416">
        <v>0</v>
      </c>
      <c r="I32" s="416">
        <v>13631</v>
      </c>
      <c r="J32" s="416">
        <v>1400</v>
      </c>
      <c r="K32" s="416">
        <v>15031</v>
      </c>
      <c r="L32" s="416">
        <v>130</v>
      </c>
      <c r="M32" s="416">
        <v>0</v>
      </c>
      <c r="N32" s="416">
        <v>1</v>
      </c>
      <c r="O32" s="416">
        <v>1</v>
      </c>
      <c r="P32" s="416">
        <v>0</v>
      </c>
      <c r="Q32" s="416">
        <v>145988</v>
      </c>
      <c r="T32" s="55">
        <v>604</v>
      </c>
      <c r="U32" s="55"/>
      <c r="V32" s="55"/>
      <c r="W32" s="55"/>
      <c r="X32" s="55"/>
      <c r="Y32" s="55">
        <v>1689</v>
      </c>
      <c r="Z32" s="55">
        <v>6759</v>
      </c>
      <c r="AA32" s="55">
        <v>72</v>
      </c>
      <c r="AB32" s="55">
        <v>65</v>
      </c>
      <c r="AC32" s="55">
        <v>16142</v>
      </c>
      <c r="AD32" s="55"/>
      <c r="AE32" s="388"/>
      <c r="AF32" s="55"/>
      <c r="AG32" s="55"/>
      <c r="AH32" s="55"/>
      <c r="AI32" s="388"/>
    </row>
    <row r="33" spans="1:35">
      <c r="A33" s="417" t="s">
        <v>366</v>
      </c>
      <c r="B33" s="423" t="s">
        <v>545</v>
      </c>
      <c r="C33" s="419">
        <v>31</v>
      </c>
      <c r="D33" s="420">
        <v>5001</v>
      </c>
      <c r="E33" s="420">
        <v>12040</v>
      </c>
      <c r="F33" s="420">
        <v>48</v>
      </c>
      <c r="G33" s="421">
        <v>12088</v>
      </c>
      <c r="H33" s="420">
        <v>0</v>
      </c>
      <c r="I33" s="420">
        <v>1176</v>
      </c>
      <c r="J33" s="420">
        <v>59</v>
      </c>
      <c r="K33" s="421">
        <v>1235</v>
      </c>
      <c r="L33" s="420">
        <v>0</v>
      </c>
      <c r="M33" s="420">
        <v>0</v>
      </c>
      <c r="N33" s="420">
        <v>0</v>
      </c>
      <c r="O33" s="420">
        <v>0</v>
      </c>
      <c r="P33" s="420">
        <v>0</v>
      </c>
      <c r="Q33" s="427">
        <v>18324</v>
      </c>
      <c r="T33" s="55">
        <v>670</v>
      </c>
      <c r="U33" s="55"/>
      <c r="V33" s="55"/>
      <c r="W33" s="55"/>
      <c r="X33" s="55"/>
      <c r="Y33" s="55">
        <v>1321</v>
      </c>
      <c r="Z33" s="55">
        <v>12472</v>
      </c>
      <c r="AA33" s="55">
        <v>34</v>
      </c>
      <c r="AB33" s="55"/>
      <c r="AC33" s="55"/>
      <c r="AD33" s="55">
        <v>1</v>
      </c>
      <c r="AE33" s="388"/>
      <c r="AF33" s="55"/>
      <c r="AG33" s="55"/>
      <c r="AH33" s="55"/>
      <c r="AI33" s="388"/>
    </row>
    <row r="34" spans="1:35">
      <c r="A34" s="417" t="s">
        <v>367</v>
      </c>
      <c r="B34" s="423" t="s">
        <v>545</v>
      </c>
      <c r="C34" s="419">
        <v>40</v>
      </c>
      <c r="D34" s="420">
        <v>3065</v>
      </c>
      <c r="E34" s="420">
        <v>12118</v>
      </c>
      <c r="F34" s="420">
        <v>33</v>
      </c>
      <c r="G34" s="421">
        <v>12151</v>
      </c>
      <c r="H34" s="420">
        <v>0</v>
      </c>
      <c r="I34" s="420">
        <v>382</v>
      </c>
      <c r="J34" s="420">
        <v>30</v>
      </c>
      <c r="K34" s="421">
        <v>412</v>
      </c>
      <c r="L34" s="420">
        <v>0</v>
      </c>
      <c r="M34" s="420">
        <v>0</v>
      </c>
      <c r="N34" s="420">
        <v>0</v>
      </c>
      <c r="O34" s="420">
        <v>0</v>
      </c>
      <c r="P34" s="420">
        <v>0</v>
      </c>
      <c r="Q34" s="427">
        <v>15628</v>
      </c>
      <c r="T34" s="55">
        <v>690</v>
      </c>
      <c r="U34" s="55"/>
      <c r="V34" s="55"/>
      <c r="W34" s="55"/>
      <c r="X34" s="55"/>
      <c r="Y34" s="55">
        <v>428</v>
      </c>
      <c r="Z34" s="55">
        <v>5592</v>
      </c>
      <c r="AA34" s="55">
        <v>9</v>
      </c>
      <c r="AB34" s="55"/>
      <c r="AC34" s="55"/>
      <c r="AD34" s="55"/>
      <c r="AE34" s="388"/>
      <c r="AF34" s="55"/>
      <c r="AG34" s="55"/>
      <c r="AH34" s="55"/>
      <c r="AI34" s="388"/>
    </row>
    <row r="35" spans="1:35">
      <c r="A35" s="417" t="s">
        <v>368</v>
      </c>
      <c r="B35" s="423" t="s">
        <v>545</v>
      </c>
      <c r="C35" s="419">
        <v>190</v>
      </c>
      <c r="D35" s="420">
        <v>5672</v>
      </c>
      <c r="E35" s="420">
        <v>0</v>
      </c>
      <c r="F35" s="420">
        <v>0</v>
      </c>
      <c r="G35" s="421">
        <v>0</v>
      </c>
      <c r="H35" s="420">
        <v>0</v>
      </c>
      <c r="I35" s="420">
        <v>786</v>
      </c>
      <c r="J35" s="420">
        <v>11</v>
      </c>
      <c r="K35" s="421">
        <v>797</v>
      </c>
      <c r="L35" s="420">
        <v>0</v>
      </c>
      <c r="M35" s="420">
        <v>0</v>
      </c>
      <c r="N35" s="420">
        <v>0</v>
      </c>
      <c r="O35" s="420">
        <v>0</v>
      </c>
      <c r="P35" s="420">
        <v>0</v>
      </c>
      <c r="Q35" s="427">
        <v>6469</v>
      </c>
      <c r="T35" s="55">
        <v>736</v>
      </c>
      <c r="U35" s="55">
        <v>1</v>
      </c>
      <c r="V35" s="55"/>
      <c r="W35" s="55"/>
      <c r="X35" s="55"/>
      <c r="Y35" s="55">
        <v>5178</v>
      </c>
      <c r="Z35" s="55">
        <v>7831</v>
      </c>
      <c r="AA35" s="55">
        <v>137</v>
      </c>
      <c r="AB35" s="55">
        <v>77</v>
      </c>
      <c r="AC35" s="55">
        <v>15542</v>
      </c>
      <c r="AD35" s="55"/>
      <c r="AE35" s="388"/>
      <c r="AF35" s="55"/>
      <c r="AG35" s="55"/>
      <c r="AH35" s="55"/>
      <c r="AI35" s="388"/>
    </row>
    <row r="36" spans="1:35">
      <c r="A36" s="417" t="s">
        <v>369</v>
      </c>
      <c r="B36" s="423" t="s">
        <v>545</v>
      </c>
      <c r="C36" s="419">
        <v>604</v>
      </c>
      <c r="D36" s="420">
        <v>6759</v>
      </c>
      <c r="E36" s="420">
        <v>16142</v>
      </c>
      <c r="F36" s="420">
        <v>65</v>
      </c>
      <c r="G36" s="421">
        <v>16207</v>
      </c>
      <c r="H36" s="420">
        <v>0</v>
      </c>
      <c r="I36" s="420">
        <v>1689</v>
      </c>
      <c r="J36" s="420">
        <v>72</v>
      </c>
      <c r="K36" s="421">
        <v>1761</v>
      </c>
      <c r="L36" s="420">
        <v>0</v>
      </c>
      <c r="M36" s="420">
        <v>0</v>
      </c>
      <c r="N36" s="420">
        <v>0</v>
      </c>
      <c r="O36" s="420">
        <v>0</v>
      </c>
      <c r="P36" s="420">
        <v>0</v>
      </c>
      <c r="Q36" s="427">
        <v>24727</v>
      </c>
      <c r="T36" s="55">
        <v>858</v>
      </c>
      <c r="U36" s="55"/>
      <c r="V36" s="55"/>
      <c r="W36" s="55"/>
      <c r="X36" s="55"/>
      <c r="Y36" s="55">
        <v>1030</v>
      </c>
      <c r="Z36" s="55">
        <v>10392</v>
      </c>
      <c r="AA36" s="55">
        <v>35</v>
      </c>
      <c r="AB36" s="55"/>
      <c r="AC36" s="55"/>
      <c r="AD36" s="55"/>
      <c r="AE36" s="388"/>
      <c r="AF36" s="55"/>
      <c r="AG36" s="55"/>
      <c r="AH36" s="55"/>
      <c r="AI36" s="388"/>
    </row>
    <row r="37" spans="1:35">
      <c r="A37" s="417" t="s">
        <v>370</v>
      </c>
      <c r="B37" s="423" t="s">
        <v>545</v>
      </c>
      <c r="C37" s="419">
        <v>670</v>
      </c>
      <c r="D37" s="420">
        <v>12472</v>
      </c>
      <c r="E37" s="420">
        <v>0</v>
      </c>
      <c r="F37" s="420">
        <v>0</v>
      </c>
      <c r="G37" s="421">
        <v>0</v>
      </c>
      <c r="H37" s="420">
        <v>0</v>
      </c>
      <c r="I37" s="420">
        <v>1321</v>
      </c>
      <c r="J37" s="420">
        <v>34</v>
      </c>
      <c r="K37" s="421">
        <v>1355</v>
      </c>
      <c r="L37" s="420">
        <v>0</v>
      </c>
      <c r="M37" s="420">
        <v>0</v>
      </c>
      <c r="N37" s="420">
        <v>0</v>
      </c>
      <c r="O37" s="420">
        <v>1</v>
      </c>
      <c r="P37" s="420">
        <v>0</v>
      </c>
      <c r="Q37" s="427">
        <v>13828</v>
      </c>
      <c r="T37" s="55">
        <v>885</v>
      </c>
      <c r="U37" s="55"/>
      <c r="V37" s="55"/>
      <c r="W37" s="55"/>
      <c r="X37" s="55"/>
      <c r="Y37" s="55">
        <v>610</v>
      </c>
      <c r="Z37" s="55">
        <v>3381</v>
      </c>
      <c r="AA37" s="55">
        <v>974</v>
      </c>
      <c r="AB37" s="55">
        <v>1</v>
      </c>
      <c r="AC37" s="55">
        <v>527</v>
      </c>
      <c r="AD37" s="55"/>
      <c r="AE37" s="388"/>
      <c r="AF37" s="55"/>
      <c r="AG37" s="55"/>
      <c r="AH37" s="55"/>
      <c r="AI37" s="388"/>
    </row>
    <row r="38" spans="1:35">
      <c r="A38" s="417" t="s">
        <v>371</v>
      </c>
      <c r="B38" s="423" t="s">
        <v>545</v>
      </c>
      <c r="C38" s="419">
        <v>690</v>
      </c>
      <c r="D38" s="420">
        <v>5592</v>
      </c>
      <c r="E38" s="420">
        <v>0</v>
      </c>
      <c r="F38" s="420">
        <v>0</v>
      </c>
      <c r="G38" s="421">
        <v>0</v>
      </c>
      <c r="H38" s="420">
        <v>0</v>
      </c>
      <c r="I38" s="420">
        <v>428</v>
      </c>
      <c r="J38" s="420">
        <v>9</v>
      </c>
      <c r="K38" s="421">
        <v>437</v>
      </c>
      <c r="L38" s="420">
        <v>0</v>
      </c>
      <c r="M38" s="420">
        <v>0</v>
      </c>
      <c r="N38" s="420">
        <v>0</v>
      </c>
      <c r="O38" s="420">
        <v>0</v>
      </c>
      <c r="P38" s="420">
        <v>0</v>
      </c>
      <c r="Q38" s="427">
        <v>6029</v>
      </c>
      <c r="T38" s="55">
        <v>890</v>
      </c>
      <c r="U38" s="55"/>
      <c r="V38" s="55">
        <v>130</v>
      </c>
      <c r="W38" s="55"/>
      <c r="X38" s="55"/>
      <c r="Y38" s="55">
        <v>1031</v>
      </c>
      <c r="Z38" s="55">
        <v>7981</v>
      </c>
      <c r="AA38" s="55">
        <v>39</v>
      </c>
      <c r="AB38" s="55">
        <v>25</v>
      </c>
      <c r="AC38" s="55">
        <v>6061</v>
      </c>
      <c r="AD38" s="55"/>
      <c r="AE38" s="388"/>
      <c r="AF38" s="55"/>
      <c r="AG38" s="55"/>
      <c r="AH38" s="55"/>
      <c r="AI38" s="388"/>
    </row>
    <row r="39" spans="1:35">
      <c r="A39" s="417" t="s">
        <v>372</v>
      </c>
      <c r="B39" s="423" t="s">
        <v>545</v>
      </c>
      <c r="C39" s="419">
        <v>736</v>
      </c>
      <c r="D39" s="420">
        <v>7831</v>
      </c>
      <c r="E39" s="420">
        <v>15542</v>
      </c>
      <c r="F39" s="420">
        <v>77</v>
      </c>
      <c r="G39" s="421">
        <v>15619</v>
      </c>
      <c r="H39" s="420">
        <v>0</v>
      </c>
      <c r="I39" s="420">
        <v>5178</v>
      </c>
      <c r="J39" s="420">
        <v>137</v>
      </c>
      <c r="K39" s="421">
        <v>5315</v>
      </c>
      <c r="L39" s="420">
        <v>0</v>
      </c>
      <c r="M39" s="420">
        <v>0</v>
      </c>
      <c r="N39" s="420">
        <v>1</v>
      </c>
      <c r="O39" s="420">
        <v>0</v>
      </c>
      <c r="P39" s="420">
        <v>0</v>
      </c>
      <c r="Q39" s="427">
        <v>28766</v>
      </c>
      <c r="T39" s="55">
        <v>4</v>
      </c>
      <c r="U39" s="55"/>
      <c r="V39" s="55"/>
      <c r="W39" s="55"/>
      <c r="X39" s="55"/>
      <c r="Y39" s="55">
        <v>97</v>
      </c>
      <c r="Z39" s="55">
        <v>1276</v>
      </c>
      <c r="AA39" s="55">
        <v>6</v>
      </c>
      <c r="AB39" s="55"/>
      <c r="AC39" s="55"/>
      <c r="AD39" s="55"/>
      <c r="AE39" s="388"/>
      <c r="AF39" s="55"/>
      <c r="AG39" s="55"/>
      <c r="AH39" s="55"/>
      <c r="AI39" s="388"/>
    </row>
    <row r="40" spans="1:35">
      <c r="A40" s="417" t="s">
        <v>373</v>
      </c>
      <c r="B40" s="423" t="s">
        <v>545</v>
      </c>
      <c r="C40" s="419">
        <v>858</v>
      </c>
      <c r="D40" s="420">
        <v>10392</v>
      </c>
      <c r="E40" s="420">
        <v>0</v>
      </c>
      <c r="F40" s="420">
        <v>0</v>
      </c>
      <c r="G40" s="421">
        <v>0</v>
      </c>
      <c r="H40" s="420">
        <v>0</v>
      </c>
      <c r="I40" s="420">
        <v>1030</v>
      </c>
      <c r="J40" s="420">
        <v>35</v>
      </c>
      <c r="K40" s="421">
        <v>1065</v>
      </c>
      <c r="L40" s="420">
        <v>0</v>
      </c>
      <c r="M40" s="420">
        <v>0</v>
      </c>
      <c r="N40" s="420">
        <v>0</v>
      </c>
      <c r="O40" s="420">
        <v>0</v>
      </c>
      <c r="P40" s="420">
        <v>0</v>
      </c>
      <c r="Q40" s="427">
        <v>11457</v>
      </c>
      <c r="T40" s="55">
        <v>42</v>
      </c>
      <c r="U40" s="55"/>
      <c r="V40" s="55"/>
      <c r="W40" s="55"/>
      <c r="X40" s="55"/>
      <c r="Y40" s="55">
        <v>2375</v>
      </c>
      <c r="Z40" s="55">
        <v>6790</v>
      </c>
      <c r="AA40" s="55">
        <v>161</v>
      </c>
      <c r="AB40" s="55">
        <v>64</v>
      </c>
      <c r="AC40" s="55">
        <v>9487</v>
      </c>
      <c r="AD40" s="55"/>
      <c r="AE40" s="388"/>
      <c r="AF40" s="55"/>
      <c r="AG40" s="55"/>
      <c r="AH40" s="55"/>
      <c r="AI40" s="388"/>
    </row>
    <row r="41" spans="1:35">
      <c r="A41" s="417" t="s">
        <v>374</v>
      </c>
      <c r="B41" s="423" t="s">
        <v>545</v>
      </c>
      <c r="C41" s="419">
        <v>885</v>
      </c>
      <c r="D41" s="420">
        <v>3381</v>
      </c>
      <c r="E41" s="420">
        <v>527</v>
      </c>
      <c r="F41" s="420">
        <v>1</v>
      </c>
      <c r="G41" s="421">
        <v>528</v>
      </c>
      <c r="H41" s="420">
        <v>0</v>
      </c>
      <c r="I41" s="420">
        <v>610</v>
      </c>
      <c r="J41" s="420">
        <v>974</v>
      </c>
      <c r="K41" s="421">
        <v>1584</v>
      </c>
      <c r="L41" s="420">
        <v>0</v>
      </c>
      <c r="M41" s="420">
        <v>0</v>
      </c>
      <c r="N41" s="420">
        <v>0</v>
      </c>
      <c r="O41" s="420">
        <v>0</v>
      </c>
      <c r="P41" s="420">
        <v>0</v>
      </c>
      <c r="Q41" s="427">
        <v>5493</v>
      </c>
      <c r="T41" s="55">
        <v>44</v>
      </c>
      <c r="U41" s="55"/>
      <c r="V41" s="55"/>
      <c r="W41" s="55"/>
      <c r="X41" s="55"/>
      <c r="Y41" s="55">
        <v>551</v>
      </c>
      <c r="Z41" s="55">
        <v>5263</v>
      </c>
      <c r="AA41" s="55">
        <v>11</v>
      </c>
      <c r="AB41" s="55"/>
      <c r="AC41" s="55"/>
      <c r="AD41" s="55"/>
      <c r="AE41" s="388"/>
      <c r="AF41" s="55"/>
      <c r="AG41" s="55"/>
      <c r="AH41" s="55"/>
      <c r="AI41" s="388"/>
    </row>
    <row r="42" spans="1:35">
      <c r="A42" s="417" t="s">
        <v>375</v>
      </c>
      <c r="B42" s="423" t="s">
        <v>545</v>
      </c>
      <c r="C42" s="419">
        <v>890</v>
      </c>
      <c r="D42" s="420">
        <v>7981</v>
      </c>
      <c r="E42" s="420">
        <v>6061</v>
      </c>
      <c r="F42" s="420">
        <v>25</v>
      </c>
      <c r="G42" s="421">
        <v>6086</v>
      </c>
      <c r="H42" s="420">
        <v>0</v>
      </c>
      <c r="I42" s="420">
        <v>1031</v>
      </c>
      <c r="J42" s="420">
        <v>39</v>
      </c>
      <c r="K42" s="421">
        <v>1070</v>
      </c>
      <c r="L42" s="420">
        <v>130</v>
      </c>
      <c r="M42" s="420">
        <v>0</v>
      </c>
      <c r="N42" s="420">
        <v>0</v>
      </c>
      <c r="O42" s="420">
        <v>0</v>
      </c>
      <c r="P42" s="420">
        <v>0</v>
      </c>
      <c r="Q42" s="427">
        <v>15267</v>
      </c>
      <c r="T42" s="55">
        <v>59</v>
      </c>
      <c r="U42" s="55"/>
      <c r="V42" s="55">
        <v>12</v>
      </c>
      <c r="W42" s="55"/>
      <c r="X42" s="55"/>
      <c r="Y42" s="55">
        <v>135</v>
      </c>
      <c r="Z42" s="55">
        <v>715</v>
      </c>
      <c r="AA42" s="55">
        <v>26</v>
      </c>
      <c r="AB42" s="55">
        <v>4</v>
      </c>
      <c r="AC42" s="55">
        <v>1577</v>
      </c>
      <c r="AD42" s="55"/>
      <c r="AE42" s="388"/>
      <c r="AF42" s="55"/>
      <c r="AG42" s="55"/>
      <c r="AH42" s="55"/>
      <c r="AI42" s="388"/>
    </row>
    <row r="43" spans="1:35">
      <c r="A43" s="422" t="s">
        <v>539</v>
      </c>
      <c r="B43" s="422"/>
      <c r="C43" s="422"/>
      <c r="D43" s="416">
        <v>79436</v>
      </c>
      <c r="E43" s="416">
        <v>51780</v>
      </c>
      <c r="F43" s="416">
        <v>301</v>
      </c>
      <c r="G43" s="416">
        <v>52081</v>
      </c>
      <c r="H43" s="416">
        <v>1309</v>
      </c>
      <c r="I43" s="416">
        <v>10638</v>
      </c>
      <c r="J43" s="416">
        <v>384</v>
      </c>
      <c r="K43" s="416">
        <v>11022</v>
      </c>
      <c r="L43" s="416">
        <v>26</v>
      </c>
      <c r="M43" s="416">
        <v>0</v>
      </c>
      <c r="N43" s="416">
        <v>7209</v>
      </c>
      <c r="O43" s="416">
        <v>0</v>
      </c>
      <c r="P43" s="416">
        <v>0</v>
      </c>
      <c r="Q43" s="416">
        <v>151083</v>
      </c>
      <c r="T43" s="55">
        <v>113</v>
      </c>
      <c r="U43" s="55"/>
      <c r="V43" s="55"/>
      <c r="W43" s="55"/>
      <c r="X43" s="55"/>
      <c r="Y43" s="55">
        <v>889</v>
      </c>
      <c r="Z43" s="55">
        <v>4990</v>
      </c>
      <c r="AA43" s="55">
        <v>9</v>
      </c>
      <c r="AB43" s="55">
        <v>2</v>
      </c>
      <c r="AC43" s="55">
        <v>653</v>
      </c>
      <c r="AD43" s="55"/>
      <c r="AE43" s="388"/>
      <c r="AF43" s="55"/>
      <c r="AG43" s="55"/>
      <c r="AH43" s="55"/>
      <c r="AI43" s="388"/>
    </row>
    <row r="44" spans="1:35">
      <c r="A44" s="417" t="s">
        <v>376</v>
      </c>
      <c r="B44" s="423" t="s">
        <v>539</v>
      </c>
      <c r="C44" s="419">
        <v>4</v>
      </c>
      <c r="D44" s="420">
        <v>1276</v>
      </c>
      <c r="E44" s="420">
        <v>0</v>
      </c>
      <c r="F44" s="420">
        <v>0</v>
      </c>
      <c r="G44" s="421">
        <v>0</v>
      </c>
      <c r="H44" s="420">
        <v>0</v>
      </c>
      <c r="I44" s="420">
        <v>97</v>
      </c>
      <c r="J44" s="420">
        <v>6</v>
      </c>
      <c r="K44" s="421">
        <v>103</v>
      </c>
      <c r="L44" s="420">
        <v>0</v>
      </c>
      <c r="M44" s="420">
        <v>0</v>
      </c>
      <c r="N44" s="420">
        <v>0</v>
      </c>
      <c r="O44" s="420">
        <v>0</v>
      </c>
      <c r="P44" s="420">
        <v>0</v>
      </c>
      <c r="Q44" s="427">
        <v>1379</v>
      </c>
      <c r="T44" s="55">
        <v>125</v>
      </c>
      <c r="U44" s="55"/>
      <c r="V44" s="55"/>
      <c r="W44" s="55"/>
      <c r="X44" s="55"/>
      <c r="Y44" s="55">
        <v>199</v>
      </c>
      <c r="Z44" s="55">
        <v>6567</v>
      </c>
      <c r="AA44" s="55">
        <v>10</v>
      </c>
      <c r="AB44" s="55"/>
      <c r="AC44" s="55"/>
      <c r="AD44" s="55"/>
      <c r="AE44" s="388"/>
      <c r="AF44" s="55"/>
      <c r="AG44" s="55"/>
      <c r="AH44" s="55"/>
      <c r="AI44" s="388"/>
    </row>
    <row r="45" spans="1:35">
      <c r="A45" s="417" t="s">
        <v>377</v>
      </c>
      <c r="B45" s="423" t="s">
        <v>539</v>
      </c>
      <c r="C45" s="419">
        <v>42</v>
      </c>
      <c r="D45" s="420">
        <v>6790</v>
      </c>
      <c r="E45" s="420">
        <v>9487</v>
      </c>
      <c r="F45" s="420">
        <v>64</v>
      </c>
      <c r="G45" s="421">
        <v>9551</v>
      </c>
      <c r="H45" s="420">
        <v>0</v>
      </c>
      <c r="I45" s="420">
        <v>2375</v>
      </c>
      <c r="J45" s="420">
        <v>161</v>
      </c>
      <c r="K45" s="421">
        <v>2536</v>
      </c>
      <c r="L45" s="420">
        <v>0</v>
      </c>
      <c r="M45" s="420">
        <v>0</v>
      </c>
      <c r="N45" s="420">
        <v>0</v>
      </c>
      <c r="O45" s="420">
        <v>0</v>
      </c>
      <c r="P45" s="420">
        <v>0</v>
      </c>
      <c r="Q45" s="427">
        <v>18877</v>
      </c>
      <c r="T45" s="55">
        <v>138</v>
      </c>
      <c r="U45" s="55"/>
      <c r="V45" s="55"/>
      <c r="W45" s="55"/>
      <c r="X45" s="55"/>
      <c r="Y45" s="55">
        <v>789</v>
      </c>
      <c r="Z45" s="55">
        <v>10505</v>
      </c>
      <c r="AA45" s="55">
        <v>16</v>
      </c>
      <c r="AB45" s="55"/>
      <c r="AC45" s="55"/>
      <c r="AD45" s="55"/>
      <c r="AE45" s="388"/>
      <c r="AF45" s="55"/>
      <c r="AG45" s="55"/>
      <c r="AH45" s="55"/>
      <c r="AI45" s="388"/>
    </row>
    <row r="46" spans="1:35">
      <c r="A46" s="417" t="s">
        <v>378</v>
      </c>
      <c r="B46" s="423" t="s">
        <v>539</v>
      </c>
      <c r="C46" s="419">
        <v>44</v>
      </c>
      <c r="D46" s="420">
        <v>5263</v>
      </c>
      <c r="E46" s="420">
        <v>0</v>
      </c>
      <c r="F46" s="420">
        <v>0</v>
      </c>
      <c r="G46" s="421">
        <v>0</v>
      </c>
      <c r="H46" s="420">
        <v>0</v>
      </c>
      <c r="I46" s="420">
        <v>551</v>
      </c>
      <c r="J46" s="420">
        <v>11</v>
      </c>
      <c r="K46" s="421">
        <v>562</v>
      </c>
      <c r="L46" s="420">
        <v>0</v>
      </c>
      <c r="M46" s="420">
        <v>0</v>
      </c>
      <c r="N46" s="420">
        <v>0</v>
      </c>
      <c r="O46" s="420">
        <v>0</v>
      </c>
      <c r="P46" s="420">
        <v>0</v>
      </c>
      <c r="Q46" s="427">
        <v>5825</v>
      </c>
      <c r="T46" s="55">
        <v>234</v>
      </c>
      <c r="U46" s="55">
        <v>4605</v>
      </c>
      <c r="V46" s="55"/>
      <c r="W46" s="55"/>
      <c r="X46" s="55"/>
      <c r="Y46" s="55">
        <v>513</v>
      </c>
      <c r="Z46" s="55">
        <v>1599</v>
      </c>
      <c r="AA46" s="55">
        <v>42</v>
      </c>
      <c r="AB46" s="55">
        <v>59</v>
      </c>
      <c r="AC46" s="55">
        <v>14976</v>
      </c>
      <c r="AD46" s="55"/>
      <c r="AE46" s="388"/>
      <c r="AF46" s="55"/>
      <c r="AG46" s="55"/>
      <c r="AH46" s="55"/>
      <c r="AI46" s="388"/>
    </row>
    <row r="47" spans="1:35">
      <c r="A47" s="417" t="s">
        <v>379</v>
      </c>
      <c r="B47" s="423" t="s">
        <v>539</v>
      </c>
      <c r="C47" s="419">
        <v>59</v>
      </c>
      <c r="D47" s="420">
        <v>715</v>
      </c>
      <c r="E47" s="420">
        <v>1577</v>
      </c>
      <c r="F47" s="420">
        <v>4</v>
      </c>
      <c r="G47" s="421">
        <v>1581</v>
      </c>
      <c r="H47" s="420">
        <v>0</v>
      </c>
      <c r="I47" s="420">
        <v>135</v>
      </c>
      <c r="J47" s="420">
        <v>26</v>
      </c>
      <c r="K47" s="421">
        <v>161</v>
      </c>
      <c r="L47" s="420">
        <v>12</v>
      </c>
      <c r="M47" s="420">
        <v>0</v>
      </c>
      <c r="N47" s="420">
        <v>0</v>
      </c>
      <c r="O47" s="420">
        <v>0</v>
      </c>
      <c r="P47" s="420">
        <v>0</v>
      </c>
      <c r="Q47" s="427">
        <v>2469</v>
      </c>
      <c r="T47" s="55">
        <v>240</v>
      </c>
      <c r="U47" s="55"/>
      <c r="V47" s="55"/>
      <c r="W47" s="55"/>
      <c r="X47" s="55"/>
      <c r="Y47" s="55">
        <v>412</v>
      </c>
      <c r="Z47" s="55">
        <v>6091</v>
      </c>
      <c r="AA47" s="55">
        <v>13</v>
      </c>
      <c r="AB47" s="55"/>
      <c r="AC47" s="55"/>
      <c r="AD47" s="55"/>
      <c r="AE47" s="388"/>
      <c r="AF47" s="55"/>
      <c r="AG47" s="55"/>
      <c r="AH47" s="55"/>
      <c r="AI47" s="388"/>
    </row>
    <row r="48" spans="1:35">
      <c r="A48" s="417" t="s">
        <v>380</v>
      </c>
      <c r="B48" s="423" t="s">
        <v>539</v>
      </c>
      <c r="C48" s="419">
        <v>113</v>
      </c>
      <c r="D48" s="420">
        <v>4990</v>
      </c>
      <c r="E48" s="420">
        <v>653</v>
      </c>
      <c r="F48" s="420">
        <v>2</v>
      </c>
      <c r="G48" s="421">
        <v>655</v>
      </c>
      <c r="H48" s="420">
        <v>0</v>
      </c>
      <c r="I48" s="420">
        <v>889</v>
      </c>
      <c r="J48" s="420">
        <v>9</v>
      </c>
      <c r="K48" s="421">
        <v>898</v>
      </c>
      <c r="L48" s="420">
        <v>0</v>
      </c>
      <c r="M48" s="420">
        <v>0</v>
      </c>
      <c r="N48" s="420">
        <v>0</v>
      </c>
      <c r="O48" s="420">
        <v>0</v>
      </c>
      <c r="P48" s="420">
        <v>0</v>
      </c>
      <c r="Q48" s="427">
        <v>6543</v>
      </c>
      <c r="T48" s="55">
        <v>284</v>
      </c>
      <c r="U48" s="55">
        <v>2604</v>
      </c>
      <c r="V48" s="55"/>
      <c r="W48" s="55"/>
      <c r="X48" s="55"/>
      <c r="Y48" s="55">
        <v>523</v>
      </c>
      <c r="Z48" s="55">
        <v>2438</v>
      </c>
      <c r="AA48" s="55">
        <v>22</v>
      </c>
      <c r="AB48" s="55">
        <v>95</v>
      </c>
      <c r="AC48" s="55">
        <v>12938</v>
      </c>
      <c r="AD48" s="55"/>
      <c r="AE48" s="388"/>
      <c r="AF48" s="55"/>
      <c r="AG48" s="55"/>
      <c r="AH48" s="55"/>
      <c r="AI48" s="388"/>
    </row>
    <row r="49" spans="1:35">
      <c r="A49" s="417" t="s">
        <v>381</v>
      </c>
      <c r="B49" s="423" t="s">
        <v>539</v>
      </c>
      <c r="C49" s="419">
        <v>125</v>
      </c>
      <c r="D49" s="420">
        <v>6567</v>
      </c>
      <c r="E49" s="420">
        <v>0</v>
      </c>
      <c r="F49" s="420">
        <v>0</v>
      </c>
      <c r="G49" s="421">
        <v>0</v>
      </c>
      <c r="H49" s="420">
        <v>0</v>
      </c>
      <c r="I49" s="420">
        <v>199</v>
      </c>
      <c r="J49" s="420">
        <v>10</v>
      </c>
      <c r="K49" s="421">
        <v>209</v>
      </c>
      <c r="L49" s="420">
        <v>0</v>
      </c>
      <c r="M49" s="420">
        <v>0</v>
      </c>
      <c r="N49" s="420">
        <v>0</v>
      </c>
      <c r="O49" s="420">
        <v>0</v>
      </c>
      <c r="P49" s="420">
        <v>0</v>
      </c>
      <c r="Q49" s="427">
        <v>6776</v>
      </c>
      <c r="T49" s="55">
        <v>306</v>
      </c>
      <c r="U49" s="55"/>
      <c r="V49" s="55">
        <v>14</v>
      </c>
      <c r="W49" s="55"/>
      <c r="X49" s="55"/>
      <c r="Y49" s="55">
        <v>429</v>
      </c>
      <c r="Z49" s="55">
        <v>1097</v>
      </c>
      <c r="AA49" s="55">
        <v>9</v>
      </c>
      <c r="AB49" s="55">
        <v>3</v>
      </c>
      <c r="AC49" s="55">
        <v>2689</v>
      </c>
      <c r="AD49" s="55"/>
      <c r="AE49" s="388"/>
      <c r="AF49" s="55"/>
      <c r="AG49" s="55"/>
      <c r="AH49" s="55"/>
      <c r="AI49" s="388"/>
    </row>
    <row r="50" spans="1:35">
      <c r="A50" s="417" t="s">
        <v>382</v>
      </c>
      <c r="B50" s="423" t="s">
        <v>539</v>
      </c>
      <c r="C50" s="419">
        <v>138</v>
      </c>
      <c r="D50" s="420">
        <v>10505</v>
      </c>
      <c r="E50" s="420">
        <v>0</v>
      </c>
      <c r="F50" s="420">
        <v>0</v>
      </c>
      <c r="G50" s="421">
        <v>0</v>
      </c>
      <c r="H50" s="420">
        <v>0</v>
      </c>
      <c r="I50" s="420">
        <v>789</v>
      </c>
      <c r="J50" s="420">
        <v>16</v>
      </c>
      <c r="K50" s="421">
        <v>805</v>
      </c>
      <c r="L50" s="420">
        <v>0</v>
      </c>
      <c r="M50" s="420">
        <v>0</v>
      </c>
      <c r="N50" s="420">
        <v>0</v>
      </c>
      <c r="O50" s="420">
        <v>0</v>
      </c>
      <c r="P50" s="420">
        <v>0</v>
      </c>
      <c r="Q50" s="427">
        <v>11310</v>
      </c>
      <c r="T50" s="55">
        <v>347</v>
      </c>
      <c r="U50" s="55"/>
      <c r="V50" s="55"/>
      <c r="W50" s="55"/>
      <c r="X50" s="55"/>
      <c r="Y50" s="55">
        <v>188</v>
      </c>
      <c r="Z50" s="55">
        <v>2741</v>
      </c>
      <c r="AA50" s="55">
        <v>8</v>
      </c>
      <c r="AB50" s="55"/>
      <c r="AC50" s="55"/>
      <c r="AD50" s="55"/>
      <c r="AE50" s="388"/>
      <c r="AF50" s="55"/>
      <c r="AG50" s="55"/>
      <c r="AH50" s="55"/>
      <c r="AI50" s="388"/>
    </row>
    <row r="51" spans="1:35">
      <c r="A51" s="417" t="s">
        <v>383</v>
      </c>
      <c r="B51" s="423" t="s">
        <v>539</v>
      </c>
      <c r="C51" s="419">
        <v>234</v>
      </c>
      <c r="D51" s="420">
        <v>1599</v>
      </c>
      <c r="E51" s="420">
        <v>14976</v>
      </c>
      <c r="F51" s="420">
        <v>59</v>
      </c>
      <c r="G51" s="421">
        <v>15035</v>
      </c>
      <c r="H51" s="420">
        <v>0</v>
      </c>
      <c r="I51" s="420">
        <v>513</v>
      </c>
      <c r="J51" s="420">
        <v>42</v>
      </c>
      <c r="K51" s="421">
        <v>555</v>
      </c>
      <c r="L51" s="420">
        <v>0</v>
      </c>
      <c r="M51" s="420">
        <v>0</v>
      </c>
      <c r="N51" s="420">
        <v>4605</v>
      </c>
      <c r="O51" s="420">
        <v>0</v>
      </c>
      <c r="P51" s="420">
        <v>0</v>
      </c>
      <c r="Q51" s="427">
        <v>21794</v>
      </c>
      <c r="T51" s="55">
        <v>411</v>
      </c>
      <c r="U51" s="55"/>
      <c r="V51" s="55"/>
      <c r="W51" s="55"/>
      <c r="X51" s="55"/>
      <c r="Y51" s="55">
        <v>411</v>
      </c>
      <c r="Z51" s="55">
        <v>6830</v>
      </c>
      <c r="AA51" s="55">
        <v>3</v>
      </c>
      <c r="AB51" s="55"/>
      <c r="AC51" s="55"/>
      <c r="AD51" s="55"/>
      <c r="AE51" s="388"/>
      <c r="AF51" s="55"/>
      <c r="AG51" s="55"/>
      <c r="AH51" s="55"/>
      <c r="AI51" s="388"/>
    </row>
    <row r="52" spans="1:35">
      <c r="A52" s="417" t="s">
        <v>384</v>
      </c>
      <c r="B52" s="423" t="s">
        <v>539</v>
      </c>
      <c r="C52" s="419">
        <v>240</v>
      </c>
      <c r="D52" s="420">
        <v>6091</v>
      </c>
      <c r="E52" s="420">
        <v>0</v>
      </c>
      <c r="F52" s="420">
        <v>0</v>
      </c>
      <c r="G52" s="421">
        <v>0</v>
      </c>
      <c r="H52" s="420">
        <v>0</v>
      </c>
      <c r="I52" s="420">
        <v>412</v>
      </c>
      <c r="J52" s="420">
        <v>13</v>
      </c>
      <c r="K52" s="421">
        <v>425</v>
      </c>
      <c r="L52" s="420">
        <v>0</v>
      </c>
      <c r="M52" s="420">
        <v>0</v>
      </c>
      <c r="N52" s="420">
        <v>0</v>
      </c>
      <c r="O52" s="420">
        <v>0</v>
      </c>
      <c r="P52" s="420">
        <v>0</v>
      </c>
      <c r="Q52" s="427">
        <v>6516</v>
      </c>
      <c r="T52" s="55">
        <v>501</v>
      </c>
      <c r="U52" s="55"/>
      <c r="V52" s="55"/>
      <c r="W52" s="55"/>
      <c r="X52" s="55"/>
      <c r="Y52" s="55">
        <v>96</v>
      </c>
      <c r="Z52" s="55">
        <v>1727</v>
      </c>
      <c r="AA52" s="55">
        <v>2</v>
      </c>
      <c r="AB52" s="55"/>
      <c r="AC52" s="55"/>
      <c r="AD52" s="55"/>
      <c r="AE52" s="388"/>
      <c r="AF52" s="55"/>
      <c r="AG52" s="55"/>
      <c r="AH52" s="55"/>
      <c r="AI52" s="388"/>
    </row>
    <row r="53" spans="1:35">
      <c r="A53" s="417" t="s">
        <v>385</v>
      </c>
      <c r="B53" s="423" t="s">
        <v>539</v>
      </c>
      <c r="C53" s="419">
        <v>284</v>
      </c>
      <c r="D53" s="420">
        <v>2438</v>
      </c>
      <c r="E53" s="420">
        <v>12938</v>
      </c>
      <c r="F53" s="420">
        <v>95</v>
      </c>
      <c r="G53" s="421">
        <v>13033</v>
      </c>
      <c r="H53" s="420">
        <v>0</v>
      </c>
      <c r="I53" s="420">
        <v>523</v>
      </c>
      <c r="J53" s="420">
        <v>22</v>
      </c>
      <c r="K53" s="421">
        <v>545</v>
      </c>
      <c r="L53" s="420">
        <v>0</v>
      </c>
      <c r="M53" s="420">
        <v>0</v>
      </c>
      <c r="N53" s="420">
        <v>2604</v>
      </c>
      <c r="O53" s="420">
        <v>0</v>
      </c>
      <c r="P53" s="420">
        <v>0</v>
      </c>
      <c r="Q53" s="427">
        <v>18620</v>
      </c>
      <c r="T53" s="55">
        <v>543</v>
      </c>
      <c r="U53" s="55"/>
      <c r="V53" s="55"/>
      <c r="W53" s="55"/>
      <c r="X53" s="55"/>
      <c r="Y53" s="55">
        <v>78</v>
      </c>
      <c r="Z53" s="55">
        <v>2413</v>
      </c>
      <c r="AA53" s="55">
        <v>2</v>
      </c>
      <c r="AB53" s="55">
        <v>21</v>
      </c>
      <c r="AC53" s="55">
        <v>3949</v>
      </c>
      <c r="AD53" s="55"/>
      <c r="AE53" s="388"/>
      <c r="AF53" s="55"/>
      <c r="AG53" s="55"/>
      <c r="AH53" s="55"/>
      <c r="AI53" s="388"/>
    </row>
    <row r="54" spans="1:35">
      <c r="A54" s="417" t="s">
        <v>386</v>
      </c>
      <c r="B54" s="423" t="s">
        <v>539</v>
      </c>
      <c r="C54" s="419">
        <v>306</v>
      </c>
      <c r="D54" s="420">
        <v>1097</v>
      </c>
      <c r="E54" s="420">
        <v>2689</v>
      </c>
      <c r="F54" s="420">
        <v>3</v>
      </c>
      <c r="G54" s="421">
        <v>2692</v>
      </c>
      <c r="H54" s="420">
        <v>0</v>
      </c>
      <c r="I54" s="420">
        <v>429</v>
      </c>
      <c r="J54" s="420">
        <v>9</v>
      </c>
      <c r="K54" s="421">
        <v>438</v>
      </c>
      <c r="L54" s="420">
        <v>14</v>
      </c>
      <c r="M54" s="420">
        <v>0</v>
      </c>
      <c r="N54" s="420">
        <v>0</v>
      </c>
      <c r="O54" s="420">
        <v>0</v>
      </c>
      <c r="P54" s="420">
        <v>0</v>
      </c>
      <c r="Q54" s="427">
        <v>4241</v>
      </c>
      <c r="T54" s="55">
        <v>628</v>
      </c>
      <c r="U54" s="55"/>
      <c r="V54" s="55"/>
      <c r="W54" s="55"/>
      <c r="X54" s="55"/>
      <c r="Y54" s="55">
        <v>355</v>
      </c>
      <c r="Z54" s="55">
        <v>6267</v>
      </c>
      <c r="AA54" s="55">
        <v>11</v>
      </c>
      <c r="AB54" s="55"/>
      <c r="AC54" s="55">
        <v>431</v>
      </c>
      <c r="AD54" s="55"/>
      <c r="AE54" s="388"/>
      <c r="AF54" s="55"/>
      <c r="AG54" s="55"/>
      <c r="AH54" s="55"/>
      <c r="AI54" s="388"/>
    </row>
    <row r="55" spans="1:35">
      <c r="A55" s="417" t="s">
        <v>387</v>
      </c>
      <c r="B55" s="423" t="s">
        <v>539</v>
      </c>
      <c r="C55" s="419">
        <v>347</v>
      </c>
      <c r="D55" s="420">
        <v>2741</v>
      </c>
      <c r="E55" s="420">
        <v>0</v>
      </c>
      <c r="F55" s="420">
        <v>0</v>
      </c>
      <c r="G55" s="421">
        <v>0</v>
      </c>
      <c r="H55" s="420">
        <v>0</v>
      </c>
      <c r="I55" s="420">
        <v>188</v>
      </c>
      <c r="J55" s="420">
        <v>8</v>
      </c>
      <c r="K55" s="421">
        <v>196</v>
      </c>
      <c r="L55" s="420">
        <v>0</v>
      </c>
      <c r="M55" s="420">
        <v>0</v>
      </c>
      <c r="N55" s="420">
        <v>0</v>
      </c>
      <c r="O55" s="420">
        <v>0</v>
      </c>
      <c r="P55" s="420">
        <v>0</v>
      </c>
      <c r="Q55" s="427">
        <v>2937</v>
      </c>
      <c r="T55" s="55">
        <v>656</v>
      </c>
      <c r="U55" s="55"/>
      <c r="V55" s="55"/>
      <c r="W55" s="55"/>
      <c r="X55" s="55">
        <v>1309</v>
      </c>
      <c r="Y55" s="55">
        <v>1462</v>
      </c>
      <c r="Z55" s="55">
        <v>4606</v>
      </c>
      <c r="AA55" s="55">
        <v>14</v>
      </c>
      <c r="AB55" s="55"/>
      <c r="AC55" s="55"/>
      <c r="AD55" s="55"/>
      <c r="AE55" s="388"/>
      <c r="AF55" s="55"/>
      <c r="AG55" s="55"/>
      <c r="AH55" s="55"/>
      <c r="AI55" s="388"/>
    </row>
    <row r="56" spans="1:35">
      <c r="A56" s="417" t="s">
        <v>388</v>
      </c>
      <c r="B56" s="423" t="s">
        <v>539</v>
      </c>
      <c r="C56" s="419">
        <v>411</v>
      </c>
      <c r="D56" s="420">
        <v>6830</v>
      </c>
      <c r="E56" s="420">
        <v>0</v>
      </c>
      <c r="F56" s="420">
        <v>0</v>
      </c>
      <c r="G56" s="421">
        <v>0</v>
      </c>
      <c r="H56" s="420">
        <v>0</v>
      </c>
      <c r="I56" s="420">
        <v>411</v>
      </c>
      <c r="J56" s="420">
        <v>3</v>
      </c>
      <c r="K56" s="421">
        <v>414</v>
      </c>
      <c r="L56" s="420">
        <v>0</v>
      </c>
      <c r="M56" s="420">
        <v>0</v>
      </c>
      <c r="N56" s="420">
        <v>0</v>
      </c>
      <c r="O56" s="420">
        <v>0</v>
      </c>
      <c r="P56" s="420">
        <v>0</v>
      </c>
      <c r="Q56" s="427">
        <v>7244</v>
      </c>
      <c r="T56" s="55">
        <v>761</v>
      </c>
      <c r="U56" s="55"/>
      <c r="V56" s="55"/>
      <c r="W56" s="55"/>
      <c r="X56" s="55"/>
      <c r="Y56" s="55">
        <v>1055</v>
      </c>
      <c r="Z56" s="55">
        <v>7247</v>
      </c>
      <c r="AA56" s="55">
        <v>18</v>
      </c>
      <c r="AB56" s="55"/>
      <c r="AC56" s="55"/>
      <c r="AD56" s="55"/>
      <c r="AE56" s="388"/>
      <c r="AF56" s="55"/>
      <c r="AG56" s="55"/>
      <c r="AH56" s="55"/>
      <c r="AI56" s="388"/>
    </row>
    <row r="57" spans="1:35">
      <c r="A57" s="417" t="s">
        <v>389</v>
      </c>
      <c r="B57" s="423" t="s">
        <v>539</v>
      </c>
      <c r="C57" s="419">
        <v>501</v>
      </c>
      <c r="D57" s="420">
        <v>1727</v>
      </c>
      <c r="E57" s="420">
        <v>0</v>
      </c>
      <c r="F57" s="420">
        <v>0</v>
      </c>
      <c r="G57" s="421">
        <v>0</v>
      </c>
      <c r="H57" s="420">
        <v>0</v>
      </c>
      <c r="I57" s="420">
        <v>96</v>
      </c>
      <c r="J57" s="420">
        <v>2</v>
      </c>
      <c r="K57" s="421">
        <v>98</v>
      </c>
      <c r="L57" s="420">
        <v>0</v>
      </c>
      <c r="M57" s="420">
        <v>0</v>
      </c>
      <c r="N57" s="420">
        <v>0</v>
      </c>
      <c r="O57" s="420">
        <v>0</v>
      </c>
      <c r="P57" s="420">
        <v>0</v>
      </c>
      <c r="Q57" s="427">
        <v>1825</v>
      </c>
      <c r="T57" s="55">
        <v>842</v>
      </c>
      <c r="U57" s="55"/>
      <c r="V57" s="55"/>
      <c r="W57" s="55"/>
      <c r="X57" s="55"/>
      <c r="Y57" s="55">
        <v>81</v>
      </c>
      <c r="Z57" s="55">
        <v>274</v>
      </c>
      <c r="AA57" s="55">
        <v>1</v>
      </c>
      <c r="AB57" s="55">
        <v>53</v>
      </c>
      <c r="AC57" s="55">
        <v>5080</v>
      </c>
      <c r="AD57" s="55"/>
      <c r="AE57" s="388"/>
      <c r="AF57" s="55"/>
      <c r="AG57" s="55"/>
      <c r="AH57" s="55"/>
      <c r="AI57" s="388"/>
    </row>
    <row r="58" spans="1:35">
      <c r="A58" s="417" t="s">
        <v>390</v>
      </c>
      <c r="B58" s="423" t="s">
        <v>539</v>
      </c>
      <c r="C58" s="419">
        <v>543</v>
      </c>
      <c r="D58" s="420">
        <v>2413</v>
      </c>
      <c r="E58" s="420">
        <v>3949</v>
      </c>
      <c r="F58" s="420">
        <v>21</v>
      </c>
      <c r="G58" s="421">
        <v>3970</v>
      </c>
      <c r="H58" s="420">
        <v>0</v>
      </c>
      <c r="I58" s="420">
        <v>78</v>
      </c>
      <c r="J58" s="420">
        <v>2</v>
      </c>
      <c r="K58" s="421">
        <v>80</v>
      </c>
      <c r="L58" s="420">
        <v>0</v>
      </c>
      <c r="M58" s="420">
        <v>0</v>
      </c>
      <c r="N58" s="420">
        <v>0</v>
      </c>
      <c r="O58" s="420">
        <v>0</v>
      </c>
      <c r="P58" s="420">
        <v>0</v>
      </c>
      <c r="Q58" s="427">
        <v>6463</v>
      </c>
      <c r="T58" s="55">
        <v>38</v>
      </c>
      <c r="U58" s="55"/>
      <c r="V58" s="55"/>
      <c r="W58" s="55"/>
      <c r="X58" s="55"/>
      <c r="Y58" s="55">
        <v>216</v>
      </c>
      <c r="Z58" s="55">
        <v>796</v>
      </c>
      <c r="AA58" s="55">
        <v>3</v>
      </c>
      <c r="AB58" s="55">
        <v>15</v>
      </c>
      <c r="AC58" s="55">
        <v>7723</v>
      </c>
      <c r="AD58" s="55"/>
      <c r="AE58" s="388"/>
      <c r="AF58" s="55"/>
      <c r="AG58" s="55"/>
      <c r="AH58" s="55"/>
      <c r="AI58" s="388"/>
    </row>
    <row r="59" spans="1:35">
      <c r="A59" s="417" t="s">
        <v>391</v>
      </c>
      <c r="B59" s="423" t="s">
        <v>539</v>
      </c>
      <c r="C59" s="419">
        <v>628</v>
      </c>
      <c r="D59" s="420">
        <v>6267</v>
      </c>
      <c r="E59" s="420">
        <v>431</v>
      </c>
      <c r="F59" s="420">
        <v>0</v>
      </c>
      <c r="G59" s="421">
        <v>431</v>
      </c>
      <c r="H59" s="420">
        <v>0</v>
      </c>
      <c r="I59" s="420">
        <v>355</v>
      </c>
      <c r="J59" s="420">
        <v>11</v>
      </c>
      <c r="K59" s="421">
        <v>366</v>
      </c>
      <c r="L59" s="420">
        <v>0</v>
      </c>
      <c r="M59" s="420">
        <v>0</v>
      </c>
      <c r="N59" s="420">
        <v>0</v>
      </c>
      <c r="O59" s="420">
        <v>0</v>
      </c>
      <c r="P59" s="420">
        <v>0</v>
      </c>
      <c r="Q59" s="427">
        <v>7064</v>
      </c>
      <c r="T59" s="55">
        <v>86</v>
      </c>
      <c r="U59" s="55"/>
      <c r="V59" s="55">
        <v>4</v>
      </c>
      <c r="W59" s="55"/>
      <c r="X59" s="55">
        <v>65</v>
      </c>
      <c r="Y59" s="55">
        <v>218</v>
      </c>
      <c r="Z59" s="55">
        <v>2442</v>
      </c>
      <c r="AA59" s="55">
        <v>3</v>
      </c>
      <c r="AB59" s="55"/>
      <c r="AC59" s="55"/>
      <c r="AD59" s="55"/>
      <c r="AE59" s="388"/>
      <c r="AF59" s="55"/>
      <c r="AG59" s="55"/>
      <c r="AH59" s="55"/>
      <c r="AI59" s="388"/>
    </row>
    <row r="60" spans="1:35">
      <c r="A60" s="417" t="s">
        <v>392</v>
      </c>
      <c r="B60" s="423" t="s">
        <v>539</v>
      </c>
      <c r="C60" s="419">
        <v>656</v>
      </c>
      <c r="D60" s="420">
        <v>4606</v>
      </c>
      <c r="E60" s="420">
        <v>0</v>
      </c>
      <c r="F60" s="420">
        <v>0</v>
      </c>
      <c r="G60" s="421">
        <v>0</v>
      </c>
      <c r="H60" s="420">
        <v>1309</v>
      </c>
      <c r="I60" s="420">
        <v>1462</v>
      </c>
      <c r="J60" s="420">
        <v>14</v>
      </c>
      <c r="K60" s="421">
        <v>1476</v>
      </c>
      <c r="L60" s="420">
        <v>0</v>
      </c>
      <c r="M60" s="420">
        <v>0</v>
      </c>
      <c r="N60" s="420">
        <v>0</v>
      </c>
      <c r="O60" s="420">
        <v>0</v>
      </c>
      <c r="P60" s="420">
        <v>0</v>
      </c>
      <c r="Q60" s="427">
        <v>7391</v>
      </c>
      <c r="T60" s="55">
        <v>107</v>
      </c>
      <c r="U60" s="55"/>
      <c r="V60" s="55"/>
      <c r="W60" s="55"/>
      <c r="X60" s="55"/>
      <c r="Y60" s="55">
        <v>189</v>
      </c>
      <c r="Z60" s="55">
        <v>1646</v>
      </c>
      <c r="AA60" s="55">
        <v>3</v>
      </c>
      <c r="AB60" s="55">
        <v>14</v>
      </c>
      <c r="AC60" s="55">
        <v>3681</v>
      </c>
      <c r="AD60" s="55"/>
      <c r="AE60" s="388"/>
      <c r="AF60" s="55"/>
      <c r="AG60" s="55"/>
      <c r="AH60" s="55"/>
      <c r="AI60" s="388"/>
    </row>
    <row r="61" spans="1:35">
      <c r="A61" s="417" t="s">
        <v>393</v>
      </c>
      <c r="B61" s="423" t="s">
        <v>539</v>
      </c>
      <c r="C61" s="419">
        <v>761</v>
      </c>
      <c r="D61" s="420">
        <v>7247</v>
      </c>
      <c r="E61" s="420">
        <v>0</v>
      </c>
      <c r="F61" s="420">
        <v>0</v>
      </c>
      <c r="G61" s="421">
        <v>0</v>
      </c>
      <c r="H61" s="420">
        <v>0</v>
      </c>
      <c r="I61" s="420">
        <v>1055</v>
      </c>
      <c r="J61" s="420">
        <v>18</v>
      </c>
      <c r="K61" s="421">
        <v>1073</v>
      </c>
      <c r="L61" s="420">
        <v>0</v>
      </c>
      <c r="M61" s="420">
        <v>0</v>
      </c>
      <c r="N61" s="420">
        <v>0</v>
      </c>
      <c r="O61" s="420">
        <v>0</v>
      </c>
      <c r="P61" s="420">
        <v>0</v>
      </c>
      <c r="Q61" s="427">
        <v>8320</v>
      </c>
      <c r="T61" s="55">
        <v>134</v>
      </c>
      <c r="U61" s="55"/>
      <c r="V61" s="55"/>
      <c r="W61" s="55"/>
      <c r="X61" s="55"/>
      <c r="Y61" s="55">
        <v>163</v>
      </c>
      <c r="Z61" s="55">
        <v>6281</v>
      </c>
      <c r="AA61" s="55">
        <v>2</v>
      </c>
      <c r="AB61" s="55"/>
      <c r="AC61" s="55"/>
      <c r="AD61" s="55"/>
      <c r="AE61" s="388"/>
      <c r="AF61" s="55"/>
      <c r="AG61" s="55"/>
      <c r="AH61" s="55"/>
      <c r="AI61" s="388"/>
    </row>
    <row r="62" spans="1:35">
      <c r="A62" s="417" t="s">
        <v>394</v>
      </c>
      <c r="B62" s="423" t="s">
        <v>539</v>
      </c>
      <c r="C62" s="419">
        <v>842</v>
      </c>
      <c r="D62" s="420">
        <v>274</v>
      </c>
      <c r="E62" s="420">
        <v>5080</v>
      </c>
      <c r="F62" s="420">
        <v>53</v>
      </c>
      <c r="G62" s="421">
        <v>5133</v>
      </c>
      <c r="H62" s="420">
        <v>0</v>
      </c>
      <c r="I62" s="420">
        <v>81</v>
      </c>
      <c r="J62" s="420">
        <v>1</v>
      </c>
      <c r="K62" s="421">
        <v>82</v>
      </c>
      <c r="L62" s="420">
        <v>0</v>
      </c>
      <c r="M62" s="420">
        <v>0</v>
      </c>
      <c r="N62" s="420">
        <v>0</v>
      </c>
      <c r="O62" s="420">
        <v>0</v>
      </c>
      <c r="P62" s="420">
        <v>0</v>
      </c>
      <c r="Q62" s="427">
        <v>5489</v>
      </c>
      <c r="T62" s="55">
        <v>150</v>
      </c>
      <c r="U62" s="55"/>
      <c r="V62" s="55"/>
      <c r="W62" s="55"/>
      <c r="X62" s="55"/>
      <c r="Y62" s="55">
        <v>310</v>
      </c>
      <c r="Z62" s="55">
        <v>1308</v>
      </c>
      <c r="AA62" s="55">
        <v>4</v>
      </c>
      <c r="AB62" s="55"/>
      <c r="AC62" s="55"/>
      <c r="AD62" s="55"/>
      <c r="AE62" s="388"/>
      <c r="AF62" s="55"/>
      <c r="AG62" s="55"/>
      <c r="AH62" s="55"/>
      <c r="AI62" s="388"/>
    </row>
    <row r="63" spans="1:35">
      <c r="A63" s="422" t="s">
        <v>547</v>
      </c>
      <c r="B63" s="422"/>
      <c r="C63" s="422"/>
      <c r="D63" s="416">
        <v>84139</v>
      </c>
      <c r="E63" s="416">
        <v>30101</v>
      </c>
      <c r="F63" s="416">
        <v>79</v>
      </c>
      <c r="G63" s="416">
        <v>30180</v>
      </c>
      <c r="H63" s="416">
        <v>8913</v>
      </c>
      <c r="I63" s="416">
        <v>9351</v>
      </c>
      <c r="J63" s="416">
        <v>317</v>
      </c>
      <c r="K63" s="416">
        <v>9668</v>
      </c>
      <c r="L63" s="416">
        <v>4124</v>
      </c>
      <c r="M63" s="416">
        <v>0</v>
      </c>
      <c r="N63" s="416">
        <v>0</v>
      </c>
      <c r="O63" s="416">
        <v>1</v>
      </c>
      <c r="P63" s="416">
        <v>0</v>
      </c>
      <c r="Q63" s="416">
        <v>137025</v>
      </c>
      <c r="T63" s="55">
        <v>237</v>
      </c>
      <c r="U63" s="55"/>
      <c r="V63" s="55">
        <v>719</v>
      </c>
      <c r="W63" s="55"/>
      <c r="X63" s="55">
        <v>2907</v>
      </c>
      <c r="Y63" s="55">
        <v>331</v>
      </c>
      <c r="Z63" s="55">
        <v>5392</v>
      </c>
      <c r="AA63" s="55">
        <v>37</v>
      </c>
      <c r="AB63" s="55"/>
      <c r="AC63" s="55"/>
      <c r="AD63" s="55"/>
      <c r="AE63" s="388"/>
      <c r="AF63" s="55"/>
      <c r="AG63" s="55"/>
      <c r="AH63" s="55"/>
      <c r="AI63" s="388"/>
    </row>
    <row r="64" spans="1:35">
      <c r="A64" s="417" t="s">
        <v>395</v>
      </c>
      <c r="B64" s="423" t="s">
        <v>547</v>
      </c>
      <c r="C64" s="419">
        <v>38</v>
      </c>
      <c r="D64" s="420">
        <v>796</v>
      </c>
      <c r="E64" s="420">
        <v>7723</v>
      </c>
      <c r="F64" s="420">
        <v>15</v>
      </c>
      <c r="G64" s="421">
        <v>7738</v>
      </c>
      <c r="H64" s="420">
        <v>0</v>
      </c>
      <c r="I64" s="420">
        <v>216</v>
      </c>
      <c r="J64" s="420">
        <v>3</v>
      </c>
      <c r="K64" s="421">
        <v>219</v>
      </c>
      <c r="L64" s="420">
        <v>0</v>
      </c>
      <c r="M64" s="420">
        <v>0</v>
      </c>
      <c r="N64" s="420">
        <v>0</v>
      </c>
      <c r="O64" s="420">
        <v>0</v>
      </c>
      <c r="P64" s="420">
        <v>0</v>
      </c>
      <c r="Q64" s="427">
        <v>8753</v>
      </c>
      <c r="T64" s="55">
        <v>264</v>
      </c>
      <c r="U64" s="55"/>
      <c r="V64" s="55">
        <v>322</v>
      </c>
      <c r="W64" s="55"/>
      <c r="X64" s="55"/>
      <c r="Y64" s="55">
        <v>619</v>
      </c>
      <c r="Z64" s="55">
        <v>1931</v>
      </c>
      <c r="AA64" s="55">
        <v>33</v>
      </c>
      <c r="AB64" s="55"/>
      <c r="AC64" s="55"/>
      <c r="AD64" s="55"/>
      <c r="AE64" s="388"/>
      <c r="AF64" s="55"/>
      <c r="AG64" s="55"/>
      <c r="AH64" s="55"/>
      <c r="AI64" s="388"/>
    </row>
    <row r="65" spans="1:35">
      <c r="A65" s="417" t="s">
        <v>396</v>
      </c>
      <c r="B65" s="423" t="s">
        <v>547</v>
      </c>
      <c r="C65" s="419">
        <v>86</v>
      </c>
      <c r="D65" s="420">
        <v>2442</v>
      </c>
      <c r="E65" s="420">
        <v>0</v>
      </c>
      <c r="F65" s="420">
        <v>0</v>
      </c>
      <c r="G65" s="421">
        <v>0</v>
      </c>
      <c r="H65" s="420">
        <v>65</v>
      </c>
      <c r="I65" s="420">
        <v>218</v>
      </c>
      <c r="J65" s="420">
        <v>3</v>
      </c>
      <c r="K65" s="421">
        <v>221</v>
      </c>
      <c r="L65" s="420">
        <v>4</v>
      </c>
      <c r="M65" s="420">
        <v>0</v>
      </c>
      <c r="N65" s="420">
        <v>0</v>
      </c>
      <c r="O65" s="420">
        <v>0</v>
      </c>
      <c r="P65" s="420">
        <v>0</v>
      </c>
      <c r="Q65" s="427">
        <v>2732</v>
      </c>
      <c r="T65" s="55">
        <v>310</v>
      </c>
      <c r="U65" s="55"/>
      <c r="V65" s="55"/>
      <c r="W65" s="55"/>
      <c r="X65" s="55"/>
      <c r="Y65" s="55">
        <v>677</v>
      </c>
      <c r="Z65" s="55">
        <v>3987</v>
      </c>
      <c r="AA65" s="55">
        <v>5</v>
      </c>
      <c r="AB65" s="55"/>
      <c r="AC65" s="55"/>
      <c r="AD65" s="55"/>
      <c r="AE65" s="388"/>
      <c r="AF65" s="55"/>
      <c r="AG65" s="55"/>
      <c r="AH65" s="55"/>
      <c r="AI65" s="388"/>
    </row>
    <row r="66" spans="1:35">
      <c r="A66" s="417" t="s">
        <v>397</v>
      </c>
      <c r="B66" s="423" t="s">
        <v>547</v>
      </c>
      <c r="C66" s="419">
        <v>107</v>
      </c>
      <c r="D66" s="420">
        <v>1646</v>
      </c>
      <c r="E66" s="420">
        <v>3681</v>
      </c>
      <c r="F66" s="420">
        <v>14</v>
      </c>
      <c r="G66" s="421">
        <v>3695</v>
      </c>
      <c r="H66" s="420">
        <v>0</v>
      </c>
      <c r="I66" s="420">
        <v>189</v>
      </c>
      <c r="J66" s="420">
        <v>3</v>
      </c>
      <c r="K66" s="421">
        <v>192</v>
      </c>
      <c r="L66" s="420">
        <v>0</v>
      </c>
      <c r="M66" s="420">
        <v>0</v>
      </c>
      <c r="N66" s="420">
        <v>0</v>
      </c>
      <c r="O66" s="420">
        <v>0</v>
      </c>
      <c r="P66" s="420">
        <v>0</v>
      </c>
      <c r="Q66" s="427">
        <v>5533</v>
      </c>
      <c r="T66" s="55">
        <v>315</v>
      </c>
      <c r="U66" s="55"/>
      <c r="V66" s="55"/>
      <c r="W66" s="55"/>
      <c r="X66" s="55"/>
      <c r="Y66" s="55">
        <v>438</v>
      </c>
      <c r="Z66" s="55">
        <v>3400</v>
      </c>
      <c r="AA66" s="55">
        <v>3</v>
      </c>
      <c r="AB66" s="55"/>
      <c r="AC66" s="55"/>
      <c r="AD66" s="55"/>
      <c r="AE66" s="388"/>
      <c r="AF66" s="55"/>
      <c r="AG66" s="55"/>
      <c r="AH66" s="55"/>
      <c r="AI66" s="388"/>
    </row>
    <row r="67" spans="1:35">
      <c r="A67" s="417" t="s">
        <v>398</v>
      </c>
      <c r="B67" s="423" t="s">
        <v>547</v>
      </c>
      <c r="C67" s="419">
        <v>134</v>
      </c>
      <c r="D67" s="420">
        <v>6281</v>
      </c>
      <c r="E67" s="420">
        <v>0</v>
      </c>
      <c r="F67" s="420">
        <v>0</v>
      </c>
      <c r="G67" s="421">
        <v>0</v>
      </c>
      <c r="H67" s="420">
        <v>0</v>
      </c>
      <c r="I67" s="420">
        <v>163</v>
      </c>
      <c r="J67" s="420">
        <v>2</v>
      </c>
      <c r="K67" s="421">
        <v>165</v>
      </c>
      <c r="L67" s="420">
        <v>0</v>
      </c>
      <c r="M67" s="420">
        <v>0</v>
      </c>
      <c r="N67" s="420">
        <v>0</v>
      </c>
      <c r="O67" s="420">
        <v>0</v>
      </c>
      <c r="P67" s="420">
        <v>0</v>
      </c>
      <c r="Q67" s="427">
        <v>6446</v>
      </c>
      <c r="T67" s="55">
        <v>361</v>
      </c>
      <c r="U67" s="55"/>
      <c r="V67" s="55"/>
      <c r="W67" s="55"/>
      <c r="X67" s="55"/>
      <c r="Y67" s="55">
        <v>836</v>
      </c>
      <c r="Z67" s="55">
        <v>14699</v>
      </c>
      <c r="AA67" s="55">
        <v>17</v>
      </c>
      <c r="AB67" s="55"/>
      <c r="AC67" s="55"/>
      <c r="AD67" s="55"/>
      <c r="AE67" s="388"/>
      <c r="AF67" s="55"/>
      <c r="AG67" s="55"/>
      <c r="AH67" s="55"/>
      <c r="AI67" s="388"/>
    </row>
    <row r="68" spans="1:35">
      <c r="A68" s="417" t="s">
        <v>399</v>
      </c>
      <c r="B68" s="423" t="s">
        <v>547</v>
      </c>
      <c r="C68" s="419">
        <v>150</v>
      </c>
      <c r="D68" s="420">
        <v>1308</v>
      </c>
      <c r="E68" s="420">
        <v>0</v>
      </c>
      <c r="F68" s="420">
        <v>0</v>
      </c>
      <c r="G68" s="421">
        <v>0</v>
      </c>
      <c r="H68" s="420">
        <v>0</v>
      </c>
      <c r="I68" s="420">
        <v>310</v>
      </c>
      <c r="J68" s="420">
        <v>4</v>
      </c>
      <c r="K68" s="421">
        <v>314</v>
      </c>
      <c r="L68" s="420">
        <v>0</v>
      </c>
      <c r="M68" s="420">
        <v>0</v>
      </c>
      <c r="N68" s="420">
        <v>0</v>
      </c>
      <c r="O68" s="420">
        <v>0</v>
      </c>
      <c r="P68" s="420">
        <v>0</v>
      </c>
      <c r="Q68" s="427">
        <v>1622</v>
      </c>
      <c r="T68" s="55">
        <v>647</v>
      </c>
      <c r="U68" s="55"/>
      <c r="V68" s="55"/>
      <c r="W68" s="55"/>
      <c r="X68" s="55"/>
      <c r="Y68" s="55">
        <v>489</v>
      </c>
      <c r="Z68" s="55">
        <v>3656</v>
      </c>
      <c r="AA68" s="55">
        <v>7</v>
      </c>
      <c r="AB68" s="55"/>
      <c r="AC68" s="55"/>
      <c r="AD68" s="55"/>
      <c r="AE68" s="388"/>
      <c r="AF68" s="55"/>
      <c r="AG68" s="55"/>
      <c r="AH68" s="55"/>
      <c r="AI68" s="388"/>
    </row>
    <row r="69" spans="1:35">
      <c r="A69" s="417" t="s">
        <v>400</v>
      </c>
      <c r="B69" s="423" t="s">
        <v>547</v>
      </c>
      <c r="C69" s="419">
        <v>237</v>
      </c>
      <c r="D69" s="420">
        <v>5392</v>
      </c>
      <c r="E69" s="420">
        <v>0</v>
      </c>
      <c r="F69" s="420">
        <v>0</v>
      </c>
      <c r="G69" s="421">
        <v>0</v>
      </c>
      <c r="H69" s="420">
        <v>2907</v>
      </c>
      <c r="I69" s="420">
        <v>331</v>
      </c>
      <c r="J69" s="420">
        <v>37</v>
      </c>
      <c r="K69" s="421">
        <v>368</v>
      </c>
      <c r="L69" s="420">
        <v>719</v>
      </c>
      <c r="M69" s="420">
        <v>0</v>
      </c>
      <c r="N69" s="420">
        <v>0</v>
      </c>
      <c r="O69" s="420">
        <v>0</v>
      </c>
      <c r="P69" s="420">
        <v>0</v>
      </c>
      <c r="Q69" s="427">
        <v>9386</v>
      </c>
      <c r="T69" s="55">
        <v>658</v>
      </c>
      <c r="U69" s="55"/>
      <c r="V69" s="55"/>
      <c r="W69" s="55"/>
      <c r="X69" s="55"/>
      <c r="Y69" s="55">
        <v>265</v>
      </c>
      <c r="Z69" s="55">
        <v>1503</v>
      </c>
      <c r="AA69" s="55">
        <v>3</v>
      </c>
      <c r="AB69" s="55"/>
      <c r="AC69" s="55"/>
      <c r="AD69" s="55"/>
      <c r="AE69" s="388"/>
      <c r="AF69" s="55"/>
      <c r="AG69" s="55"/>
      <c r="AH69" s="55"/>
      <c r="AI69" s="388"/>
    </row>
    <row r="70" spans="1:35">
      <c r="A70" s="417" t="s">
        <v>401</v>
      </c>
      <c r="B70" s="423" t="s">
        <v>547</v>
      </c>
      <c r="C70" s="419">
        <v>264</v>
      </c>
      <c r="D70" s="420">
        <v>1931</v>
      </c>
      <c r="E70" s="420">
        <v>0</v>
      </c>
      <c r="F70" s="420">
        <v>0</v>
      </c>
      <c r="G70" s="421">
        <v>0</v>
      </c>
      <c r="H70" s="420">
        <v>0</v>
      </c>
      <c r="I70" s="420">
        <v>619</v>
      </c>
      <c r="J70" s="420">
        <v>33</v>
      </c>
      <c r="K70" s="421">
        <v>652</v>
      </c>
      <c r="L70" s="420">
        <v>322</v>
      </c>
      <c r="M70" s="420">
        <v>0</v>
      </c>
      <c r="N70" s="420">
        <v>0</v>
      </c>
      <c r="O70" s="420">
        <v>0</v>
      </c>
      <c r="P70" s="420">
        <v>0</v>
      </c>
      <c r="Q70" s="427">
        <v>2905</v>
      </c>
      <c r="T70" s="55">
        <v>664</v>
      </c>
      <c r="U70" s="55"/>
      <c r="V70" s="55">
        <v>1322</v>
      </c>
      <c r="W70" s="55"/>
      <c r="X70" s="55"/>
      <c r="Y70" s="55">
        <v>1781</v>
      </c>
      <c r="Z70" s="55">
        <v>6840</v>
      </c>
      <c r="AA70" s="55">
        <v>52</v>
      </c>
      <c r="AB70" s="55">
        <v>1</v>
      </c>
      <c r="AC70" s="55"/>
      <c r="AD70" s="55"/>
      <c r="AE70" s="388"/>
      <c r="AF70" s="55"/>
      <c r="AG70" s="55"/>
      <c r="AH70" s="55"/>
      <c r="AI70" s="388"/>
    </row>
    <row r="71" spans="1:35">
      <c r="A71" s="417" t="s">
        <v>402</v>
      </c>
      <c r="B71" s="423" t="s">
        <v>547</v>
      </c>
      <c r="C71" s="419">
        <v>310</v>
      </c>
      <c r="D71" s="420">
        <v>3987</v>
      </c>
      <c r="E71" s="420">
        <v>0</v>
      </c>
      <c r="F71" s="420">
        <v>0</v>
      </c>
      <c r="G71" s="421">
        <v>0</v>
      </c>
      <c r="H71" s="420">
        <v>0</v>
      </c>
      <c r="I71" s="420">
        <v>677</v>
      </c>
      <c r="J71" s="420">
        <v>5</v>
      </c>
      <c r="K71" s="421">
        <v>682</v>
      </c>
      <c r="L71" s="420">
        <v>0</v>
      </c>
      <c r="M71" s="420">
        <v>0</v>
      </c>
      <c r="N71" s="420">
        <v>0</v>
      </c>
      <c r="O71" s="420">
        <v>0</v>
      </c>
      <c r="P71" s="420">
        <v>0</v>
      </c>
      <c r="Q71" s="427">
        <v>4669</v>
      </c>
      <c r="T71" s="55">
        <v>686</v>
      </c>
      <c r="U71" s="55"/>
      <c r="V71" s="55">
        <v>1062</v>
      </c>
      <c r="W71" s="55"/>
      <c r="X71" s="55">
        <v>3296</v>
      </c>
      <c r="Y71" s="55">
        <v>775</v>
      </c>
      <c r="Z71" s="55">
        <v>12223</v>
      </c>
      <c r="AA71" s="55">
        <v>60</v>
      </c>
      <c r="AB71" s="55"/>
      <c r="AC71" s="55"/>
      <c r="AD71" s="55">
        <v>1</v>
      </c>
      <c r="AE71" s="388"/>
      <c r="AF71" s="55"/>
      <c r="AG71" s="55"/>
      <c r="AH71" s="55"/>
      <c r="AI71" s="388"/>
    </row>
    <row r="72" spans="1:35">
      <c r="A72" s="417" t="s">
        <v>403</v>
      </c>
      <c r="B72" s="423" t="s">
        <v>547</v>
      </c>
      <c r="C72" s="419">
        <v>315</v>
      </c>
      <c r="D72" s="420">
        <v>3400</v>
      </c>
      <c r="E72" s="420">
        <v>0</v>
      </c>
      <c r="F72" s="420">
        <v>0</v>
      </c>
      <c r="G72" s="421">
        <v>0</v>
      </c>
      <c r="H72" s="420">
        <v>0</v>
      </c>
      <c r="I72" s="420">
        <v>438</v>
      </c>
      <c r="J72" s="420">
        <v>3</v>
      </c>
      <c r="K72" s="421">
        <v>441</v>
      </c>
      <c r="L72" s="420">
        <v>0</v>
      </c>
      <c r="M72" s="420">
        <v>0</v>
      </c>
      <c r="N72" s="420">
        <v>0</v>
      </c>
      <c r="O72" s="420">
        <v>0</v>
      </c>
      <c r="P72" s="420">
        <v>0</v>
      </c>
      <c r="Q72" s="427">
        <v>3841</v>
      </c>
      <c r="T72" s="55">
        <v>819</v>
      </c>
      <c r="U72" s="55"/>
      <c r="V72" s="55"/>
      <c r="W72" s="55"/>
      <c r="X72" s="55"/>
      <c r="Y72" s="55">
        <v>369</v>
      </c>
      <c r="Z72" s="55">
        <v>3429</v>
      </c>
      <c r="AA72" s="55">
        <v>4</v>
      </c>
      <c r="AB72" s="55"/>
      <c r="AC72" s="55"/>
      <c r="AD72" s="55"/>
      <c r="AE72" s="388"/>
      <c r="AF72" s="55"/>
      <c r="AG72" s="55"/>
      <c r="AH72" s="55"/>
      <c r="AI72" s="388"/>
    </row>
    <row r="73" spans="1:35">
      <c r="A73" s="417" t="s">
        <v>404</v>
      </c>
      <c r="B73" s="423" t="s">
        <v>547</v>
      </c>
      <c r="C73" s="419">
        <v>361</v>
      </c>
      <c r="D73" s="420">
        <v>14699</v>
      </c>
      <c r="E73" s="420">
        <v>0</v>
      </c>
      <c r="F73" s="420">
        <v>0</v>
      </c>
      <c r="G73" s="421">
        <v>0</v>
      </c>
      <c r="H73" s="420">
        <v>0</v>
      </c>
      <c r="I73" s="420">
        <v>836</v>
      </c>
      <c r="J73" s="420">
        <v>17</v>
      </c>
      <c r="K73" s="421">
        <v>853</v>
      </c>
      <c r="L73" s="420">
        <v>0</v>
      </c>
      <c r="M73" s="420">
        <v>0</v>
      </c>
      <c r="N73" s="420">
        <v>0</v>
      </c>
      <c r="O73" s="420">
        <v>0</v>
      </c>
      <c r="P73" s="420">
        <v>0</v>
      </c>
      <c r="Q73" s="427">
        <v>15552</v>
      </c>
      <c r="T73" s="55">
        <v>854</v>
      </c>
      <c r="U73" s="55"/>
      <c r="V73" s="55"/>
      <c r="W73" s="55"/>
      <c r="X73" s="55"/>
      <c r="Y73" s="55">
        <v>203</v>
      </c>
      <c r="Z73" s="55">
        <v>1456</v>
      </c>
      <c r="AA73" s="55">
        <v>27</v>
      </c>
      <c r="AB73" s="55">
        <v>28</v>
      </c>
      <c r="AC73" s="55">
        <v>11404</v>
      </c>
      <c r="AD73" s="55"/>
      <c r="AE73" s="388"/>
      <c r="AF73" s="55"/>
      <c r="AG73" s="55"/>
      <c r="AH73" s="55"/>
      <c r="AI73" s="388"/>
    </row>
    <row r="74" spans="1:35">
      <c r="A74" s="417" t="s">
        <v>405</v>
      </c>
      <c r="B74" s="423" t="s">
        <v>547</v>
      </c>
      <c r="C74" s="419">
        <v>647</v>
      </c>
      <c r="D74" s="420">
        <v>3656</v>
      </c>
      <c r="E74" s="420">
        <v>0</v>
      </c>
      <c r="F74" s="420">
        <v>0</v>
      </c>
      <c r="G74" s="421">
        <v>0</v>
      </c>
      <c r="H74" s="420">
        <v>0</v>
      </c>
      <c r="I74" s="420">
        <v>489</v>
      </c>
      <c r="J74" s="420">
        <v>7</v>
      </c>
      <c r="K74" s="421">
        <v>496</v>
      </c>
      <c r="L74" s="420">
        <v>0</v>
      </c>
      <c r="M74" s="420">
        <v>0</v>
      </c>
      <c r="N74" s="420">
        <v>0</v>
      </c>
      <c r="O74" s="420">
        <v>0</v>
      </c>
      <c r="P74" s="420">
        <v>0</v>
      </c>
      <c r="Q74" s="427">
        <v>4152</v>
      </c>
      <c r="T74" s="55">
        <v>887</v>
      </c>
      <c r="U74" s="55"/>
      <c r="V74" s="55">
        <v>695</v>
      </c>
      <c r="W74" s="55"/>
      <c r="X74" s="55">
        <v>2645</v>
      </c>
      <c r="Y74" s="55">
        <v>1472</v>
      </c>
      <c r="Z74" s="55">
        <v>13150</v>
      </c>
      <c r="AA74" s="55">
        <v>54</v>
      </c>
      <c r="AB74" s="55">
        <v>21</v>
      </c>
      <c r="AC74" s="55">
        <v>7293</v>
      </c>
      <c r="AD74" s="55"/>
      <c r="AE74" s="388"/>
      <c r="AF74" s="55"/>
      <c r="AG74" s="55"/>
      <c r="AH74" s="55"/>
      <c r="AI74" s="388"/>
    </row>
    <row r="75" spans="1:35">
      <c r="A75" s="417" t="s">
        <v>406</v>
      </c>
      <c r="B75" s="423" t="s">
        <v>547</v>
      </c>
      <c r="C75" s="419">
        <v>658</v>
      </c>
      <c r="D75" s="420">
        <v>1503</v>
      </c>
      <c r="E75" s="420">
        <v>0</v>
      </c>
      <c r="F75" s="420">
        <v>0</v>
      </c>
      <c r="G75" s="421">
        <v>0</v>
      </c>
      <c r="H75" s="420">
        <v>0</v>
      </c>
      <c r="I75" s="420">
        <v>265</v>
      </c>
      <c r="J75" s="420">
        <v>3</v>
      </c>
      <c r="K75" s="421">
        <v>268</v>
      </c>
      <c r="L75" s="420">
        <v>0</v>
      </c>
      <c r="M75" s="420">
        <v>0</v>
      </c>
      <c r="N75" s="420">
        <v>0</v>
      </c>
      <c r="O75" s="420">
        <v>0</v>
      </c>
      <c r="P75" s="420">
        <v>0</v>
      </c>
      <c r="Q75" s="427">
        <v>1771</v>
      </c>
      <c r="T75" s="55">
        <v>2</v>
      </c>
      <c r="U75" s="55"/>
      <c r="V75" s="55"/>
      <c r="W75" s="55"/>
      <c r="X75" s="55"/>
      <c r="Y75" s="55">
        <v>690</v>
      </c>
      <c r="Z75" s="55">
        <v>8351</v>
      </c>
      <c r="AA75" s="55">
        <v>48</v>
      </c>
      <c r="AB75" s="55">
        <v>7</v>
      </c>
      <c r="AC75" s="55">
        <v>2734</v>
      </c>
      <c r="AD75" s="55"/>
      <c r="AE75" s="388"/>
      <c r="AF75" s="55"/>
      <c r="AG75" s="55"/>
      <c r="AH75" s="55"/>
      <c r="AI75" s="388"/>
    </row>
    <row r="76" spans="1:35">
      <c r="A76" s="417" t="s">
        <v>407</v>
      </c>
      <c r="B76" s="423" t="s">
        <v>547</v>
      </c>
      <c r="C76" s="419">
        <v>664</v>
      </c>
      <c r="D76" s="420">
        <v>6840</v>
      </c>
      <c r="E76" s="420">
        <v>0</v>
      </c>
      <c r="F76" s="420">
        <v>1</v>
      </c>
      <c r="G76" s="421">
        <v>1</v>
      </c>
      <c r="H76" s="420">
        <v>0</v>
      </c>
      <c r="I76" s="420">
        <v>1781</v>
      </c>
      <c r="J76" s="420">
        <v>52</v>
      </c>
      <c r="K76" s="421">
        <v>1833</v>
      </c>
      <c r="L76" s="420">
        <v>1322</v>
      </c>
      <c r="M76" s="420">
        <v>0</v>
      </c>
      <c r="N76" s="420">
        <v>0</v>
      </c>
      <c r="O76" s="420">
        <v>0</v>
      </c>
      <c r="P76" s="420">
        <v>0</v>
      </c>
      <c r="Q76" s="427">
        <v>9996</v>
      </c>
      <c r="T76" s="55">
        <v>21</v>
      </c>
      <c r="U76" s="55"/>
      <c r="V76" s="55"/>
      <c r="W76" s="55"/>
      <c r="X76" s="55"/>
      <c r="Y76" s="55">
        <v>181</v>
      </c>
      <c r="Z76" s="55">
        <v>2669</v>
      </c>
      <c r="AA76" s="55">
        <v>11</v>
      </c>
      <c r="AB76" s="55"/>
      <c r="AC76" s="55"/>
      <c r="AD76" s="55"/>
      <c r="AE76" s="388"/>
      <c r="AF76" s="55"/>
      <c r="AG76" s="55"/>
      <c r="AH76" s="55"/>
      <c r="AI76" s="388"/>
    </row>
    <row r="77" spans="1:35">
      <c r="A77" s="417" t="s">
        <v>408</v>
      </c>
      <c r="B77" s="423" t="s">
        <v>547</v>
      </c>
      <c r="C77" s="419">
        <v>686</v>
      </c>
      <c r="D77" s="420">
        <v>12223</v>
      </c>
      <c r="E77" s="420">
        <v>0</v>
      </c>
      <c r="F77" s="420">
        <v>0</v>
      </c>
      <c r="G77" s="421">
        <v>0</v>
      </c>
      <c r="H77" s="420">
        <v>3296</v>
      </c>
      <c r="I77" s="420">
        <v>775</v>
      </c>
      <c r="J77" s="420">
        <v>60</v>
      </c>
      <c r="K77" s="421">
        <v>835</v>
      </c>
      <c r="L77" s="420">
        <v>1062</v>
      </c>
      <c r="M77" s="420">
        <v>0</v>
      </c>
      <c r="N77" s="420">
        <v>0</v>
      </c>
      <c r="O77" s="420">
        <v>1</v>
      </c>
      <c r="P77" s="420">
        <v>0</v>
      </c>
      <c r="Q77" s="427">
        <v>17417</v>
      </c>
      <c r="T77" s="55">
        <v>55</v>
      </c>
      <c r="U77" s="55"/>
      <c r="V77" s="55"/>
      <c r="W77" s="55"/>
      <c r="X77" s="55"/>
      <c r="Y77" s="55">
        <v>151</v>
      </c>
      <c r="Z77" s="55">
        <v>5906</v>
      </c>
      <c r="AA77" s="55">
        <v>13</v>
      </c>
      <c r="AB77" s="55"/>
      <c r="AC77" s="55"/>
      <c r="AD77" s="55"/>
      <c r="AE77" s="388"/>
      <c r="AF77" s="55"/>
      <c r="AG77" s="55"/>
      <c r="AH77" s="55"/>
      <c r="AI77" s="388"/>
    </row>
    <row r="78" spans="1:35">
      <c r="A78" s="417" t="s">
        <v>409</v>
      </c>
      <c r="B78" s="423" t="s">
        <v>547</v>
      </c>
      <c r="C78" s="419">
        <v>819</v>
      </c>
      <c r="D78" s="420">
        <v>3429</v>
      </c>
      <c r="E78" s="420">
        <v>0</v>
      </c>
      <c r="F78" s="420">
        <v>0</v>
      </c>
      <c r="G78" s="421">
        <v>0</v>
      </c>
      <c r="H78" s="420">
        <v>0</v>
      </c>
      <c r="I78" s="420">
        <v>369</v>
      </c>
      <c r="J78" s="420">
        <v>4</v>
      </c>
      <c r="K78" s="421">
        <v>373</v>
      </c>
      <c r="L78" s="420">
        <v>0</v>
      </c>
      <c r="M78" s="420">
        <v>0</v>
      </c>
      <c r="N78" s="420">
        <v>0</v>
      </c>
      <c r="O78" s="420">
        <v>0</v>
      </c>
      <c r="P78" s="420">
        <v>0</v>
      </c>
      <c r="Q78" s="427">
        <v>3802</v>
      </c>
      <c r="T78" s="55">
        <v>148</v>
      </c>
      <c r="U78" s="55"/>
      <c r="V78" s="55"/>
      <c r="W78" s="55"/>
      <c r="X78" s="55">
        <v>4553</v>
      </c>
      <c r="Y78" s="55">
        <v>3889</v>
      </c>
      <c r="Z78" s="55">
        <v>9725</v>
      </c>
      <c r="AA78" s="55">
        <v>290</v>
      </c>
      <c r="AB78" s="55"/>
      <c r="AC78" s="55"/>
      <c r="AD78" s="55">
        <v>1</v>
      </c>
      <c r="AE78" s="388"/>
      <c r="AF78" s="55"/>
      <c r="AG78" s="55"/>
      <c r="AH78" s="55"/>
      <c r="AI78" s="388"/>
    </row>
    <row r="79" spans="1:35">
      <c r="A79" s="417" t="s">
        <v>410</v>
      </c>
      <c r="B79" s="423" t="s">
        <v>547</v>
      </c>
      <c r="C79" s="419">
        <v>854</v>
      </c>
      <c r="D79" s="420">
        <v>1456</v>
      </c>
      <c r="E79" s="420">
        <v>11404</v>
      </c>
      <c r="F79" s="420">
        <v>28</v>
      </c>
      <c r="G79" s="421">
        <v>11432</v>
      </c>
      <c r="H79" s="420">
        <v>0</v>
      </c>
      <c r="I79" s="420">
        <v>203</v>
      </c>
      <c r="J79" s="420">
        <v>27</v>
      </c>
      <c r="K79" s="421">
        <v>230</v>
      </c>
      <c r="L79" s="420">
        <v>0</v>
      </c>
      <c r="M79" s="420">
        <v>0</v>
      </c>
      <c r="N79" s="420">
        <v>0</v>
      </c>
      <c r="O79" s="420">
        <v>0</v>
      </c>
      <c r="P79" s="420">
        <v>0</v>
      </c>
      <c r="Q79" s="427">
        <v>13118</v>
      </c>
      <c r="T79" s="55">
        <v>197</v>
      </c>
      <c r="U79" s="55"/>
      <c r="V79" s="55"/>
      <c r="W79" s="55"/>
      <c r="X79" s="55">
        <v>472</v>
      </c>
      <c r="Y79" s="55">
        <v>2202</v>
      </c>
      <c r="Z79" s="55">
        <v>8844</v>
      </c>
      <c r="AA79" s="55">
        <v>102</v>
      </c>
      <c r="AB79" s="55"/>
      <c r="AC79" s="55"/>
      <c r="AD79" s="55"/>
      <c r="AE79" s="388"/>
      <c r="AF79" s="55"/>
      <c r="AG79" s="55"/>
      <c r="AH79" s="55"/>
      <c r="AI79" s="388"/>
    </row>
    <row r="80" spans="1:35">
      <c r="A80" s="417" t="s">
        <v>411</v>
      </c>
      <c r="B80" s="423" t="s">
        <v>547</v>
      </c>
      <c r="C80" s="419">
        <v>887</v>
      </c>
      <c r="D80" s="420">
        <v>13150</v>
      </c>
      <c r="E80" s="420">
        <v>7293</v>
      </c>
      <c r="F80" s="420">
        <v>21</v>
      </c>
      <c r="G80" s="421">
        <v>7314</v>
      </c>
      <c r="H80" s="420">
        <v>2645</v>
      </c>
      <c r="I80" s="420">
        <v>1472</v>
      </c>
      <c r="J80" s="420">
        <v>54</v>
      </c>
      <c r="K80" s="421">
        <v>1526</v>
      </c>
      <c r="L80" s="420">
        <v>695</v>
      </c>
      <c r="M80" s="420">
        <v>0</v>
      </c>
      <c r="N80" s="420">
        <v>0</v>
      </c>
      <c r="O80" s="420">
        <v>0</v>
      </c>
      <c r="P80" s="420">
        <v>0</v>
      </c>
      <c r="Q80" s="427">
        <v>25330</v>
      </c>
      <c r="T80" s="55">
        <v>206</v>
      </c>
      <c r="U80" s="55"/>
      <c r="V80" s="55">
        <v>6</v>
      </c>
      <c r="W80" s="55"/>
      <c r="X80" s="55">
        <v>372</v>
      </c>
      <c r="Y80" s="55">
        <v>188</v>
      </c>
      <c r="Z80" s="55">
        <v>2075</v>
      </c>
      <c r="AA80" s="55">
        <v>3</v>
      </c>
      <c r="AB80" s="55"/>
      <c r="AC80" s="55"/>
      <c r="AD80" s="55"/>
      <c r="AE80" s="388"/>
      <c r="AF80" s="55"/>
      <c r="AG80" s="55"/>
      <c r="AH80" s="55"/>
      <c r="AI80" s="388"/>
    </row>
    <row r="81" spans="1:35">
      <c r="A81" s="422" t="s">
        <v>542</v>
      </c>
      <c r="B81" s="422"/>
      <c r="C81" s="422"/>
      <c r="D81" s="416">
        <v>181643</v>
      </c>
      <c r="E81" s="416">
        <v>3961</v>
      </c>
      <c r="F81" s="416">
        <v>45</v>
      </c>
      <c r="G81" s="416">
        <v>4006</v>
      </c>
      <c r="H81" s="416">
        <v>44128</v>
      </c>
      <c r="I81" s="416">
        <v>35877</v>
      </c>
      <c r="J81" s="416">
        <v>2522</v>
      </c>
      <c r="K81" s="416">
        <v>38399</v>
      </c>
      <c r="L81" s="416">
        <v>8042</v>
      </c>
      <c r="M81" s="416">
        <v>1771</v>
      </c>
      <c r="N81" s="416">
        <v>0</v>
      </c>
      <c r="O81" s="416">
        <v>4</v>
      </c>
      <c r="P81" s="416">
        <v>0</v>
      </c>
      <c r="Q81" s="416">
        <v>277993</v>
      </c>
      <c r="T81" s="55">
        <v>313</v>
      </c>
      <c r="U81" s="55"/>
      <c r="V81" s="55"/>
      <c r="W81" s="55"/>
      <c r="X81" s="55">
        <v>1579</v>
      </c>
      <c r="Y81" s="55">
        <v>468</v>
      </c>
      <c r="Z81" s="55">
        <v>4206</v>
      </c>
      <c r="AA81" s="55">
        <v>41</v>
      </c>
      <c r="AB81" s="55"/>
      <c r="AC81" s="55"/>
      <c r="AD81" s="55"/>
      <c r="AE81" s="388"/>
      <c r="AF81" s="55"/>
      <c r="AG81" s="55"/>
      <c r="AH81" s="55"/>
      <c r="AI81" s="388"/>
    </row>
    <row r="82" spans="1:35">
      <c r="A82" s="417" t="s">
        <v>412</v>
      </c>
      <c r="B82" s="423" t="s">
        <v>542</v>
      </c>
      <c r="C82" s="419">
        <v>2</v>
      </c>
      <c r="D82" s="420">
        <v>8351</v>
      </c>
      <c r="E82" s="420">
        <v>2734</v>
      </c>
      <c r="F82" s="420">
        <v>7</v>
      </c>
      <c r="G82" s="421">
        <v>2741</v>
      </c>
      <c r="H82" s="420">
        <v>0</v>
      </c>
      <c r="I82" s="420">
        <v>690</v>
      </c>
      <c r="J82" s="420">
        <v>48</v>
      </c>
      <c r="K82" s="421">
        <v>738</v>
      </c>
      <c r="L82" s="420">
        <v>0</v>
      </c>
      <c r="M82" s="420">
        <v>0</v>
      </c>
      <c r="N82" s="420">
        <v>0</v>
      </c>
      <c r="O82" s="420">
        <v>0</v>
      </c>
      <c r="P82" s="420">
        <v>0</v>
      </c>
      <c r="Q82" s="427">
        <v>11830</v>
      </c>
      <c r="T82" s="55">
        <v>318</v>
      </c>
      <c r="U82" s="55"/>
      <c r="V82" s="55">
        <v>794</v>
      </c>
      <c r="W82" s="55"/>
      <c r="X82" s="55">
        <v>3677</v>
      </c>
      <c r="Y82" s="55">
        <v>1641</v>
      </c>
      <c r="Z82" s="55">
        <v>9000</v>
      </c>
      <c r="AA82" s="55">
        <v>62</v>
      </c>
      <c r="AB82" s="55"/>
      <c r="AC82" s="55"/>
      <c r="AD82" s="55"/>
      <c r="AE82" s="388"/>
      <c r="AF82" s="55"/>
      <c r="AG82" s="55"/>
      <c r="AH82" s="55"/>
      <c r="AI82" s="388"/>
    </row>
    <row r="83" spans="1:35">
      <c r="A83" s="417" t="s">
        <v>413</v>
      </c>
      <c r="B83" s="423" t="s">
        <v>542</v>
      </c>
      <c r="C83" s="419">
        <v>21</v>
      </c>
      <c r="D83" s="420">
        <v>2669</v>
      </c>
      <c r="E83" s="420">
        <v>0</v>
      </c>
      <c r="F83" s="420">
        <v>0</v>
      </c>
      <c r="G83" s="421">
        <v>0</v>
      </c>
      <c r="H83" s="420">
        <v>0</v>
      </c>
      <c r="I83" s="420">
        <v>181</v>
      </c>
      <c r="J83" s="420">
        <v>11</v>
      </c>
      <c r="K83" s="421">
        <v>192</v>
      </c>
      <c r="L83" s="420">
        <v>0</v>
      </c>
      <c r="M83" s="420">
        <v>0</v>
      </c>
      <c r="N83" s="420">
        <v>0</v>
      </c>
      <c r="O83" s="420">
        <v>0</v>
      </c>
      <c r="P83" s="420">
        <v>0</v>
      </c>
      <c r="Q83" s="427">
        <v>2861</v>
      </c>
      <c r="T83" s="55">
        <v>321</v>
      </c>
      <c r="U83" s="55"/>
      <c r="V83" s="55"/>
      <c r="W83" s="55"/>
      <c r="X83" s="55"/>
      <c r="Y83" s="55">
        <v>641</v>
      </c>
      <c r="Z83" s="55">
        <v>2665</v>
      </c>
      <c r="AA83" s="55">
        <v>43</v>
      </c>
      <c r="AB83" s="55"/>
      <c r="AC83" s="55"/>
      <c r="AD83" s="55"/>
      <c r="AE83" s="388"/>
      <c r="AF83" s="55"/>
      <c r="AG83" s="55"/>
      <c r="AH83" s="55"/>
      <c r="AI83" s="388"/>
    </row>
    <row r="84" spans="1:35">
      <c r="A84" s="417" t="s">
        <v>414</v>
      </c>
      <c r="B84" s="423" t="s">
        <v>542</v>
      </c>
      <c r="C84" s="419">
        <v>55</v>
      </c>
      <c r="D84" s="420">
        <v>5906</v>
      </c>
      <c r="E84" s="420">
        <v>0</v>
      </c>
      <c r="F84" s="420">
        <v>0</v>
      </c>
      <c r="G84" s="421">
        <v>0</v>
      </c>
      <c r="H84" s="420">
        <v>0</v>
      </c>
      <c r="I84" s="420">
        <v>151</v>
      </c>
      <c r="J84" s="420">
        <v>13</v>
      </c>
      <c r="K84" s="421">
        <v>164</v>
      </c>
      <c r="L84" s="420">
        <v>0</v>
      </c>
      <c r="M84" s="420">
        <v>0</v>
      </c>
      <c r="N84" s="420">
        <v>0</v>
      </c>
      <c r="O84" s="420">
        <v>0</v>
      </c>
      <c r="P84" s="420">
        <v>0</v>
      </c>
      <c r="Q84" s="427">
        <v>6070</v>
      </c>
      <c r="T84" s="55">
        <v>376</v>
      </c>
      <c r="U84" s="55"/>
      <c r="V84" s="55">
        <v>909</v>
      </c>
      <c r="W84" s="55"/>
      <c r="X84" s="55">
        <v>6989</v>
      </c>
      <c r="Y84" s="55">
        <v>2685</v>
      </c>
      <c r="Z84" s="55">
        <v>5088</v>
      </c>
      <c r="AA84" s="55">
        <v>291</v>
      </c>
      <c r="AB84" s="55"/>
      <c r="AC84" s="55"/>
      <c r="AD84" s="55"/>
      <c r="AE84" s="388"/>
      <c r="AF84" s="55"/>
      <c r="AG84" s="55"/>
      <c r="AH84" s="55"/>
      <c r="AI84" s="388"/>
    </row>
    <row r="85" spans="1:35">
      <c r="A85" s="417" t="s">
        <v>415</v>
      </c>
      <c r="B85" s="423" t="s">
        <v>542</v>
      </c>
      <c r="C85" s="419">
        <v>148</v>
      </c>
      <c r="D85" s="420">
        <v>9725</v>
      </c>
      <c r="E85" s="420">
        <v>0</v>
      </c>
      <c r="F85" s="420">
        <v>0</v>
      </c>
      <c r="G85" s="421">
        <v>0</v>
      </c>
      <c r="H85" s="420">
        <v>4553</v>
      </c>
      <c r="I85" s="420">
        <v>3889</v>
      </c>
      <c r="J85" s="420">
        <v>290</v>
      </c>
      <c r="K85" s="421">
        <v>4179</v>
      </c>
      <c r="L85" s="420">
        <v>0</v>
      </c>
      <c r="M85" s="420">
        <v>0</v>
      </c>
      <c r="N85" s="420">
        <v>0</v>
      </c>
      <c r="O85" s="420">
        <v>1</v>
      </c>
      <c r="P85" s="420">
        <v>0</v>
      </c>
      <c r="Q85" s="427">
        <v>18458</v>
      </c>
      <c r="T85" s="55">
        <v>400</v>
      </c>
      <c r="U85" s="55"/>
      <c r="V85" s="55">
        <v>813</v>
      </c>
      <c r="W85" s="55"/>
      <c r="X85" s="55">
        <v>1562</v>
      </c>
      <c r="Y85" s="55">
        <v>1206</v>
      </c>
      <c r="Z85" s="55">
        <v>6707</v>
      </c>
      <c r="AA85" s="55">
        <v>53</v>
      </c>
      <c r="AB85" s="55"/>
      <c r="AC85" s="55"/>
      <c r="AD85" s="55"/>
      <c r="AE85" s="388"/>
      <c r="AF85" s="55"/>
      <c r="AG85" s="55"/>
      <c r="AH85" s="55"/>
      <c r="AI85" s="388"/>
    </row>
    <row r="86" spans="1:35">
      <c r="A86" s="417" t="s">
        <v>416</v>
      </c>
      <c r="B86" s="423" t="s">
        <v>542</v>
      </c>
      <c r="C86" s="419">
        <v>197</v>
      </c>
      <c r="D86" s="420">
        <v>8844</v>
      </c>
      <c r="E86" s="420">
        <v>0</v>
      </c>
      <c r="F86" s="420">
        <v>0</v>
      </c>
      <c r="G86" s="421">
        <v>0</v>
      </c>
      <c r="H86" s="420">
        <v>472</v>
      </c>
      <c r="I86" s="420">
        <v>2202</v>
      </c>
      <c r="J86" s="420">
        <v>102</v>
      </c>
      <c r="K86" s="421">
        <v>2304</v>
      </c>
      <c r="L86" s="420">
        <v>0</v>
      </c>
      <c r="M86" s="420">
        <v>0</v>
      </c>
      <c r="N86" s="420">
        <v>0</v>
      </c>
      <c r="O86" s="420">
        <v>0</v>
      </c>
      <c r="P86" s="420">
        <v>0</v>
      </c>
      <c r="Q86" s="427">
        <v>11620</v>
      </c>
      <c r="T86" s="55">
        <v>440</v>
      </c>
      <c r="U86" s="55"/>
      <c r="V86" s="55">
        <v>1331</v>
      </c>
      <c r="W86" s="55">
        <v>1</v>
      </c>
      <c r="X86" s="55">
        <v>4849</v>
      </c>
      <c r="Y86" s="55">
        <v>2730</v>
      </c>
      <c r="Z86" s="55">
        <v>14704</v>
      </c>
      <c r="AA86" s="55">
        <v>319</v>
      </c>
      <c r="AB86" s="55"/>
      <c r="AC86" s="55"/>
      <c r="AD86" s="55"/>
      <c r="AE86" s="388"/>
      <c r="AF86" s="55"/>
      <c r="AG86" s="55"/>
      <c r="AH86" s="55"/>
      <c r="AI86" s="388"/>
    </row>
    <row r="87" spans="1:35">
      <c r="A87" s="417" t="s">
        <v>417</v>
      </c>
      <c r="B87" s="423" t="s">
        <v>542</v>
      </c>
      <c r="C87" s="419">
        <v>206</v>
      </c>
      <c r="D87" s="420">
        <v>2075</v>
      </c>
      <c r="E87" s="420">
        <v>0</v>
      </c>
      <c r="F87" s="420">
        <v>0</v>
      </c>
      <c r="G87" s="421">
        <v>0</v>
      </c>
      <c r="H87" s="420">
        <v>372</v>
      </c>
      <c r="I87" s="420">
        <v>188</v>
      </c>
      <c r="J87" s="420">
        <v>3</v>
      </c>
      <c r="K87" s="421">
        <v>191</v>
      </c>
      <c r="L87" s="420">
        <v>6</v>
      </c>
      <c r="M87" s="420">
        <v>0</v>
      </c>
      <c r="N87" s="420">
        <v>0</v>
      </c>
      <c r="O87" s="420">
        <v>0</v>
      </c>
      <c r="P87" s="420">
        <v>0</v>
      </c>
      <c r="Q87" s="427">
        <v>2644</v>
      </c>
      <c r="T87" s="55">
        <v>483</v>
      </c>
      <c r="U87" s="55"/>
      <c r="V87" s="55">
        <v>1</v>
      </c>
      <c r="W87" s="55"/>
      <c r="X87" s="55"/>
      <c r="Y87" s="55">
        <v>284</v>
      </c>
      <c r="Z87" s="55">
        <v>6761</v>
      </c>
      <c r="AA87" s="55">
        <v>25</v>
      </c>
      <c r="AB87" s="55">
        <v>1</v>
      </c>
      <c r="AC87" s="55">
        <v>499</v>
      </c>
      <c r="AD87" s="55"/>
      <c r="AE87" s="388"/>
      <c r="AF87" s="55"/>
      <c r="AG87" s="55"/>
      <c r="AH87" s="55"/>
      <c r="AI87" s="388"/>
    </row>
    <row r="88" spans="1:35">
      <c r="A88" s="417" t="s">
        <v>418</v>
      </c>
      <c r="B88" s="423" t="s">
        <v>542</v>
      </c>
      <c r="C88" s="419">
        <v>313</v>
      </c>
      <c r="D88" s="420">
        <v>4206</v>
      </c>
      <c r="E88" s="420">
        <v>0</v>
      </c>
      <c r="F88" s="420">
        <v>0</v>
      </c>
      <c r="G88" s="421">
        <v>0</v>
      </c>
      <c r="H88" s="420">
        <v>1579</v>
      </c>
      <c r="I88" s="420">
        <v>468</v>
      </c>
      <c r="J88" s="420">
        <v>41</v>
      </c>
      <c r="K88" s="421">
        <v>509</v>
      </c>
      <c r="L88" s="420">
        <v>0</v>
      </c>
      <c r="M88" s="420">
        <v>0</v>
      </c>
      <c r="N88" s="420">
        <v>0</v>
      </c>
      <c r="O88" s="420">
        <v>0</v>
      </c>
      <c r="P88" s="420">
        <v>0</v>
      </c>
      <c r="Q88" s="427">
        <v>6294</v>
      </c>
      <c r="T88" s="55">
        <v>541</v>
      </c>
      <c r="U88" s="55"/>
      <c r="V88" s="55">
        <v>1279</v>
      </c>
      <c r="W88" s="55"/>
      <c r="X88" s="55"/>
      <c r="Y88" s="55">
        <v>3306</v>
      </c>
      <c r="Z88" s="55">
        <v>7678</v>
      </c>
      <c r="AA88" s="55">
        <v>210</v>
      </c>
      <c r="AB88" s="55"/>
      <c r="AC88" s="55"/>
      <c r="AD88" s="55"/>
      <c r="AE88" s="388"/>
      <c r="AF88" s="55"/>
      <c r="AG88" s="55"/>
      <c r="AH88" s="55"/>
      <c r="AI88" s="388"/>
    </row>
    <row r="89" spans="1:35">
      <c r="A89" s="417" t="s">
        <v>419</v>
      </c>
      <c r="B89" s="423" t="s">
        <v>542</v>
      </c>
      <c r="C89" s="419">
        <v>318</v>
      </c>
      <c r="D89" s="420">
        <v>9000</v>
      </c>
      <c r="E89" s="420">
        <v>0</v>
      </c>
      <c r="F89" s="420">
        <v>0</v>
      </c>
      <c r="G89" s="421">
        <v>0</v>
      </c>
      <c r="H89" s="420">
        <v>3677</v>
      </c>
      <c r="I89" s="420">
        <v>1641</v>
      </c>
      <c r="J89" s="420">
        <v>62</v>
      </c>
      <c r="K89" s="421">
        <v>1703</v>
      </c>
      <c r="L89" s="420">
        <v>794</v>
      </c>
      <c r="M89" s="420">
        <v>0</v>
      </c>
      <c r="N89" s="420">
        <v>0</v>
      </c>
      <c r="O89" s="420">
        <v>0</v>
      </c>
      <c r="P89" s="420">
        <v>0</v>
      </c>
      <c r="Q89" s="427">
        <v>15174</v>
      </c>
      <c r="T89" s="55">
        <v>607</v>
      </c>
      <c r="U89" s="55"/>
      <c r="V89" s="55"/>
      <c r="W89" s="55"/>
      <c r="X89" s="55">
        <v>863</v>
      </c>
      <c r="Y89" s="55">
        <v>858</v>
      </c>
      <c r="Z89" s="55">
        <v>2331</v>
      </c>
      <c r="AA89" s="55">
        <v>60</v>
      </c>
      <c r="AB89" s="55"/>
      <c r="AC89" s="55"/>
      <c r="AD89" s="55"/>
      <c r="AE89" s="388"/>
      <c r="AF89" s="55"/>
      <c r="AG89" s="55"/>
      <c r="AH89" s="55"/>
      <c r="AI89" s="388"/>
    </row>
    <row r="90" spans="1:35">
      <c r="A90" s="417" t="s">
        <v>420</v>
      </c>
      <c r="B90" s="423" t="s">
        <v>542</v>
      </c>
      <c r="C90" s="419">
        <v>321</v>
      </c>
      <c r="D90" s="420">
        <v>2665</v>
      </c>
      <c r="E90" s="420">
        <v>0</v>
      </c>
      <c r="F90" s="420">
        <v>0</v>
      </c>
      <c r="G90" s="421">
        <v>0</v>
      </c>
      <c r="H90" s="420">
        <v>0</v>
      </c>
      <c r="I90" s="420">
        <v>641</v>
      </c>
      <c r="J90" s="420">
        <v>43</v>
      </c>
      <c r="K90" s="421">
        <v>684</v>
      </c>
      <c r="L90" s="420">
        <v>0</v>
      </c>
      <c r="M90" s="420">
        <v>0</v>
      </c>
      <c r="N90" s="420">
        <v>0</v>
      </c>
      <c r="O90" s="420">
        <v>0</v>
      </c>
      <c r="P90" s="420">
        <v>0</v>
      </c>
      <c r="Q90" s="427">
        <v>3349</v>
      </c>
      <c r="T90" s="55">
        <v>615</v>
      </c>
      <c r="U90" s="55"/>
      <c r="V90" s="55">
        <v>2683</v>
      </c>
      <c r="W90" s="55">
        <v>1770</v>
      </c>
      <c r="X90" s="55">
        <v>12952</v>
      </c>
      <c r="Y90" s="55">
        <v>5716</v>
      </c>
      <c r="Z90" s="55">
        <v>14136</v>
      </c>
      <c r="AA90" s="55">
        <v>616</v>
      </c>
      <c r="AB90" s="55">
        <v>37</v>
      </c>
      <c r="AC90" s="55">
        <v>728</v>
      </c>
      <c r="AD90" s="55"/>
      <c r="AE90" s="388"/>
      <c r="AF90" s="55"/>
      <c r="AG90" s="55"/>
      <c r="AH90" s="55"/>
      <c r="AI90" s="388"/>
    </row>
    <row r="91" spans="1:35">
      <c r="A91" s="417" t="s">
        <v>421</v>
      </c>
      <c r="B91" s="423" t="s">
        <v>542</v>
      </c>
      <c r="C91" s="419">
        <v>376</v>
      </c>
      <c r="D91" s="420">
        <v>5088</v>
      </c>
      <c r="E91" s="420">
        <v>0</v>
      </c>
      <c r="F91" s="420">
        <v>0</v>
      </c>
      <c r="G91" s="421">
        <v>0</v>
      </c>
      <c r="H91" s="420">
        <v>6989</v>
      </c>
      <c r="I91" s="420">
        <v>2685</v>
      </c>
      <c r="J91" s="420">
        <v>291</v>
      </c>
      <c r="K91" s="421">
        <v>2976</v>
      </c>
      <c r="L91" s="420">
        <v>909</v>
      </c>
      <c r="M91" s="420">
        <v>0</v>
      </c>
      <c r="N91" s="420">
        <v>0</v>
      </c>
      <c r="O91" s="420">
        <v>0</v>
      </c>
      <c r="P91" s="420">
        <v>0</v>
      </c>
      <c r="Q91" s="427">
        <v>15962</v>
      </c>
      <c r="T91" s="55">
        <v>649</v>
      </c>
      <c r="U91" s="55"/>
      <c r="V91" s="55"/>
      <c r="W91" s="55"/>
      <c r="X91" s="55">
        <v>2625</v>
      </c>
      <c r="Y91" s="55">
        <v>674</v>
      </c>
      <c r="Z91" s="55">
        <v>7093</v>
      </c>
      <c r="AA91" s="55">
        <v>20</v>
      </c>
      <c r="AB91" s="55"/>
      <c r="AC91" s="55"/>
      <c r="AD91" s="55"/>
      <c r="AE91" s="388"/>
      <c r="AF91" s="55"/>
      <c r="AG91" s="55"/>
      <c r="AH91" s="55"/>
      <c r="AI91" s="388"/>
    </row>
    <row r="92" spans="1:35">
      <c r="A92" s="417" t="s">
        <v>422</v>
      </c>
      <c r="B92" s="423" t="s">
        <v>542</v>
      </c>
      <c r="C92" s="419">
        <v>400</v>
      </c>
      <c r="D92" s="420">
        <v>6707</v>
      </c>
      <c r="E92" s="420">
        <v>0</v>
      </c>
      <c r="F92" s="420">
        <v>0</v>
      </c>
      <c r="G92" s="421">
        <v>0</v>
      </c>
      <c r="H92" s="420">
        <v>1562</v>
      </c>
      <c r="I92" s="420">
        <v>1206</v>
      </c>
      <c r="J92" s="420">
        <v>53</v>
      </c>
      <c r="K92" s="421">
        <v>1259</v>
      </c>
      <c r="L92" s="420">
        <v>813</v>
      </c>
      <c r="M92" s="420">
        <v>0</v>
      </c>
      <c r="N92" s="420">
        <v>0</v>
      </c>
      <c r="O92" s="420">
        <v>0</v>
      </c>
      <c r="P92" s="420">
        <v>0</v>
      </c>
      <c r="Q92" s="427">
        <v>10341</v>
      </c>
      <c r="T92" s="55">
        <v>652</v>
      </c>
      <c r="U92" s="55"/>
      <c r="V92" s="55"/>
      <c r="W92" s="55"/>
      <c r="X92" s="55">
        <v>29</v>
      </c>
      <c r="Y92" s="55">
        <v>194</v>
      </c>
      <c r="Z92" s="55">
        <v>4684</v>
      </c>
      <c r="AA92" s="55">
        <v>6</v>
      </c>
      <c r="AB92" s="55"/>
      <c r="AC92" s="55"/>
      <c r="AD92" s="55"/>
      <c r="AE92" s="388"/>
      <c r="AF92" s="55"/>
      <c r="AG92" s="55"/>
      <c r="AH92" s="55"/>
      <c r="AI92" s="388"/>
    </row>
    <row r="93" spans="1:35">
      <c r="A93" s="417" t="s">
        <v>423</v>
      </c>
      <c r="B93" s="423" t="s">
        <v>542</v>
      </c>
      <c r="C93" s="419">
        <v>440</v>
      </c>
      <c r="D93" s="420">
        <v>14704</v>
      </c>
      <c r="E93" s="420">
        <v>0</v>
      </c>
      <c r="F93" s="420">
        <v>0</v>
      </c>
      <c r="G93" s="421">
        <v>0</v>
      </c>
      <c r="H93" s="420">
        <v>4849</v>
      </c>
      <c r="I93" s="420">
        <v>2730</v>
      </c>
      <c r="J93" s="420">
        <v>319</v>
      </c>
      <c r="K93" s="421">
        <v>3049</v>
      </c>
      <c r="L93" s="420">
        <v>1331</v>
      </c>
      <c r="M93" s="420">
        <v>1</v>
      </c>
      <c r="N93" s="420">
        <v>0</v>
      </c>
      <c r="O93" s="420">
        <v>0</v>
      </c>
      <c r="P93" s="420">
        <v>0</v>
      </c>
      <c r="Q93" s="427">
        <v>23934</v>
      </c>
      <c r="T93" s="55">
        <v>660</v>
      </c>
      <c r="U93" s="55"/>
      <c r="V93" s="55"/>
      <c r="W93" s="55"/>
      <c r="X93" s="55"/>
      <c r="Y93" s="55">
        <v>1126</v>
      </c>
      <c r="Z93" s="55">
        <v>8979</v>
      </c>
      <c r="AA93" s="55">
        <v>67</v>
      </c>
      <c r="AB93" s="55"/>
      <c r="AC93" s="55"/>
      <c r="AD93" s="55"/>
      <c r="AE93" s="388"/>
      <c r="AF93" s="55"/>
      <c r="AG93" s="55"/>
      <c r="AH93" s="55"/>
      <c r="AI93" s="388"/>
    </row>
    <row r="94" spans="1:35">
      <c r="A94" s="417" t="s">
        <v>424</v>
      </c>
      <c r="B94" s="423" t="s">
        <v>542</v>
      </c>
      <c r="C94" s="419">
        <v>483</v>
      </c>
      <c r="D94" s="420">
        <v>6761</v>
      </c>
      <c r="E94" s="420">
        <v>499</v>
      </c>
      <c r="F94" s="420">
        <v>1</v>
      </c>
      <c r="G94" s="421">
        <v>500</v>
      </c>
      <c r="H94" s="420">
        <v>0</v>
      </c>
      <c r="I94" s="420">
        <v>284</v>
      </c>
      <c r="J94" s="420">
        <v>25</v>
      </c>
      <c r="K94" s="421">
        <v>309</v>
      </c>
      <c r="L94" s="420">
        <v>1</v>
      </c>
      <c r="M94" s="420">
        <v>0</v>
      </c>
      <c r="N94" s="420">
        <v>0</v>
      </c>
      <c r="O94" s="420">
        <v>0</v>
      </c>
      <c r="P94" s="420">
        <v>0</v>
      </c>
      <c r="Q94" s="427">
        <v>7571</v>
      </c>
      <c r="T94" s="55">
        <v>667</v>
      </c>
      <c r="U94" s="55"/>
      <c r="V94" s="55"/>
      <c r="W94" s="55"/>
      <c r="X94" s="55">
        <v>562</v>
      </c>
      <c r="Y94" s="55">
        <v>1050</v>
      </c>
      <c r="Z94" s="55">
        <v>8331</v>
      </c>
      <c r="AA94" s="55">
        <v>8</v>
      </c>
      <c r="AB94" s="55"/>
      <c r="AC94" s="55"/>
      <c r="AD94" s="55"/>
      <c r="AE94" s="388"/>
      <c r="AF94" s="55"/>
      <c r="AG94" s="55"/>
      <c r="AH94" s="55"/>
      <c r="AI94" s="388"/>
    </row>
    <row r="95" spans="1:35">
      <c r="A95" s="417" t="s">
        <v>425</v>
      </c>
      <c r="B95" s="423" t="s">
        <v>542</v>
      </c>
      <c r="C95" s="419">
        <v>541</v>
      </c>
      <c r="D95" s="420">
        <v>7678</v>
      </c>
      <c r="E95" s="420">
        <v>0</v>
      </c>
      <c r="F95" s="420">
        <v>0</v>
      </c>
      <c r="G95" s="421">
        <v>0</v>
      </c>
      <c r="H95" s="420">
        <v>0</v>
      </c>
      <c r="I95" s="420">
        <v>3306</v>
      </c>
      <c r="J95" s="420">
        <v>210</v>
      </c>
      <c r="K95" s="421">
        <v>3516</v>
      </c>
      <c r="L95" s="420">
        <v>1279</v>
      </c>
      <c r="M95" s="420">
        <v>0</v>
      </c>
      <c r="N95" s="420">
        <v>0</v>
      </c>
      <c r="O95" s="420">
        <v>0</v>
      </c>
      <c r="P95" s="420">
        <v>0</v>
      </c>
      <c r="Q95" s="427">
        <v>12473</v>
      </c>
      <c r="T95" s="55">
        <v>674</v>
      </c>
      <c r="U95" s="55"/>
      <c r="V95" s="55"/>
      <c r="W95" s="55"/>
      <c r="X95" s="55"/>
      <c r="Y95" s="55">
        <v>783</v>
      </c>
      <c r="Z95" s="55">
        <v>10586</v>
      </c>
      <c r="AA95" s="55">
        <v>34</v>
      </c>
      <c r="AB95" s="55"/>
      <c r="AC95" s="55"/>
      <c r="AD95" s="55">
        <v>1</v>
      </c>
      <c r="AE95" s="388"/>
      <c r="AF95" s="55"/>
      <c r="AG95" s="55"/>
      <c r="AH95" s="55"/>
      <c r="AI95" s="388"/>
    </row>
    <row r="96" spans="1:35">
      <c r="A96" s="417" t="s">
        <v>426</v>
      </c>
      <c r="B96" s="423" t="s">
        <v>542</v>
      </c>
      <c r="C96" s="419">
        <v>607</v>
      </c>
      <c r="D96" s="420">
        <v>2331</v>
      </c>
      <c r="E96" s="420">
        <v>0</v>
      </c>
      <c r="F96" s="420">
        <v>0</v>
      </c>
      <c r="G96" s="421">
        <v>0</v>
      </c>
      <c r="H96" s="420">
        <v>863</v>
      </c>
      <c r="I96" s="420">
        <v>858</v>
      </c>
      <c r="J96" s="420">
        <v>60</v>
      </c>
      <c r="K96" s="421">
        <v>918</v>
      </c>
      <c r="L96" s="420">
        <v>0</v>
      </c>
      <c r="M96" s="420">
        <v>0</v>
      </c>
      <c r="N96" s="420">
        <v>0</v>
      </c>
      <c r="O96" s="420">
        <v>0</v>
      </c>
      <c r="P96" s="420">
        <v>0</v>
      </c>
      <c r="Q96" s="427">
        <v>4112</v>
      </c>
      <c r="T96" s="55">
        <v>697</v>
      </c>
      <c r="U96" s="55"/>
      <c r="V96" s="55">
        <v>226</v>
      </c>
      <c r="W96" s="55"/>
      <c r="X96" s="55">
        <v>1757</v>
      </c>
      <c r="Y96" s="55">
        <v>2728</v>
      </c>
      <c r="Z96" s="55">
        <v>11910</v>
      </c>
      <c r="AA96" s="55">
        <v>75</v>
      </c>
      <c r="AB96" s="55"/>
      <c r="AC96" s="55"/>
      <c r="AD96" s="55"/>
      <c r="AE96" s="388"/>
      <c r="AF96" s="55"/>
      <c r="AG96" s="55"/>
      <c r="AH96" s="55"/>
      <c r="AI96" s="388"/>
    </row>
    <row r="97" spans="1:35">
      <c r="A97" s="417" t="s">
        <v>427</v>
      </c>
      <c r="B97" s="423" t="s">
        <v>542</v>
      </c>
      <c r="C97" s="419">
        <v>615</v>
      </c>
      <c r="D97" s="420">
        <v>14136</v>
      </c>
      <c r="E97" s="420">
        <v>728</v>
      </c>
      <c r="F97" s="420">
        <v>37</v>
      </c>
      <c r="G97" s="421">
        <v>765</v>
      </c>
      <c r="H97" s="420">
        <v>12952</v>
      </c>
      <c r="I97" s="420">
        <v>5716</v>
      </c>
      <c r="J97" s="420">
        <v>616</v>
      </c>
      <c r="K97" s="421">
        <v>6332</v>
      </c>
      <c r="L97" s="420">
        <v>2683</v>
      </c>
      <c r="M97" s="420">
        <v>1770</v>
      </c>
      <c r="N97" s="420">
        <v>0</v>
      </c>
      <c r="O97" s="420">
        <v>0</v>
      </c>
      <c r="P97" s="420">
        <v>0</v>
      </c>
      <c r="Q97" s="427">
        <v>38638</v>
      </c>
      <c r="T97" s="55">
        <v>756</v>
      </c>
      <c r="U97" s="55"/>
      <c r="V97" s="55"/>
      <c r="W97" s="55"/>
      <c r="X97" s="55">
        <v>1287</v>
      </c>
      <c r="Y97" s="55">
        <v>2486</v>
      </c>
      <c r="Z97" s="55">
        <v>19214</v>
      </c>
      <c r="AA97" s="55">
        <v>125</v>
      </c>
      <c r="AB97" s="55"/>
      <c r="AC97" s="55"/>
      <c r="AD97" s="55">
        <v>2</v>
      </c>
      <c r="AE97" s="388"/>
      <c r="AF97" s="55"/>
      <c r="AG97" s="55"/>
      <c r="AH97" s="55"/>
      <c r="AI97" s="388"/>
    </row>
    <row r="98" spans="1:35">
      <c r="A98" s="417" t="s">
        <v>428</v>
      </c>
      <c r="B98" s="423" t="s">
        <v>542</v>
      </c>
      <c r="C98" s="419">
        <v>649</v>
      </c>
      <c r="D98" s="420">
        <v>7093</v>
      </c>
      <c r="E98" s="420">
        <v>0</v>
      </c>
      <c r="F98" s="420">
        <v>0</v>
      </c>
      <c r="G98" s="421">
        <v>0</v>
      </c>
      <c r="H98" s="420">
        <v>2625</v>
      </c>
      <c r="I98" s="420">
        <v>674</v>
      </c>
      <c r="J98" s="420">
        <v>20</v>
      </c>
      <c r="K98" s="421">
        <v>694</v>
      </c>
      <c r="L98" s="420">
        <v>0</v>
      </c>
      <c r="M98" s="420">
        <v>0</v>
      </c>
      <c r="N98" s="420">
        <v>0</v>
      </c>
      <c r="O98" s="420">
        <v>0</v>
      </c>
      <c r="P98" s="420">
        <v>0</v>
      </c>
      <c r="Q98" s="427">
        <v>10412</v>
      </c>
      <c r="T98" s="55">
        <v>30</v>
      </c>
      <c r="U98" s="55"/>
      <c r="V98" s="55">
        <v>1172</v>
      </c>
      <c r="W98" s="55"/>
      <c r="X98" s="55">
        <v>595</v>
      </c>
      <c r="Y98" s="55">
        <v>1340</v>
      </c>
      <c r="Z98" s="55">
        <v>2806</v>
      </c>
      <c r="AA98" s="55">
        <v>50</v>
      </c>
      <c r="AB98" s="55">
        <v>24</v>
      </c>
      <c r="AC98" s="55">
        <v>4581</v>
      </c>
      <c r="AD98" s="55"/>
      <c r="AE98" s="388"/>
      <c r="AF98" s="55"/>
      <c r="AG98" s="55"/>
      <c r="AH98" s="55"/>
      <c r="AI98" s="388"/>
    </row>
    <row r="99" spans="1:35">
      <c r="A99" s="417" t="s">
        <v>429</v>
      </c>
      <c r="B99" s="423" t="s">
        <v>542</v>
      </c>
      <c r="C99" s="419">
        <v>652</v>
      </c>
      <c r="D99" s="420">
        <v>4684</v>
      </c>
      <c r="E99" s="420">
        <v>0</v>
      </c>
      <c r="F99" s="420">
        <v>0</v>
      </c>
      <c r="G99" s="421">
        <v>0</v>
      </c>
      <c r="H99" s="420">
        <v>29</v>
      </c>
      <c r="I99" s="420">
        <v>194</v>
      </c>
      <c r="J99" s="420">
        <v>6</v>
      </c>
      <c r="K99" s="421">
        <v>200</v>
      </c>
      <c r="L99" s="420">
        <v>0</v>
      </c>
      <c r="M99" s="420">
        <v>0</v>
      </c>
      <c r="N99" s="420">
        <v>0</v>
      </c>
      <c r="O99" s="420">
        <v>0</v>
      </c>
      <c r="P99" s="420">
        <v>0</v>
      </c>
      <c r="Q99" s="427">
        <v>4913</v>
      </c>
      <c r="T99" s="55">
        <v>34</v>
      </c>
      <c r="U99" s="55"/>
      <c r="V99" s="55"/>
      <c r="W99" s="55"/>
      <c r="X99" s="55">
        <v>1976</v>
      </c>
      <c r="Y99" s="55">
        <v>3872</v>
      </c>
      <c r="Z99" s="55">
        <v>20826</v>
      </c>
      <c r="AA99" s="55">
        <v>254</v>
      </c>
      <c r="AB99" s="55"/>
      <c r="AC99" s="55"/>
      <c r="AD99" s="55"/>
      <c r="AE99" s="388"/>
      <c r="AF99" s="55"/>
      <c r="AG99" s="55"/>
      <c r="AH99" s="55"/>
      <c r="AI99" s="388"/>
    </row>
    <row r="100" spans="1:35">
      <c r="A100" s="417" t="s">
        <v>430</v>
      </c>
      <c r="B100" s="423" t="s">
        <v>542</v>
      </c>
      <c r="C100" s="419">
        <v>660</v>
      </c>
      <c r="D100" s="420">
        <v>8979</v>
      </c>
      <c r="E100" s="420">
        <v>0</v>
      </c>
      <c r="F100" s="420">
        <v>0</v>
      </c>
      <c r="G100" s="421">
        <v>0</v>
      </c>
      <c r="H100" s="420">
        <v>0</v>
      </c>
      <c r="I100" s="420">
        <v>1126</v>
      </c>
      <c r="J100" s="420">
        <v>67</v>
      </c>
      <c r="K100" s="421">
        <v>1193</v>
      </c>
      <c r="L100" s="420">
        <v>0</v>
      </c>
      <c r="M100" s="420">
        <v>0</v>
      </c>
      <c r="N100" s="420">
        <v>0</v>
      </c>
      <c r="O100" s="420">
        <v>0</v>
      </c>
      <c r="P100" s="420">
        <v>0</v>
      </c>
      <c r="Q100" s="427">
        <v>10172</v>
      </c>
      <c r="T100" s="55">
        <v>36</v>
      </c>
      <c r="U100" s="55"/>
      <c r="V100" s="55"/>
      <c r="W100" s="55"/>
      <c r="X100" s="55">
        <v>931</v>
      </c>
      <c r="Y100" s="55">
        <v>297</v>
      </c>
      <c r="Z100" s="55">
        <v>973</v>
      </c>
      <c r="AA100" s="55">
        <v>5</v>
      </c>
      <c r="AB100" s="55"/>
      <c r="AC100" s="55"/>
      <c r="AD100" s="55"/>
      <c r="AE100" s="388"/>
      <c r="AF100" s="55"/>
      <c r="AG100" s="55"/>
      <c r="AH100" s="55"/>
      <c r="AI100" s="388"/>
    </row>
    <row r="101" spans="1:35">
      <c r="A101" s="417" t="s">
        <v>431</v>
      </c>
      <c r="B101" s="423" t="s">
        <v>542</v>
      </c>
      <c r="C101" s="419">
        <v>667</v>
      </c>
      <c r="D101" s="420">
        <v>8331</v>
      </c>
      <c r="E101" s="420">
        <v>0</v>
      </c>
      <c r="F101" s="420">
        <v>0</v>
      </c>
      <c r="G101" s="421">
        <v>0</v>
      </c>
      <c r="H101" s="420">
        <v>562</v>
      </c>
      <c r="I101" s="420">
        <v>1050</v>
      </c>
      <c r="J101" s="420">
        <v>8</v>
      </c>
      <c r="K101" s="421">
        <v>1058</v>
      </c>
      <c r="L101" s="420">
        <v>0</v>
      </c>
      <c r="M101" s="420">
        <v>0</v>
      </c>
      <c r="N101" s="420">
        <v>0</v>
      </c>
      <c r="O101" s="420">
        <v>0</v>
      </c>
      <c r="P101" s="420">
        <v>0</v>
      </c>
      <c r="Q101" s="427">
        <v>9951</v>
      </c>
      <c r="T101" s="55">
        <v>91</v>
      </c>
      <c r="U101" s="55"/>
      <c r="V101" s="55"/>
      <c r="W101" s="55"/>
      <c r="X101" s="55">
        <v>1556</v>
      </c>
      <c r="Y101" s="55">
        <v>252</v>
      </c>
      <c r="Z101" s="55">
        <v>4443</v>
      </c>
      <c r="AA101" s="55">
        <v>7</v>
      </c>
      <c r="AB101" s="55"/>
      <c r="AC101" s="55"/>
      <c r="AD101" s="55"/>
      <c r="AE101" s="388"/>
      <c r="AF101" s="55"/>
      <c r="AG101" s="55"/>
      <c r="AH101" s="55"/>
      <c r="AI101" s="388"/>
    </row>
    <row r="102" spans="1:35">
      <c r="A102" s="417" t="s">
        <v>432</v>
      </c>
      <c r="B102" s="423" t="s">
        <v>542</v>
      </c>
      <c r="C102" s="419">
        <v>674</v>
      </c>
      <c r="D102" s="420">
        <v>10586</v>
      </c>
      <c r="E102" s="420">
        <v>0</v>
      </c>
      <c r="F102" s="420">
        <v>0</v>
      </c>
      <c r="G102" s="421">
        <v>0</v>
      </c>
      <c r="H102" s="420">
        <v>0</v>
      </c>
      <c r="I102" s="420">
        <v>783</v>
      </c>
      <c r="J102" s="420">
        <v>34</v>
      </c>
      <c r="K102" s="421">
        <v>817</v>
      </c>
      <c r="L102" s="420">
        <v>0</v>
      </c>
      <c r="M102" s="420">
        <v>0</v>
      </c>
      <c r="N102" s="420">
        <v>0</v>
      </c>
      <c r="O102" s="420">
        <v>1</v>
      </c>
      <c r="P102" s="420">
        <v>0</v>
      </c>
      <c r="Q102" s="427">
        <v>11404</v>
      </c>
      <c r="T102" s="55">
        <v>93</v>
      </c>
      <c r="U102" s="55"/>
      <c r="V102" s="55"/>
      <c r="W102" s="55"/>
      <c r="X102" s="55"/>
      <c r="Y102" s="55">
        <v>328</v>
      </c>
      <c r="Z102" s="55">
        <v>13518</v>
      </c>
      <c r="AA102" s="55">
        <v>10</v>
      </c>
      <c r="AB102" s="55"/>
      <c r="AC102" s="55"/>
      <c r="AD102" s="55"/>
      <c r="AE102" s="388"/>
      <c r="AF102" s="55"/>
      <c r="AG102" s="55"/>
      <c r="AH102" s="55"/>
      <c r="AI102" s="388"/>
    </row>
    <row r="103" spans="1:35">
      <c r="A103" s="417" t="s">
        <v>433</v>
      </c>
      <c r="B103" s="423" t="s">
        <v>542</v>
      </c>
      <c r="C103" s="419">
        <v>697</v>
      </c>
      <c r="D103" s="420">
        <v>11910</v>
      </c>
      <c r="E103" s="420">
        <v>0</v>
      </c>
      <c r="F103" s="420">
        <v>0</v>
      </c>
      <c r="G103" s="421">
        <v>0</v>
      </c>
      <c r="H103" s="420">
        <v>1757</v>
      </c>
      <c r="I103" s="420">
        <v>2728</v>
      </c>
      <c r="J103" s="420">
        <v>75</v>
      </c>
      <c r="K103" s="421">
        <v>2803</v>
      </c>
      <c r="L103" s="420">
        <v>226</v>
      </c>
      <c r="M103" s="420">
        <v>0</v>
      </c>
      <c r="N103" s="420">
        <v>0</v>
      </c>
      <c r="O103" s="420">
        <v>0</v>
      </c>
      <c r="P103" s="420">
        <v>0</v>
      </c>
      <c r="Q103" s="427">
        <v>16696</v>
      </c>
      <c r="T103" s="55">
        <v>101</v>
      </c>
      <c r="U103" s="55"/>
      <c r="V103" s="55"/>
      <c r="W103" s="55"/>
      <c r="X103" s="55"/>
      <c r="Y103" s="55">
        <v>1473</v>
      </c>
      <c r="Z103" s="55">
        <v>7365</v>
      </c>
      <c r="AA103" s="55">
        <v>37</v>
      </c>
      <c r="AB103" s="55">
        <v>42</v>
      </c>
      <c r="AC103" s="55">
        <v>8929</v>
      </c>
      <c r="AD103" s="55"/>
      <c r="AE103" s="388"/>
      <c r="AF103" s="55"/>
      <c r="AG103" s="55"/>
      <c r="AH103" s="55"/>
      <c r="AI103" s="388"/>
    </row>
    <row r="104" spans="1:35">
      <c r="A104" s="417" t="s">
        <v>434</v>
      </c>
      <c r="B104" s="423" t="s">
        <v>542</v>
      </c>
      <c r="C104" s="419">
        <v>756</v>
      </c>
      <c r="D104" s="420">
        <v>19214</v>
      </c>
      <c r="E104" s="420">
        <v>0</v>
      </c>
      <c r="F104" s="420">
        <v>0</v>
      </c>
      <c r="G104" s="421">
        <v>0</v>
      </c>
      <c r="H104" s="420">
        <v>1287</v>
      </c>
      <c r="I104" s="420">
        <v>2486</v>
      </c>
      <c r="J104" s="420">
        <v>125</v>
      </c>
      <c r="K104" s="421">
        <v>2611</v>
      </c>
      <c r="L104" s="420">
        <v>0</v>
      </c>
      <c r="M104" s="420">
        <v>0</v>
      </c>
      <c r="N104" s="420">
        <v>0</v>
      </c>
      <c r="O104" s="420">
        <v>2</v>
      </c>
      <c r="P104" s="420">
        <v>0</v>
      </c>
      <c r="Q104" s="427">
        <v>23114</v>
      </c>
      <c r="T104" s="55">
        <v>145</v>
      </c>
      <c r="U104" s="55"/>
      <c r="V104" s="55"/>
      <c r="W104" s="55"/>
      <c r="X104" s="55"/>
      <c r="Y104" s="55">
        <v>285</v>
      </c>
      <c r="Z104" s="55">
        <v>2993</v>
      </c>
      <c r="AA104" s="55">
        <v>21</v>
      </c>
      <c r="AB104" s="55"/>
      <c r="AC104" s="55"/>
      <c r="AD104" s="55"/>
      <c r="AE104" s="388"/>
      <c r="AF104" s="55"/>
      <c r="AG104" s="55"/>
      <c r="AH104" s="55"/>
      <c r="AI104" s="388"/>
    </row>
    <row r="105" spans="1:35">
      <c r="A105" s="422" t="s">
        <v>536</v>
      </c>
      <c r="B105" s="422"/>
      <c r="C105" s="422"/>
      <c r="D105" s="416">
        <v>139718</v>
      </c>
      <c r="E105" s="416">
        <v>36122</v>
      </c>
      <c r="F105" s="416">
        <v>198</v>
      </c>
      <c r="G105" s="416">
        <v>36320</v>
      </c>
      <c r="H105" s="416">
        <v>5058</v>
      </c>
      <c r="I105" s="416">
        <v>22339</v>
      </c>
      <c r="J105" s="416">
        <v>718</v>
      </c>
      <c r="K105" s="416">
        <v>23057</v>
      </c>
      <c r="L105" s="416">
        <v>2934</v>
      </c>
      <c r="M105" s="416">
        <v>0</v>
      </c>
      <c r="N105" s="416">
        <v>1</v>
      </c>
      <c r="O105" s="416">
        <v>0</v>
      </c>
      <c r="P105" s="416">
        <v>0</v>
      </c>
      <c r="Q105" s="416">
        <v>207088</v>
      </c>
      <c r="T105" s="55">
        <v>209</v>
      </c>
      <c r="U105" s="55"/>
      <c r="V105" s="55">
        <v>907</v>
      </c>
      <c r="W105" s="55"/>
      <c r="X105" s="55"/>
      <c r="Y105" s="55">
        <v>900</v>
      </c>
      <c r="Z105" s="55">
        <v>10441</v>
      </c>
      <c r="AA105" s="55">
        <v>17</v>
      </c>
      <c r="AB105" s="55"/>
      <c r="AC105" s="55"/>
      <c r="AD105" s="55"/>
      <c r="AE105" s="388"/>
      <c r="AF105" s="55"/>
      <c r="AG105" s="55"/>
      <c r="AH105" s="55"/>
      <c r="AI105" s="388"/>
    </row>
    <row r="106" spans="1:35">
      <c r="A106" s="417" t="s">
        <v>435</v>
      </c>
      <c r="B106" s="423" t="s">
        <v>536</v>
      </c>
      <c r="C106" s="419">
        <v>30</v>
      </c>
      <c r="D106" s="420">
        <v>2806</v>
      </c>
      <c r="E106" s="420">
        <v>4581</v>
      </c>
      <c r="F106" s="420">
        <v>24</v>
      </c>
      <c r="G106" s="421">
        <v>4605</v>
      </c>
      <c r="H106" s="420">
        <v>595</v>
      </c>
      <c r="I106" s="420">
        <v>1340</v>
      </c>
      <c r="J106" s="420">
        <v>50</v>
      </c>
      <c r="K106" s="421">
        <v>1390</v>
      </c>
      <c r="L106" s="420">
        <v>1172</v>
      </c>
      <c r="M106" s="420">
        <v>0</v>
      </c>
      <c r="N106" s="420">
        <v>0</v>
      </c>
      <c r="O106" s="420">
        <v>0</v>
      </c>
      <c r="P106" s="420">
        <v>0</v>
      </c>
      <c r="Q106" s="427">
        <v>10568</v>
      </c>
      <c r="T106" s="55">
        <v>282</v>
      </c>
      <c r="U106" s="55"/>
      <c r="V106" s="55"/>
      <c r="W106" s="55"/>
      <c r="X106" s="55"/>
      <c r="Y106" s="55">
        <v>1249</v>
      </c>
      <c r="Z106" s="55">
        <v>6501</v>
      </c>
      <c r="AA106" s="55">
        <v>20</v>
      </c>
      <c r="AB106" s="55"/>
      <c r="AC106" s="55"/>
      <c r="AD106" s="55"/>
      <c r="AE106" s="388"/>
      <c r="AF106" s="55"/>
      <c r="AG106" s="55"/>
      <c r="AH106" s="55"/>
      <c r="AI106" s="388"/>
    </row>
    <row r="107" spans="1:35">
      <c r="A107" s="417" t="s">
        <v>436</v>
      </c>
      <c r="B107" s="423" t="s">
        <v>536</v>
      </c>
      <c r="C107" s="419">
        <v>34</v>
      </c>
      <c r="D107" s="420">
        <v>20826</v>
      </c>
      <c r="E107" s="420">
        <v>0</v>
      </c>
      <c r="F107" s="420">
        <v>0</v>
      </c>
      <c r="G107" s="421">
        <v>0</v>
      </c>
      <c r="H107" s="420">
        <v>1976</v>
      </c>
      <c r="I107" s="420">
        <v>3872</v>
      </c>
      <c r="J107" s="420">
        <v>254</v>
      </c>
      <c r="K107" s="421">
        <v>4126</v>
      </c>
      <c r="L107" s="420">
        <v>0</v>
      </c>
      <c r="M107" s="420">
        <v>0</v>
      </c>
      <c r="N107" s="420">
        <v>0</v>
      </c>
      <c r="O107" s="420">
        <v>0</v>
      </c>
      <c r="P107" s="420">
        <v>0</v>
      </c>
      <c r="Q107" s="427">
        <v>26928</v>
      </c>
      <c r="T107" s="55">
        <v>353</v>
      </c>
      <c r="U107" s="55"/>
      <c r="V107" s="55"/>
      <c r="W107" s="55"/>
      <c r="X107" s="55"/>
      <c r="Y107" s="55">
        <v>220</v>
      </c>
      <c r="Z107" s="55">
        <v>604</v>
      </c>
      <c r="AA107" s="55">
        <v>2</v>
      </c>
      <c r="AB107" s="55">
        <v>8</v>
      </c>
      <c r="AC107" s="55">
        <v>1802</v>
      </c>
      <c r="AD107" s="55"/>
      <c r="AE107" s="388"/>
      <c r="AF107" s="55"/>
      <c r="AG107" s="55"/>
      <c r="AH107" s="55"/>
      <c r="AI107" s="388"/>
    </row>
    <row r="108" spans="1:35">
      <c r="A108" s="417" t="s">
        <v>437</v>
      </c>
      <c r="B108" s="423" t="s">
        <v>536</v>
      </c>
      <c r="C108" s="419">
        <v>36</v>
      </c>
      <c r="D108" s="420">
        <v>973</v>
      </c>
      <c r="E108" s="420">
        <v>0</v>
      </c>
      <c r="F108" s="420">
        <v>0</v>
      </c>
      <c r="G108" s="421">
        <v>0</v>
      </c>
      <c r="H108" s="420">
        <v>931</v>
      </c>
      <c r="I108" s="420">
        <v>297</v>
      </c>
      <c r="J108" s="420">
        <v>5</v>
      </c>
      <c r="K108" s="421">
        <v>302</v>
      </c>
      <c r="L108" s="420">
        <v>0</v>
      </c>
      <c r="M108" s="420">
        <v>0</v>
      </c>
      <c r="N108" s="420">
        <v>0</v>
      </c>
      <c r="O108" s="420">
        <v>0</v>
      </c>
      <c r="P108" s="420">
        <v>0</v>
      </c>
      <c r="Q108" s="427">
        <v>2206</v>
      </c>
      <c r="T108" s="55">
        <v>364</v>
      </c>
      <c r="U108" s="55">
        <v>1</v>
      </c>
      <c r="V108" s="55"/>
      <c r="W108" s="55"/>
      <c r="X108" s="55"/>
      <c r="Y108" s="55">
        <v>941</v>
      </c>
      <c r="Z108" s="55">
        <v>8194</v>
      </c>
      <c r="AA108" s="55">
        <v>15</v>
      </c>
      <c r="AB108" s="55"/>
      <c r="AC108" s="55"/>
      <c r="AD108" s="55"/>
      <c r="AE108" s="388"/>
      <c r="AF108" s="55"/>
      <c r="AG108" s="55"/>
      <c r="AH108" s="55"/>
      <c r="AI108" s="388"/>
    </row>
    <row r="109" spans="1:35">
      <c r="A109" s="417" t="s">
        <v>438</v>
      </c>
      <c r="B109" s="423" t="s">
        <v>536</v>
      </c>
      <c r="C109" s="419">
        <v>91</v>
      </c>
      <c r="D109" s="420">
        <v>4443</v>
      </c>
      <c r="E109" s="420">
        <v>0</v>
      </c>
      <c r="F109" s="420">
        <v>0</v>
      </c>
      <c r="G109" s="421">
        <v>0</v>
      </c>
      <c r="H109" s="420">
        <v>1556</v>
      </c>
      <c r="I109" s="420">
        <v>252</v>
      </c>
      <c r="J109" s="420">
        <v>7</v>
      </c>
      <c r="K109" s="421">
        <v>259</v>
      </c>
      <c r="L109" s="420">
        <v>0</v>
      </c>
      <c r="M109" s="420">
        <v>0</v>
      </c>
      <c r="N109" s="420">
        <v>0</v>
      </c>
      <c r="O109" s="420">
        <v>0</v>
      </c>
      <c r="P109" s="420">
        <v>0</v>
      </c>
      <c r="Q109" s="427">
        <v>6258</v>
      </c>
      <c r="T109" s="55">
        <v>368</v>
      </c>
      <c r="U109" s="55"/>
      <c r="V109" s="55">
        <v>21</v>
      </c>
      <c r="W109" s="55"/>
      <c r="X109" s="55"/>
      <c r="Y109" s="55">
        <v>518</v>
      </c>
      <c r="Z109" s="55">
        <v>82</v>
      </c>
      <c r="AA109" s="55">
        <v>11</v>
      </c>
      <c r="AB109" s="55">
        <v>69</v>
      </c>
      <c r="AC109" s="55">
        <v>5786</v>
      </c>
      <c r="AD109" s="55"/>
      <c r="AE109" s="388"/>
      <c r="AF109" s="55"/>
      <c r="AG109" s="55"/>
      <c r="AH109" s="55"/>
      <c r="AI109" s="388"/>
    </row>
    <row r="110" spans="1:35">
      <c r="A110" s="417" t="s">
        <v>439</v>
      </c>
      <c r="B110" s="423" t="s">
        <v>536</v>
      </c>
      <c r="C110" s="419">
        <v>93</v>
      </c>
      <c r="D110" s="420">
        <v>13518</v>
      </c>
      <c r="E110" s="420">
        <v>0</v>
      </c>
      <c r="F110" s="420">
        <v>0</v>
      </c>
      <c r="G110" s="421">
        <v>0</v>
      </c>
      <c r="H110" s="420">
        <v>0</v>
      </c>
      <c r="I110" s="420">
        <v>328</v>
      </c>
      <c r="J110" s="420">
        <v>10</v>
      </c>
      <c r="K110" s="421">
        <v>338</v>
      </c>
      <c r="L110" s="420">
        <v>0</v>
      </c>
      <c r="M110" s="420">
        <v>0</v>
      </c>
      <c r="N110" s="420">
        <v>0</v>
      </c>
      <c r="O110" s="420">
        <v>0</v>
      </c>
      <c r="P110" s="420">
        <v>0</v>
      </c>
      <c r="Q110" s="427">
        <v>13856</v>
      </c>
      <c r="T110" s="55">
        <v>390</v>
      </c>
      <c r="U110" s="55"/>
      <c r="V110" s="55"/>
      <c r="W110" s="55"/>
      <c r="X110" s="55"/>
      <c r="Y110" s="55">
        <v>858</v>
      </c>
      <c r="Z110" s="55">
        <v>3775</v>
      </c>
      <c r="AA110" s="55">
        <v>18</v>
      </c>
      <c r="AB110" s="55"/>
      <c r="AC110" s="55"/>
      <c r="AD110" s="55"/>
      <c r="AE110" s="388"/>
      <c r="AF110" s="55"/>
      <c r="AG110" s="55"/>
      <c r="AH110" s="55"/>
      <c r="AI110" s="388"/>
    </row>
    <row r="111" spans="1:35">
      <c r="A111" s="417" t="s">
        <v>440</v>
      </c>
      <c r="B111" s="423" t="s">
        <v>536</v>
      </c>
      <c r="C111" s="419">
        <v>101</v>
      </c>
      <c r="D111" s="420">
        <v>7365</v>
      </c>
      <c r="E111" s="420">
        <v>8929</v>
      </c>
      <c r="F111" s="420">
        <v>42</v>
      </c>
      <c r="G111" s="421">
        <v>8971</v>
      </c>
      <c r="H111" s="420">
        <v>0</v>
      </c>
      <c r="I111" s="420">
        <v>1473</v>
      </c>
      <c r="J111" s="420">
        <v>37</v>
      </c>
      <c r="K111" s="421">
        <v>1510</v>
      </c>
      <c r="L111" s="420">
        <v>0</v>
      </c>
      <c r="M111" s="420">
        <v>0</v>
      </c>
      <c r="N111" s="420">
        <v>0</v>
      </c>
      <c r="O111" s="420">
        <v>0</v>
      </c>
      <c r="P111" s="420">
        <v>0</v>
      </c>
      <c r="Q111" s="427">
        <v>17846</v>
      </c>
      <c r="T111" s="55">
        <v>467</v>
      </c>
      <c r="U111" s="55"/>
      <c r="V111" s="55"/>
      <c r="W111" s="55"/>
      <c r="X111" s="55"/>
      <c r="Y111" s="55">
        <v>287</v>
      </c>
      <c r="Z111" s="55">
        <v>4049</v>
      </c>
      <c r="AA111" s="55">
        <v>4</v>
      </c>
      <c r="AB111" s="55"/>
      <c r="AC111" s="55"/>
      <c r="AD111" s="55"/>
      <c r="AE111" s="388"/>
      <c r="AF111" s="55"/>
      <c r="AG111" s="55"/>
      <c r="AH111" s="55"/>
      <c r="AI111" s="388"/>
    </row>
    <row r="112" spans="1:35">
      <c r="A112" s="417" t="s">
        <v>441</v>
      </c>
      <c r="B112" s="423" t="s">
        <v>536</v>
      </c>
      <c r="C112" s="419">
        <v>145</v>
      </c>
      <c r="D112" s="420">
        <v>2993</v>
      </c>
      <c r="E112" s="420">
        <v>0</v>
      </c>
      <c r="F112" s="420">
        <v>0</v>
      </c>
      <c r="G112" s="421">
        <v>0</v>
      </c>
      <c r="H112" s="420">
        <v>0</v>
      </c>
      <c r="I112" s="420">
        <v>285</v>
      </c>
      <c r="J112" s="420">
        <v>21</v>
      </c>
      <c r="K112" s="421">
        <v>306</v>
      </c>
      <c r="L112" s="420">
        <v>0</v>
      </c>
      <c r="M112" s="420">
        <v>0</v>
      </c>
      <c r="N112" s="420">
        <v>0</v>
      </c>
      <c r="O112" s="420">
        <v>0</v>
      </c>
      <c r="P112" s="420">
        <v>0</v>
      </c>
      <c r="Q112" s="427">
        <v>3299</v>
      </c>
      <c r="T112" s="55">
        <v>576</v>
      </c>
      <c r="U112" s="55"/>
      <c r="V112" s="55"/>
      <c r="W112" s="55"/>
      <c r="X112" s="55"/>
      <c r="Y112" s="55">
        <v>314</v>
      </c>
      <c r="Z112" s="55">
        <v>1296</v>
      </c>
      <c r="AA112" s="55">
        <v>10</v>
      </c>
      <c r="AB112" s="55">
        <v>7</v>
      </c>
      <c r="AC112" s="55">
        <v>3743</v>
      </c>
      <c r="AD112" s="55"/>
      <c r="AE112" s="388"/>
      <c r="AF112" s="55"/>
      <c r="AG112" s="55"/>
      <c r="AH112" s="55"/>
      <c r="AI112" s="388"/>
    </row>
    <row r="113" spans="1:35">
      <c r="A113" s="417" t="s">
        <v>442</v>
      </c>
      <c r="B113" s="423" t="s">
        <v>536</v>
      </c>
      <c r="C113" s="419">
        <v>209</v>
      </c>
      <c r="D113" s="420">
        <v>10441</v>
      </c>
      <c r="E113" s="420">
        <v>0</v>
      </c>
      <c r="F113" s="420">
        <v>0</v>
      </c>
      <c r="G113" s="421">
        <v>0</v>
      </c>
      <c r="H113" s="420">
        <v>0</v>
      </c>
      <c r="I113" s="420">
        <v>900</v>
      </c>
      <c r="J113" s="420">
        <v>17</v>
      </c>
      <c r="K113" s="421">
        <v>917</v>
      </c>
      <c r="L113" s="420">
        <v>907</v>
      </c>
      <c r="M113" s="420">
        <v>0</v>
      </c>
      <c r="N113" s="420">
        <v>0</v>
      </c>
      <c r="O113" s="420">
        <v>0</v>
      </c>
      <c r="P113" s="420">
        <v>0</v>
      </c>
      <c r="Q113" s="427">
        <v>12265</v>
      </c>
      <c r="T113" s="55">
        <v>642</v>
      </c>
      <c r="U113" s="55"/>
      <c r="V113" s="55">
        <v>834</v>
      </c>
      <c r="W113" s="55"/>
      <c r="X113" s="55"/>
      <c r="Y113" s="55">
        <v>3109</v>
      </c>
      <c r="Z113" s="55">
        <v>8099</v>
      </c>
      <c r="AA113" s="55">
        <v>118</v>
      </c>
      <c r="AB113" s="55"/>
      <c r="AC113" s="55"/>
      <c r="AD113" s="55"/>
      <c r="AE113" s="388"/>
      <c r="AF113" s="55"/>
      <c r="AG113" s="55"/>
      <c r="AH113" s="55"/>
      <c r="AI113" s="388"/>
    </row>
    <row r="114" spans="1:35">
      <c r="A114" s="417" t="s">
        <v>443</v>
      </c>
      <c r="B114" s="423" t="s">
        <v>536</v>
      </c>
      <c r="C114" s="419">
        <v>282</v>
      </c>
      <c r="D114" s="420">
        <v>6501</v>
      </c>
      <c r="E114" s="420">
        <v>0</v>
      </c>
      <c r="F114" s="420">
        <v>0</v>
      </c>
      <c r="G114" s="421">
        <v>0</v>
      </c>
      <c r="H114" s="420">
        <v>0</v>
      </c>
      <c r="I114" s="420">
        <v>1249</v>
      </c>
      <c r="J114" s="420">
        <v>20</v>
      </c>
      <c r="K114" s="421">
        <v>1269</v>
      </c>
      <c r="L114" s="420">
        <v>0</v>
      </c>
      <c r="M114" s="420">
        <v>0</v>
      </c>
      <c r="N114" s="420">
        <v>0</v>
      </c>
      <c r="O114" s="420">
        <v>0</v>
      </c>
      <c r="P114" s="420">
        <v>0</v>
      </c>
      <c r="Q114" s="427">
        <v>7770</v>
      </c>
      <c r="T114" s="55">
        <v>679</v>
      </c>
      <c r="U114" s="55"/>
      <c r="V114" s="55"/>
      <c r="W114" s="55"/>
      <c r="X114" s="55"/>
      <c r="Y114" s="55">
        <v>1155</v>
      </c>
      <c r="Z114" s="55">
        <v>6705</v>
      </c>
      <c r="AA114" s="55">
        <v>15</v>
      </c>
      <c r="AB114" s="55">
        <v>10</v>
      </c>
      <c r="AC114" s="55">
        <v>4278</v>
      </c>
      <c r="AD114" s="55"/>
      <c r="AE114" s="388"/>
      <c r="AF114" s="55"/>
      <c r="AG114" s="55"/>
      <c r="AH114" s="55"/>
      <c r="AI114" s="388"/>
    </row>
    <row r="115" spans="1:35">
      <c r="A115" s="417" t="s">
        <v>444</v>
      </c>
      <c r="B115" s="423" t="s">
        <v>536</v>
      </c>
      <c r="C115" s="419">
        <v>353</v>
      </c>
      <c r="D115" s="420">
        <v>604</v>
      </c>
      <c r="E115" s="420">
        <v>1802</v>
      </c>
      <c r="F115" s="420">
        <v>8</v>
      </c>
      <c r="G115" s="421">
        <v>1810</v>
      </c>
      <c r="H115" s="420">
        <v>0</v>
      </c>
      <c r="I115" s="420">
        <v>220</v>
      </c>
      <c r="J115" s="420">
        <v>2</v>
      </c>
      <c r="K115" s="421">
        <v>222</v>
      </c>
      <c r="L115" s="420">
        <v>0</v>
      </c>
      <c r="M115" s="420">
        <v>0</v>
      </c>
      <c r="N115" s="420">
        <v>0</v>
      </c>
      <c r="O115" s="420">
        <v>0</v>
      </c>
      <c r="P115" s="420">
        <v>0</v>
      </c>
      <c r="Q115" s="427">
        <v>2636</v>
      </c>
      <c r="T115" s="55">
        <v>789</v>
      </c>
      <c r="U115" s="55"/>
      <c r="V115" s="55"/>
      <c r="W115" s="55"/>
      <c r="X115" s="55"/>
      <c r="Y115" s="55">
        <v>618</v>
      </c>
      <c r="Z115" s="55">
        <v>1441</v>
      </c>
      <c r="AA115" s="55">
        <v>16</v>
      </c>
      <c r="AB115" s="55">
        <v>38</v>
      </c>
      <c r="AC115" s="55">
        <v>7003</v>
      </c>
      <c r="AD115" s="55"/>
      <c r="AE115" s="388"/>
      <c r="AF115" s="55"/>
      <c r="AG115" s="55"/>
      <c r="AH115" s="55"/>
      <c r="AI115" s="388"/>
    </row>
    <row r="116" spans="1:35">
      <c r="A116" s="417" t="s">
        <v>445</v>
      </c>
      <c r="B116" s="423" t="s">
        <v>536</v>
      </c>
      <c r="C116" s="419">
        <v>364</v>
      </c>
      <c r="D116" s="420">
        <v>8194</v>
      </c>
      <c r="E116" s="420">
        <v>0</v>
      </c>
      <c r="F116" s="420">
        <v>0</v>
      </c>
      <c r="G116" s="421">
        <v>0</v>
      </c>
      <c r="H116" s="420">
        <v>0</v>
      </c>
      <c r="I116" s="420">
        <v>941</v>
      </c>
      <c r="J116" s="420">
        <v>15</v>
      </c>
      <c r="K116" s="421">
        <v>956</v>
      </c>
      <c r="L116" s="420">
        <v>0</v>
      </c>
      <c r="M116" s="420">
        <v>0</v>
      </c>
      <c r="N116" s="420">
        <v>1</v>
      </c>
      <c r="O116" s="420">
        <v>0</v>
      </c>
      <c r="P116" s="420">
        <v>0</v>
      </c>
      <c r="Q116" s="427">
        <v>9151</v>
      </c>
      <c r="T116" s="55">
        <v>792</v>
      </c>
      <c r="U116" s="55"/>
      <c r="V116" s="55"/>
      <c r="W116" s="55"/>
      <c r="X116" s="55"/>
      <c r="Y116" s="55">
        <v>537</v>
      </c>
      <c r="Z116" s="55">
        <v>2566</v>
      </c>
      <c r="AA116" s="55">
        <v>8</v>
      </c>
      <c r="AB116" s="55"/>
      <c r="AC116" s="55"/>
      <c r="AD116" s="55"/>
      <c r="AE116" s="388"/>
      <c r="AF116" s="55"/>
      <c r="AG116" s="55"/>
      <c r="AH116" s="55"/>
      <c r="AI116" s="388"/>
    </row>
    <row r="117" spans="1:35">
      <c r="A117" s="417" t="s">
        <v>446</v>
      </c>
      <c r="B117" s="423" t="s">
        <v>536</v>
      </c>
      <c r="C117" s="419">
        <v>368</v>
      </c>
      <c r="D117" s="420">
        <v>82</v>
      </c>
      <c r="E117" s="420">
        <v>5786</v>
      </c>
      <c r="F117" s="420">
        <v>69</v>
      </c>
      <c r="G117" s="421">
        <v>5855</v>
      </c>
      <c r="H117" s="420">
        <v>0</v>
      </c>
      <c r="I117" s="420">
        <v>518</v>
      </c>
      <c r="J117" s="420">
        <v>11</v>
      </c>
      <c r="K117" s="421">
        <v>529</v>
      </c>
      <c r="L117" s="420">
        <v>21</v>
      </c>
      <c r="M117" s="420">
        <v>0</v>
      </c>
      <c r="N117" s="420">
        <v>0</v>
      </c>
      <c r="O117" s="420">
        <v>0</v>
      </c>
      <c r="P117" s="420">
        <v>0</v>
      </c>
      <c r="Q117" s="427">
        <v>6487</v>
      </c>
      <c r="T117" s="55">
        <v>809</v>
      </c>
      <c r="U117" s="55"/>
      <c r="V117" s="55"/>
      <c r="W117" s="55"/>
      <c r="X117" s="55"/>
      <c r="Y117" s="55">
        <v>578</v>
      </c>
      <c r="Z117" s="55">
        <v>2840</v>
      </c>
      <c r="AA117" s="55">
        <v>12</v>
      </c>
      <c r="AB117" s="55"/>
      <c r="AC117" s="55"/>
      <c r="AD117" s="55"/>
      <c r="AE117" s="388"/>
      <c r="AF117" s="55"/>
      <c r="AG117" s="55"/>
      <c r="AH117" s="55"/>
      <c r="AI117" s="388"/>
    </row>
    <row r="118" spans="1:35">
      <c r="A118" s="417" t="s">
        <v>447</v>
      </c>
      <c r="B118" s="423" t="s">
        <v>536</v>
      </c>
      <c r="C118" s="419">
        <v>390</v>
      </c>
      <c r="D118" s="420">
        <v>3775</v>
      </c>
      <c r="E118" s="420">
        <v>0</v>
      </c>
      <c r="F118" s="420">
        <v>0</v>
      </c>
      <c r="G118" s="421">
        <v>0</v>
      </c>
      <c r="H118" s="420">
        <v>0</v>
      </c>
      <c r="I118" s="420">
        <v>858</v>
      </c>
      <c r="J118" s="420">
        <v>18</v>
      </c>
      <c r="K118" s="421">
        <v>876</v>
      </c>
      <c r="L118" s="420">
        <v>0</v>
      </c>
      <c r="M118" s="420">
        <v>0</v>
      </c>
      <c r="N118" s="420">
        <v>0</v>
      </c>
      <c r="O118" s="420">
        <v>0</v>
      </c>
      <c r="P118" s="420">
        <v>0</v>
      </c>
      <c r="Q118" s="427">
        <v>4651</v>
      </c>
      <c r="T118" s="55">
        <v>847</v>
      </c>
      <c r="U118" s="55"/>
      <c r="V118" s="55"/>
      <c r="W118" s="55"/>
      <c r="X118" s="55"/>
      <c r="Y118" s="55">
        <v>2020</v>
      </c>
      <c r="Z118" s="55">
        <v>23095</v>
      </c>
      <c r="AA118" s="55">
        <v>38</v>
      </c>
      <c r="AB118" s="55"/>
      <c r="AC118" s="55"/>
      <c r="AD118" s="55"/>
      <c r="AE118" s="388"/>
      <c r="AF118" s="55"/>
      <c r="AG118" s="55"/>
      <c r="AH118" s="55"/>
      <c r="AI118" s="388"/>
    </row>
    <row r="119" spans="1:35">
      <c r="A119" s="417" t="s">
        <v>448</v>
      </c>
      <c r="B119" s="423" t="s">
        <v>536</v>
      </c>
      <c r="C119" s="419">
        <v>467</v>
      </c>
      <c r="D119" s="420">
        <v>4049</v>
      </c>
      <c r="E119" s="420">
        <v>0</v>
      </c>
      <c r="F119" s="420">
        <v>0</v>
      </c>
      <c r="G119" s="421">
        <v>0</v>
      </c>
      <c r="H119" s="420">
        <v>0</v>
      </c>
      <c r="I119" s="420">
        <v>287</v>
      </c>
      <c r="J119" s="420">
        <v>4</v>
      </c>
      <c r="K119" s="421">
        <v>291</v>
      </c>
      <c r="L119" s="420">
        <v>0</v>
      </c>
      <c r="M119" s="420">
        <v>0</v>
      </c>
      <c r="N119" s="420">
        <v>0</v>
      </c>
      <c r="O119" s="420">
        <v>0</v>
      </c>
      <c r="P119" s="420">
        <v>0</v>
      </c>
      <c r="Q119" s="427">
        <v>4340</v>
      </c>
      <c r="T119" s="55">
        <v>856</v>
      </c>
      <c r="U119" s="55"/>
      <c r="V119" s="55"/>
      <c r="W119" s="55"/>
      <c r="X119" s="55"/>
      <c r="Y119" s="55">
        <v>360</v>
      </c>
      <c r="Z119" s="55">
        <v>2517</v>
      </c>
      <c r="AA119" s="55">
        <v>10</v>
      </c>
      <c r="AB119" s="55"/>
      <c r="AC119" s="55"/>
      <c r="AD119" s="55"/>
      <c r="AE119" s="388"/>
      <c r="AF119" s="55"/>
      <c r="AG119" s="55"/>
      <c r="AH119" s="55"/>
      <c r="AI119" s="388"/>
    </row>
    <row r="120" spans="1:35">
      <c r="A120" s="417" t="s">
        <v>449</v>
      </c>
      <c r="B120" s="423" t="s">
        <v>536</v>
      </c>
      <c r="C120" s="419">
        <v>576</v>
      </c>
      <c r="D120" s="420">
        <v>1296</v>
      </c>
      <c r="E120" s="420">
        <v>3743</v>
      </c>
      <c r="F120" s="420">
        <v>7</v>
      </c>
      <c r="G120" s="421">
        <v>3750</v>
      </c>
      <c r="H120" s="420">
        <v>0</v>
      </c>
      <c r="I120" s="420">
        <v>314</v>
      </c>
      <c r="J120" s="420">
        <v>10</v>
      </c>
      <c r="K120" s="421">
        <v>324</v>
      </c>
      <c r="L120" s="420">
        <v>0</v>
      </c>
      <c r="M120" s="420">
        <v>0</v>
      </c>
      <c r="N120" s="420">
        <v>0</v>
      </c>
      <c r="O120" s="420">
        <v>0</v>
      </c>
      <c r="P120" s="420">
        <v>0</v>
      </c>
      <c r="Q120" s="427">
        <v>5370</v>
      </c>
      <c r="T120" s="55">
        <v>861</v>
      </c>
      <c r="U120" s="55"/>
      <c r="V120" s="55"/>
      <c r="W120" s="55"/>
      <c r="X120" s="55"/>
      <c r="Y120" s="55">
        <v>828</v>
      </c>
      <c r="Z120" s="55">
        <v>4589</v>
      </c>
      <c r="AA120" s="55">
        <v>20</v>
      </c>
      <c r="AB120" s="55"/>
      <c r="AC120" s="55"/>
      <c r="AD120" s="55"/>
      <c r="AE120" s="388"/>
      <c r="AF120" s="55"/>
      <c r="AG120" s="55"/>
      <c r="AH120" s="55"/>
      <c r="AI120" s="388"/>
    </row>
    <row r="121" spans="1:35">
      <c r="A121" s="417" t="s">
        <v>450</v>
      </c>
      <c r="B121" s="423" t="s">
        <v>536</v>
      </c>
      <c r="C121" s="419">
        <v>642</v>
      </c>
      <c r="D121" s="420">
        <v>8099</v>
      </c>
      <c r="E121" s="420">
        <v>0</v>
      </c>
      <c r="F121" s="420">
        <v>0</v>
      </c>
      <c r="G121" s="421">
        <v>0</v>
      </c>
      <c r="H121" s="420">
        <v>0</v>
      </c>
      <c r="I121" s="420">
        <v>3109</v>
      </c>
      <c r="J121" s="420">
        <v>118</v>
      </c>
      <c r="K121" s="421">
        <v>3227</v>
      </c>
      <c r="L121" s="420">
        <v>834</v>
      </c>
      <c r="M121" s="420">
        <v>0</v>
      </c>
      <c r="N121" s="420">
        <v>0</v>
      </c>
      <c r="O121" s="420">
        <v>0</v>
      </c>
      <c r="P121" s="420">
        <v>0</v>
      </c>
      <c r="Q121" s="427">
        <v>12160</v>
      </c>
      <c r="T121" s="55">
        <v>1</v>
      </c>
      <c r="U121" s="55"/>
      <c r="V121" s="55">
        <v>84813</v>
      </c>
      <c r="W121" s="55">
        <v>13473</v>
      </c>
      <c r="X121" s="55">
        <v>228610</v>
      </c>
      <c r="Y121" s="55">
        <v>52207</v>
      </c>
      <c r="Z121" s="55">
        <v>386765</v>
      </c>
      <c r="AA121" s="55">
        <v>8489</v>
      </c>
      <c r="AB121" s="55">
        <v>970</v>
      </c>
      <c r="AC121" s="55">
        <v>17927</v>
      </c>
      <c r="AD121" s="55"/>
      <c r="AE121" s="388"/>
      <c r="AF121" s="55"/>
      <c r="AG121" s="55"/>
      <c r="AH121" s="55"/>
      <c r="AI121" s="388"/>
    </row>
    <row r="122" spans="1:35">
      <c r="A122" s="417" t="s">
        <v>451</v>
      </c>
      <c r="B122" s="423" t="s">
        <v>536</v>
      </c>
      <c r="C122" s="419">
        <v>679</v>
      </c>
      <c r="D122" s="420">
        <v>6705</v>
      </c>
      <c r="E122" s="420">
        <v>4278</v>
      </c>
      <c r="F122" s="420">
        <v>10</v>
      </c>
      <c r="G122" s="421">
        <v>4288</v>
      </c>
      <c r="H122" s="420">
        <v>0</v>
      </c>
      <c r="I122" s="420">
        <v>1155</v>
      </c>
      <c r="J122" s="420">
        <v>15</v>
      </c>
      <c r="K122" s="421">
        <v>1170</v>
      </c>
      <c r="L122" s="420">
        <v>0</v>
      </c>
      <c r="M122" s="420">
        <v>0</v>
      </c>
      <c r="N122" s="420">
        <v>0</v>
      </c>
      <c r="O122" s="420">
        <v>0</v>
      </c>
      <c r="P122" s="420">
        <v>0</v>
      </c>
      <c r="Q122" s="427">
        <v>12163</v>
      </c>
      <c r="T122" s="55">
        <v>79</v>
      </c>
      <c r="U122" s="55"/>
      <c r="V122" s="55">
        <v>914</v>
      </c>
      <c r="W122" s="55"/>
      <c r="X122" s="55">
        <v>3713</v>
      </c>
      <c r="Y122" s="55">
        <v>1382</v>
      </c>
      <c r="Z122" s="55">
        <v>14902</v>
      </c>
      <c r="AA122" s="55">
        <v>56</v>
      </c>
      <c r="AB122" s="55"/>
      <c r="AC122" s="55"/>
      <c r="AD122" s="55"/>
      <c r="AE122" s="388"/>
      <c r="AF122" s="55"/>
      <c r="AG122" s="55"/>
      <c r="AH122" s="55"/>
      <c r="AI122" s="388"/>
    </row>
    <row r="123" spans="1:35">
      <c r="A123" s="417" t="s">
        <v>452</v>
      </c>
      <c r="B123" s="423" t="s">
        <v>536</v>
      </c>
      <c r="C123" s="419">
        <v>789</v>
      </c>
      <c r="D123" s="420">
        <v>1441</v>
      </c>
      <c r="E123" s="420">
        <v>7003</v>
      </c>
      <c r="F123" s="420">
        <v>38</v>
      </c>
      <c r="G123" s="421">
        <v>7041</v>
      </c>
      <c r="H123" s="420">
        <v>0</v>
      </c>
      <c r="I123" s="420">
        <v>618</v>
      </c>
      <c r="J123" s="420">
        <v>16</v>
      </c>
      <c r="K123" s="421">
        <v>634</v>
      </c>
      <c r="L123" s="420">
        <v>0</v>
      </c>
      <c r="M123" s="420">
        <v>0</v>
      </c>
      <c r="N123" s="420">
        <v>0</v>
      </c>
      <c r="O123" s="420">
        <v>0</v>
      </c>
      <c r="P123" s="420">
        <v>0</v>
      </c>
      <c r="Q123" s="427">
        <v>9116</v>
      </c>
      <c r="T123" s="55">
        <v>88</v>
      </c>
      <c r="U123" s="55"/>
      <c r="V123" s="55">
        <v>15396</v>
      </c>
      <c r="W123" s="55">
        <v>2338</v>
      </c>
      <c r="X123" s="55">
        <v>39234</v>
      </c>
      <c r="Y123" s="55">
        <v>8695</v>
      </c>
      <c r="Z123" s="55">
        <v>70320</v>
      </c>
      <c r="AA123" s="55">
        <v>1503</v>
      </c>
      <c r="AB123" s="55"/>
      <c r="AC123" s="55"/>
      <c r="AD123" s="55"/>
      <c r="AE123" s="388"/>
      <c r="AF123" s="55"/>
      <c r="AG123" s="55"/>
      <c r="AH123" s="55"/>
      <c r="AI123" s="388"/>
    </row>
    <row r="124" spans="1:35">
      <c r="A124" s="417" t="s">
        <v>453</v>
      </c>
      <c r="B124" s="423" t="s">
        <v>536</v>
      </c>
      <c r="C124" s="419">
        <v>792</v>
      </c>
      <c r="D124" s="420">
        <v>2566</v>
      </c>
      <c r="E124" s="420">
        <v>0</v>
      </c>
      <c r="F124" s="420">
        <v>0</v>
      </c>
      <c r="G124" s="421">
        <v>0</v>
      </c>
      <c r="H124" s="420">
        <v>0</v>
      </c>
      <c r="I124" s="420">
        <v>537</v>
      </c>
      <c r="J124" s="420">
        <v>8</v>
      </c>
      <c r="K124" s="421">
        <v>545</v>
      </c>
      <c r="L124" s="420">
        <v>0</v>
      </c>
      <c r="M124" s="420">
        <v>0</v>
      </c>
      <c r="N124" s="420">
        <v>0</v>
      </c>
      <c r="O124" s="420">
        <v>0</v>
      </c>
      <c r="P124" s="420">
        <v>0</v>
      </c>
      <c r="Q124" s="427">
        <v>3111</v>
      </c>
      <c r="T124" s="55">
        <v>129</v>
      </c>
      <c r="U124" s="55"/>
      <c r="V124" s="55">
        <v>1176</v>
      </c>
      <c r="W124" s="55"/>
      <c r="X124" s="55">
        <v>7388</v>
      </c>
      <c r="Y124" s="55">
        <v>1211</v>
      </c>
      <c r="Z124" s="55">
        <v>10767</v>
      </c>
      <c r="AA124" s="55">
        <v>138</v>
      </c>
      <c r="AB124" s="55"/>
      <c r="AC124" s="55"/>
      <c r="AD124" s="55"/>
      <c r="AE124" s="388"/>
      <c r="AF124" s="55"/>
      <c r="AG124" s="55"/>
      <c r="AH124" s="55"/>
      <c r="AI124" s="388"/>
    </row>
    <row r="125" spans="1:35">
      <c r="A125" s="417" t="s">
        <v>454</v>
      </c>
      <c r="B125" s="423" t="s">
        <v>536</v>
      </c>
      <c r="C125" s="419">
        <v>809</v>
      </c>
      <c r="D125" s="420">
        <v>2840</v>
      </c>
      <c r="E125" s="420">
        <v>0</v>
      </c>
      <c r="F125" s="420">
        <v>0</v>
      </c>
      <c r="G125" s="421">
        <v>0</v>
      </c>
      <c r="H125" s="420">
        <v>0</v>
      </c>
      <c r="I125" s="420">
        <v>578</v>
      </c>
      <c r="J125" s="420">
        <v>12</v>
      </c>
      <c r="K125" s="421">
        <v>590</v>
      </c>
      <c r="L125" s="420">
        <v>0</v>
      </c>
      <c r="M125" s="420">
        <v>0</v>
      </c>
      <c r="N125" s="420">
        <v>0</v>
      </c>
      <c r="O125" s="420">
        <v>0</v>
      </c>
      <c r="P125" s="420">
        <v>0</v>
      </c>
      <c r="Q125" s="427">
        <v>3430</v>
      </c>
      <c r="T125" s="55">
        <v>212</v>
      </c>
      <c r="U125" s="55"/>
      <c r="V125" s="55">
        <v>411</v>
      </c>
      <c r="W125" s="55"/>
      <c r="X125" s="55">
        <v>6390</v>
      </c>
      <c r="Y125" s="55">
        <v>974</v>
      </c>
      <c r="Z125" s="55">
        <v>12025</v>
      </c>
      <c r="AA125" s="55">
        <v>98</v>
      </c>
      <c r="AB125" s="55"/>
      <c r="AC125" s="55"/>
      <c r="AD125" s="55"/>
      <c r="AE125" s="388"/>
      <c r="AF125" s="55"/>
      <c r="AG125" s="55"/>
      <c r="AH125" s="55"/>
      <c r="AI125" s="388"/>
    </row>
    <row r="126" spans="1:35">
      <c r="A126" s="417" t="s">
        <v>455</v>
      </c>
      <c r="B126" s="423" t="s">
        <v>536</v>
      </c>
      <c r="C126" s="419">
        <v>847</v>
      </c>
      <c r="D126" s="420">
        <v>23095</v>
      </c>
      <c r="E126" s="420">
        <v>0</v>
      </c>
      <c r="F126" s="420">
        <v>0</v>
      </c>
      <c r="G126" s="421">
        <v>0</v>
      </c>
      <c r="H126" s="420">
        <v>0</v>
      </c>
      <c r="I126" s="420">
        <v>2020</v>
      </c>
      <c r="J126" s="420">
        <v>38</v>
      </c>
      <c r="K126" s="421">
        <v>2058</v>
      </c>
      <c r="L126" s="420">
        <v>0</v>
      </c>
      <c r="M126" s="420">
        <v>0</v>
      </c>
      <c r="N126" s="420">
        <v>0</v>
      </c>
      <c r="O126" s="420">
        <v>0</v>
      </c>
      <c r="P126" s="420">
        <v>0</v>
      </c>
      <c r="Q126" s="427">
        <v>25153</v>
      </c>
      <c r="T126" s="55">
        <v>266</v>
      </c>
      <c r="U126" s="55"/>
      <c r="V126" s="55">
        <v>2291</v>
      </c>
      <c r="W126" s="55">
        <v>674</v>
      </c>
      <c r="X126" s="55">
        <v>11547</v>
      </c>
      <c r="Y126" s="55">
        <v>1537</v>
      </c>
      <c r="Z126" s="55">
        <v>13179</v>
      </c>
      <c r="AA126" s="55">
        <v>181</v>
      </c>
      <c r="AB126" s="55"/>
      <c r="AC126" s="55"/>
      <c r="AD126" s="55"/>
      <c r="AE126" s="388"/>
      <c r="AF126" s="55"/>
      <c r="AG126" s="55"/>
      <c r="AH126" s="55"/>
      <c r="AI126" s="388"/>
    </row>
    <row r="127" spans="1:35">
      <c r="A127" s="417" t="s">
        <v>456</v>
      </c>
      <c r="B127" s="423" t="s">
        <v>536</v>
      </c>
      <c r="C127" s="419">
        <v>856</v>
      </c>
      <c r="D127" s="420">
        <v>2517</v>
      </c>
      <c r="E127" s="420">
        <v>0</v>
      </c>
      <c r="F127" s="420">
        <v>0</v>
      </c>
      <c r="G127" s="421">
        <v>0</v>
      </c>
      <c r="H127" s="420">
        <v>0</v>
      </c>
      <c r="I127" s="420">
        <v>360</v>
      </c>
      <c r="J127" s="420">
        <v>10</v>
      </c>
      <c r="K127" s="421">
        <v>370</v>
      </c>
      <c r="L127" s="420">
        <v>0</v>
      </c>
      <c r="M127" s="420">
        <v>0</v>
      </c>
      <c r="N127" s="420">
        <v>0</v>
      </c>
      <c r="O127" s="420">
        <v>0</v>
      </c>
      <c r="P127" s="420">
        <v>0</v>
      </c>
      <c r="Q127" s="427">
        <v>2887</v>
      </c>
      <c r="T127" s="55">
        <v>308</v>
      </c>
      <c r="U127" s="55"/>
      <c r="V127" s="55">
        <v>688</v>
      </c>
      <c r="W127" s="55"/>
      <c r="X127" s="55">
        <v>4442</v>
      </c>
      <c r="Y127" s="55">
        <v>859</v>
      </c>
      <c r="Z127" s="55">
        <v>9650</v>
      </c>
      <c r="AA127" s="55">
        <v>31</v>
      </c>
      <c r="AB127" s="55"/>
      <c r="AC127" s="55"/>
      <c r="AD127" s="55"/>
      <c r="AE127" s="388"/>
      <c r="AF127" s="55"/>
      <c r="AG127" s="55"/>
      <c r="AH127" s="55"/>
      <c r="AI127" s="388"/>
    </row>
    <row r="128" spans="1:35">
      <c r="A128" s="417" t="s">
        <v>457</v>
      </c>
      <c r="B128" s="423" t="s">
        <v>536</v>
      </c>
      <c r="C128" s="419">
        <v>861</v>
      </c>
      <c r="D128" s="420">
        <v>4589</v>
      </c>
      <c r="E128" s="420">
        <v>0</v>
      </c>
      <c r="F128" s="420">
        <v>0</v>
      </c>
      <c r="G128" s="421">
        <v>0</v>
      </c>
      <c r="H128" s="420">
        <v>0</v>
      </c>
      <c r="I128" s="420">
        <v>828</v>
      </c>
      <c r="J128" s="420">
        <v>20</v>
      </c>
      <c r="K128" s="421">
        <v>848</v>
      </c>
      <c r="L128" s="420">
        <v>0</v>
      </c>
      <c r="M128" s="420">
        <v>0</v>
      </c>
      <c r="N128" s="420">
        <v>0</v>
      </c>
      <c r="O128" s="420">
        <v>0</v>
      </c>
      <c r="P128" s="420">
        <v>0</v>
      </c>
      <c r="Q128" s="427">
        <v>5437</v>
      </c>
      <c r="R128" s="428"/>
      <c r="T128" s="55">
        <v>360</v>
      </c>
      <c r="U128" s="55"/>
      <c r="V128" s="55">
        <v>9196</v>
      </c>
      <c r="W128" s="55">
        <v>1047</v>
      </c>
      <c r="X128" s="55">
        <v>22379</v>
      </c>
      <c r="Y128" s="55">
        <v>4163</v>
      </c>
      <c r="Z128" s="55">
        <v>29234</v>
      </c>
      <c r="AA128" s="55">
        <v>585</v>
      </c>
      <c r="AB128" s="55">
        <v>84</v>
      </c>
      <c r="AC128" s="55">
        <v>956</v>
      </c>
      <c r="AD128" s="55"/>
      <c r="AE128" s="388"/>
      <c r="AF128" s="55"/>
      <c r="AG128" s="55"/>
      <c r="AH128" s="55"/>
      <c r="AI128" s="388"/>
    </row>
    <row r="129" spans="1:35">
      <c r="A129" s="422" t="s">
        <v>794</v>
      </c>
      <c r="B129" s="422"/>
      <c r="C129" s="422"/>
      <c r="D129" s="416">
        <v>560182</v>
      </c>
      <c r="E129" s="416">
        <v>18883</v>
      </c>
      <c r="F129" s="416">
        <v>1054</v>
      </c>
      <c r="G129" s="416">
        <v>19937</v>
      </c>
      <c r="H129" s="416">
        <v>334427</v>
      </c>
      <c r="I129" s="435">
        <v>72361</v>
      </c>
      <c r="J129" s="435">
        <v>11310</v>
      </c>
      <c r="K129" s="435">
        <v>83671</v>
      </c>
      <c r="L129" s="416">
        <v>115164</v>
      </c>
      <c r="M129" s="416">
        <v>17532</v>
      </c>
      <c r="N129" s="416">
        <v>0</v>
      </c>
      <c r="O129" s="416">
        <v>0</v>
      </c>
      <c r="P129" s="416">
        <v>0</v>
      </c>
      <c r="Q129" s="416">
        <v>1130913</v>
      </c>
      <c r="T129" s="55">
        <v>380</v>
      </c>
      <c r="U129" s="55"/>
      <c r="V129" s="55">
        <v>88</v>
      </c>
      <c r="W129" s="55"/>
      <c r="X129" s="55">
        <v>4409</v>
      </c>
      <c r="Y129" s="55">
        <v>629</v>
      </c>
      <c r="Z129" s="55">
        <v>7711</v>
      </c>
      <c r="AA129" s="55">
        <v>100</v>
      </c>
      <c r="AB129" s="55"/>
      <c r="AC129" s="55"/>
      <c r="AD129" s="55"/>
      <c r="AE129" s="388"/>
      <c r="AF129" s="55"/>
      <c r="AG129" s="55"/>
      <c r="AH129" s="55"/>
      <c r="AI129" s="388"/>
    </row>
    <row r="130" spans="1:35">
      <c r="A130" s="417" t="s">
        <v>458</v>
      </c>
      <c r="B130" s="423" t="s">
        <v>795</v>
      </c>
      <c r="C130" s="419">
        <v>1</v>
      </c>
      <c r="D130" s="420">
        <v>386765</v>
      </c>
      <c r="E130" s="420">
        <v>17927</v>
      </c>
      <c r="F130" s="420">
        <v>970</v>
      </c>
      <c r="G130" s="421">
        <v>18897</v>
      </c>
      <c r="H130" s="420">
        <v>228610</v>
      </c>
      <c r="I130" s="420">
        <v>52207</v>
      </c>
      <c r="J130" s="420">
        <v>8489</v>
      </c>
      <c r="K130" s="421">
        <v>60696</v>
      </c>
      <c r="L130" s="420">
        <v>84813</v>
      </c>
      <c r="M130" s="420">
        <v>13473</v>
      </c>
      <c r="N130" s="420">
        <v>0</v>
      </c>
      <c r="O130" s="420">
        <v>0</v>
      </c>
      <c r="P130" s="420">
        <v>0</v>
      </c>
      <c r="Q130" s="427">
        <v>793254</v>
      </c>
      <c r="T130" s="55">
        <v>631</v>
      </c>
      <c r="U130" s="55"/>
      <c r="V130" s="55">
        <v>191</v>
      </c>
      <c r="W130" s="55"/>
      <c r="X130" s="55">
        <v>6315</v>
      </c>
      <c r="Y130" s="55">
        <v>704</v>
      </c>
      <c r="Z130" s="55">
        <v>5629</v>
      </c>
      <c r="AA130" s="55">
        <v>129</v>
      </c>
      <c r="AB130" s="55"/>
      <c r="AC130" s="55"/>
      <c r="AD130" s="55"/>
      <c r="AE130" s="388"/>
      <c r="AF130" s="55"/>
      <c r="AG130" s="55"/>
      <c r="AH130" s="55"/>
      <c r="AI130" s="388"/>
    </row>
    <row r="131" spans="1:35">
      <c r="A131" s="417" t="s">
        <v>459</v>
      </c>
      <c r="B131" s="423" t="s">
        <v>795</v>
      </c>
      <c r="C131" s="419">
        <v>79</v>
      </c>
      <c r="D131" s="420">
        <v>14902</v>
      </c>
      <c r="E131" s="420">
        <v>0</v>
      </c>
      <c r="F131" s="420">
        <v>0</v>
      </c>
      <c r="G131" s="421">
        <v>0</v>
      </c>
      <c r="H131" s="420">
        <v>3713</v>
      </c>
      <c r="I131" s="420">
        <v>1382</v>
      </c>
      <c r="J131" s="420">
        <v>56</v>
      </c>
      <c r="K131" s="421">
        <v>1438</v>
      </c>
      <c r="L131" s="420">
        <v>914</v>
      </c>
      <c r="M131" s="420">
        <v>0</v>
      </c>
      <c r="N131" s="420">
        <v>0</v>
      </c>
      <c r="O131" s="420">
        <v>0</v>
      </c>
      <c r="P131" s="420">
        <v>0</v>
      </c>
      <c r="Q131" s="427">
        <v>20967</v>
      </c>
      <c r="W131" s="438"/>
      <c r="X131" s="55"/>
      <c r="Y131" s="55"/>
      <c r="Z131" s="55"/>
      <c r="AA131" s="55"/>
      <c r="AB131" s="55"/>
      <c r="AC131" s="55"/>
      <c r="AF131" s="55"/>
      <c r="AG131" s="55"/>
    </row>
    <row r="132" spans="1:35">
      <c r="A132" s="417" t="s">
        <v>460</v>
      </c>
      <c r="B132" s="423" t="s">
        <v>795</v>
      </c>
      <c r="C132" s="419">
        <v>88</v>
      </c>
      <c r="D132" s="420">
        <v>70320</v>
      </c>
      <c r="E132" s="420">
        <v>0</v>
      </c>
      <c r="F132" s="420">
        <v>0</v>
      </c>
      <c r="G132" s="421">
        <v>0</v>
      </c>
      <c r="H132" s="420">
        <v>39234</v>
      </c>
      <c r="I132" s="420">
        <v>8695</v>
      </c>
      <c r="J132" s="420">
        <v>1503</v>
      </c>
      <c r="K132" s="421">
        <v>10198</v>
      </c>
      <c r="L132" s="420">
        <v>15396</v>
      </c>
      <c r="M132" s="420">
        <v>2338</v>
      </c>
      <c r="N132" s="420">
        <v>0</v>
      </c>
      <c r="O132" s="420">
        <v>0</v>
      </c>
      <c r="P132" s="420">
        <v>0</v>
      </c>
      <c r="Q132" s="427">
        <v>137486</v>
      </c>
    </row>
    <row r="133" spans="1:35">
      <c r="A133" s="417" t="s">
        <v>461</v>
      </c>
      <c r="B133" s="423" t="s">
        <v>795</v>
      </c>
      <c r="C133" s="419">
        <v>129</v>
      </c>
      <c r="D133" s="420">
        <v>10767</v>
      </c>
      <c r="E133" s="420">
        <v>0</v>
      </c>
      <c r="F133" s="420">
        <v>0</v>
      </c>
      <c r="G133" s="421">
        <v>0</v>
      </c>
      <c r="H133" s="420">
        <v>7388</v>
      </c>
      <c r="I133" s="420">
        <v>1211</v>
      </c>
      <c r="J133" s="420">
        <v>138</v>
      </c>
      <c r="K133" s="421">
        <v>1349</v>
      </c>
      <c r="L133" s="420">
        <v>1176</v>
      </c>
      <c r="M133" s="420">
        <v>0</v>
      </c>
      <c r="N133" s="420">
        <v>0</v>
      </c>
      <c r="O133" s="420">
        <v>0</v>
      </c>
      <c r="P133" s="420">
        <v>0</v>
      </c>
      <c r="Q133" s="427">
        <v>20680</v>
      </c>
    </row>
    <row r="134" spans="1:35">
      <c r="A134" s="417" t="s">
        <v>462</v>
      </c>
      <c r="B134" s="423" t="s">
        <v>795</v>
      </c>
      <c r="C134" s="419">
        <v>212</v>
      </c>
      <c r="D134" s="420">
        <v>12025</v>
      </c>
      <c r="E134" s="420">
        <v>0</v>
      </c>
      <c r="F134" s="420">
        <v>0</v>
      </c>
      <c r="G134" s="421">
        <v>0</v>
      </c>
      <c r="H134" s="420">
        <v>6390</v>
      </c>
      <c r="I134" s="420">
        <v>974</v>
      </c>
      <c r="J134" s="420">
        <v>98</v>
      </c>
      <c r="K134" s="421">
        <v>1072</v>
      </c>
      <c r="L134" s="420">
        <v>411</v>
      </c>
      <c r="M134" s="420">
        <v>0</v>
      </c>
      <c r="N134" s="420">
        <v>0</v>
      </c>
      <c r="O134" s="420">
        <v>0</v>
      </c>
      <c r="P134" s="420">
        <v>0</v>
      </c>
      <c r="Q134" s="427">
        <v>19898</v>
      </c>
    </row>
    <row r="135" spans="1:35">
      <c r="A135" s="417" t="s">
        <v>463</v>
      </c>
      <c r="B135" s="423" t="s">
        <v>795</v>
      </c>
      <c r="C135" s="419">
        <v>266</v>
      </c>
      <c r="D135" s="420">
        <v>13179</v>
      </c>
      <c r="E135" s="420">
        <v>0</v>
      </c>
      <c r="F135" s="420">
        <v>0</v>
      </c>
      <c r="G135" s="421">
        <v>0</v>
      </c>
      <c r="H135" s="420">
        <v>11547</v>
      </c>
      <c r="I135" s="420">
        <v>1537</v>
      </c>
      <c r="J135" s="420">
        <v>181</v>
      </c>
      <c r="K135" s="421">
        <v>1718</v>
      </c>
      <c r="L135" s="420">
        <v>2291</v>
      </c>
      <c r="M135" s="420">
        <v>674</v>
      </c>
      <c r="N135" s="420">
        <v>0</v>
      </c>
      <c r="O135" s="420">
        <v>0</v>
      </c>
      <c r="P135" s="420">
        <v>0</v>
      </c>
      <c r="Q135" s="427">
        <v>29409</v>
      </c>
    </row>
    <row r="136" spans="1:35">
      <c r="A136" s="417" t="s">
        <v>464</v>
      </c>
      <c r="B136" s="423" t="s">
        <v>795</v>
      </c>
      <c r="C136" s="419">
        <v>308</v>
      </c>
      <c r="D136" s="420">
        <v>9650</v>
      </c>
      <c r="E136" s="420">
        <v>0</v>
      </c>
      <c r="F136" s="420">
        <v>0</v>
      </c>
      <c r="G136" s="421">
        <v>0</v>
      </c>
      <c r="H136" s="420">
        <v>4442</v>
      </c>
      <c r="I136" s="420">
        <v>859</v>
      </c>
      <c r="J136" s="420">
        <v>31</v>
      </c>
      <c r="K136" s="421">
        <v>890</v>
      </c>
      <c r="L136" s="420">
        <v>688</v>
      </c>
      <c r="M136" s="420">
        <v>0</v>
      </c>
      <c r="N136" s="420">
        <v>0</v>
      </c>
      <c r="O136" s="420">
        <v>0</v>
      </c>
      <c r="P136" s="420">
        <v>0</v>
      </c>
      <c r="Q136" s="427">
        <v>15670</v>
      </c>
    </row>
    <row r="137" spans="1:35">
      <c r="A137" s="417" t="s">
        <v>465</v>
      </c>
      <c r="B137" s="423" t="s">
        <v>795</v>
      </c>
      <c r="C137" s="419">
        <v>360</v>
      </c>
      <c r="D137" s="420">
        <v>29234</v>
      </c>
      <c r="E137" s="420">
        <v>956</v>
      </c>
      <c r="F137" s="420">
        <v>84</v>
      </c>
      <c r="G137" s="421">
        <v>1040</v>
      </c>
      <c r="H137" s="420">
        <v>22379</v>
      </c>
      <c r="I137" s="420">
        <v>4163</v>
      </c>
      <c r="J137" s="420">
        <v>585</v>
      </c>
      <c r="K137" s="421">
        <v>4748</v>
      </c>
      <c r="L137" s="420">
        <v>9196</v>
      </c>
      <c r="M137" s="420">
        <v>1047</v>
      </c>
      <c r="N137" s="420">
        <v>0</v>
      </c>
      <c r="O137" s="420">
        <v>0</v>
      </c>
      <c r="P137" s="420">
        <v>0</v>
      </c>
      <c r="Q137" s="427">
        <v>67644</v>
      </c>
    </row>
    <row r="138" spans="1:35">
      <c r="A138" s="417" t="s">
        <v>466</v>
      </c>
      <c r="B138" s="423" t="s">
        <v>795</v>
      </c>
      <c r="C138" s="419">
        <v>380</v>
      </c>
      <c r="D138" s="420">
        <v>7711</v>
      </c>
      <c r="E138" s="420">
        <v>0</v>
      </c>
      <c r="F138" s="420">
        <v>0</v>
      </c>
      <c r="G138" s="421">
        <v>0</v>
      </c>
      <c r="H138" s="420">
        <v>4409</v>
      </c>
      <c r="I138" s="420">
        <v>629</v>
      </c>
      <c r="J138" s="420">
        <v>100</v>
      </c>
      <c r="K138" s="421">
        <v>729</v>
      </c>
      <c r="L138" s="420">
        <v>88</v>
      </c>
      <c r="M138" s="420">
        <v>0</v>
      </c>
      <c r="N138" s="420">
        <v>0</v>
      </c>
      <c r="O138" s="420">
        <v>0</v>
      </c>
      <c r="P138" s="420">
        <v>0</v>
      </c>
      <c r="Q138" s="427">
        <v>12937</v>
      </c>
    </row>
    <row r="139" spans="1:35">
      <c r="A139" s="417" t="s">
        <v>467</v>
      </c>
      <c r="B139" s="423" t="s">
        <v>795</v>
      </c>
      <c r="C139" s="419">
        <v>631</v>
      </c>
      <c r="D139" s="420">
        <v>5629</v>
      </c>
      <c r="E139" s="420">
        <v>0</v>
      </c>
      <c r="F139" s="420">
        <v>0</v>
      </c>
      <c r="G139" s="421">
        <v>0</v>
      </c>
      <c r="H139" s="420">
        <v>6315</v>
      </c>
      <c r="I139" s="420">
        <v>704</v>
      </c>
      <c r="J139" s="420">
        <v>129</v>
      </c>
      <c r="K139" s="421">
        <v>833</v>
      </c>
      <c r="L139" s="420">
        <v>191</v>
      </c>
      <c r="M139" s="420">
        <v>0</v>
      </c>
      <c r="N139" s="420">
        <v>0</v>
      </c>
      <c r="O139" s="420">
        <v>0</v>
      </c>
      <c r="P139" s="420">
        <v>0</v>
      </c>
      <c r="Q139" s="427">
        <v>12968</v>
      </c>
    </row>
    <row r="141" spans="1:35">
      <c r="A141" s="840" t="s">
        <v>325</v>
      </c>
      <c r="B141" s="840"/>
      <c r="C141" s="841"/>
      <c r="D141" s="846" t="s">
        <v>796</v>
      </c>
      <c r="E141" s="783"/>
      <c r="F141" s="783"/>
      <c r="G141" s="432" t="s">
        <v>292</v>
      </c>
      <c r="H141" s="433"/>
      <c r="I141" s="433"/>
      <c r="J141" s="433"/>
      <c r="K141" s="433"/>
      <c r="L141" s="433"/>
      <c r="M141" s="433"/>
      <c r="N141" s="433"/>
      <c r="O141" s="436"/>
      <c r="P141" s="436"/>
      <c r="Q141" s="439"/>
    </row>
    <row r="142" spans="1:35">
      <c r="A142" s="840" t="s">
        <v>330</v>
      </c>
      <c r="B142" s="840"/>
      <c r="C142" s="841"/>
      <c r="D142" s="770" t="s">
        <v>331</v>
      </c>
      <c r="E142" s="771"/>
      <c r="F142" s="771"/>
      <c r="G142" s="771"/>
      <c r="H142" s="771"/>
      <c r="I142" s="771"/>
      <c r="J142" s="771"/>
      <c r="K142" s="771"/>
      <c r="L142" s="771"/>
      <c r="M142" s="771"/>
      <c r="N142" s="771"/>
      <c r="O142" s="436"/>
      <c r="P142" s="436"/>
      <c r="Q142" s="439"/>
    </row>
    <row r="143" spans="1:35">
      <c r="A143" s="840" t="s">
        <v>601</v>
      </c>
      <c r="B143" s="840"/>
      <c r="C143" s="841"/>
      <c r="D143" s="770" t="s">
        <v>333</v>
      </c>
      <c r="E143" s="771"/>
      <c r="F143" s="771"/>
      <c r="G143" s="771"/>
      <c r="H143" s="771"/>
      <c r="I143" s="771"/>
      <c r="J143" s="771"/>
      <c r="K143" s="771"/>
      <c r="L143" s="771"/>
      <c r="M143" s="771"/>
      <c r="N143" s="771"/>
      <c r="O143" s="436"/>
      <c r="P143" s="436"/>
      <c r="Q143" s="439"/>
    </row>
    <row r="147" spans="5:16">
      <c r="E147" s="434"/>
      <c r="F147" s="434"/>
      <c r="G147" s="434"/>
      <c r="H147" s="434"/>
      <c r="I147" s="434"/>
      <c r="J147" s="434"/>
      <c r="K147" s="434"/>
      <c r="L147" s="434"/>
      <c r="M147" s="434"/>
      <c r="N147" s="434"/>
      <c r="O147" s="437"/>
      <c r="P147" s="437"/>
    </row>
  </sheetData>
  <sheetProtection autoFilter="0"/>
  <mergeCells count="13">
    <mergeCell ref="A1:Q1"/>
    <mergeCell ref="A141:C141"/>
    <mergeCell ref="D141:F141"/>
    <mergeCell ref="A142:C142"/>
    <mergeCell ref="D142:N142"/>
    <mergeCell ref="Q2:Q4"/>
    <mergeCell ref="A143:C143"/>
    <mergeCell ref="D143:N143"/>
    <mergeCell ref="A2:A3"/>
    <mergeCell ref="B2:B3"/>
    <mergeCell ref="C2:C3"/>
    <mergeCell ref="G2:G4"/>
    <mergeCell ref="K2:K4"/>
  </mergeCells>
  <hyperlinks>
    <hyperlink ref="R2" location="INDICE!B2" display="Indice" xr:uid="{00000000-0004-0000-0B00-000000000000}"/>
  </hyperlinks>
  <pageMargins left="0.7" right="0.7" top="0.75" bottom="0.75" header="0.3" footer="0.3"/>
  <pageSetup orientation="portrait"/>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P143"/>
  <sheetViews>
    <sheetView showGridLines="0" zoomScale="80" zoomScaleNormal="80" workbookViewId="0">
      <pane xSplit="3" ySplit="5" topLeftCell="D6" activePane="bottomRight" state="frozen"/>
      <selection pane="topRight"/>
      <selection pane="bottomLeft"/>
      <selection pane="bottomRight" activeCell="T1" sqref="T1"/>
    </sheetView>
  </sheetViews>
  <sheetFormatPr baseColWidth="10" defaultColWidth="0" defaultRowHeight="15" customHeight="1"/>
  <cols>
    <col min="1" max="1" width="36.7109375" style="368" customWidth="1"/>
    <col min="2" max="2" width="21.7109375" style="368" customWidth="1"/>
    <col min="3" max="3" width="15.85546875" style="368" customWidth="1"/>
    <col min="4" max="4" width="14.28515625" style="368" customWidth="1"/>
    <col min="5" max="6" width="12.140625" style="368" customWidth="1"/>
    <col min="7" max="7" width="10.5703125" style="368" customWidth="1"/>
    <col min="8" max="8" width="10.7109375" style="368" customWidth="1"/>
    <col min="9" max="9" width="12" style="368" customWidth="1"/>
    <col min="10" max="11" width="11.140625" style="368" customWidth="1"/>
    <col min="12" max="12" width="10.5703125" style="368" customWidth="1"/>
    <col min="13" max="13" width="12.140625" style="368" customWidth="1"/>
    <col min="14" max="14" width="10.28515625" style="368" customWidth="1"/>
    <col min="15" max="15" width="13.140625" style="368" customWidth="1"/>
    <col min="16" max="18" width="12.42578125" style="368" customWidth="1"/>
    <col min="19" max="19" width="15.5703125" style="368" customWidth="1"/>
    <col min="20" max="20" width="15" style="368" customWidth="1"/>
    <col min="21" max="21" width="11.42578125" style="368" customWidth="1"/>
    <col min="22" max="36" width="12.5703125" style="368" hidden="1" customWidth="1"/>
    <col min="37" max="40" width="12.5703125" style="369" hidden="1" customWidth="1"/>
    <col min="41" max="42" width="14.140625" style="368" hidden="1" customWidth="1"/>
    <col min="43" max="16384" width="11.42578125" style="368" hidden="1"/>
  </cols>
  <sheetData>
    <row r="1" spans="1:42" ht="42" customHeight="1">
      <c r="A1" s="847" t="s">
        <v>797</v>
      </c>
      <c r="B1" s="848"/>
      <c r="C1" s="848"/>
      <c r="D1" s="848"/>
      <c r="E1" s="848"/>
      <c r="F1" s="848"/>
      <c r="G1" s="848"/>
      <c r="H1" s="848"/>
      <c r="I1" s="848"/>
      <c r="J1" s="848"/>
      <c r="K1" s="848"/>
      <c r="L1" s="848"/>
      <c r="M1" s="848"/>
      <c r="N1" s="848"/>
      <c r="O1" s="848"/>
      <c r="P1" s="848"/>
      <c r="Q1" s="848"/>
      <c r="R1" s="848"/>
      <c r="S1" s="849"/>
      <c r="T1" s="214" t="s">
        <v>798</v>
      </c>
      <c r="V1" s="384" t="s">
        <v>761</v>
      </c>
      <c r="W1" s="384"/>
      <c r="X1" s="384"/>
      <c r="Y1" s="384"/>
      <c r="Z1" s="384"/>
      <c r="AA1" s="384"/>
      <c r="AB1" s="384"/>
    </row>
    <row r="2" spans="1:42" ht="38.25">
      <c r="A2" s="856"/>
      <c r="B2" s="857" t="s">
        <v>296</v>
      </c>
      <c r="C2" s="860" t="s">
        <v>762</v>
      </c>
      <c r="D2" s="370" t="s">
        <v>638</v>
      </c>
      <c r="E2" s="370" t="s">
        <v>641</v>
      </c>
      <c r="F2" s="370" t="s">
        <v>799</v>
      </c>
      <c r="G2" s="370" t="s">
        <v>643</v>
      </c>
      <c r="H2" s="370" t="s">
        <v>649</v>
      </c>
      <c r="I2" s="370" t="s">
        <v>632</v>
      </c>
      <c r="J2" s="370" t="s">
        <v>635</v>
      </c>
      <c r="K2" s="370" t="s">
        <v>800</v>
      </c>
      <c r="L2" s="370" t="s">
        <v>660</v>
      </c>
      <c r="M2" s="370" t="s">
        <v>665</v>
      </c>
      <c r="N2" s="370" t="s">
        <v>737</v>
      </c>
      <c r="O2" s="370" t="s">
        <v>646</v>
      </c>
      <c r="P2" s="370" t="s">
        <v>652</v>
      </c>
      <c r="Q2" s="370" t="s">
        <v>667</v>
      </c>
      <c r="R2" s="370" t="s">
        <v>673</v>
      </c>
      <c r="S2" s="863" t="s">
        <v>773</v>
      </c>
      <c r="T2" s="18" t="s">
        <v>314</v>
      </c>
      <c r="V2" s="385"/>
      <c r="W2" s="385"/>
      <c r="X2" s="385"/>
      <c r="Y2" s="385"/>
      <c r="Z2" s="385"/>
      <c r="AA2" s="385"/>
      <c r="AB2" s="385"/>
    </row>
    <row r="3" spans="1:42" ht="22.5" customHeight="1">
      <c r="A3" s="856"/>
      <c r="B3" s="858"/>
      <c r="C3" s="861"/>
      <c r="D3" s="371" t="s">
        <v>676</v>
      </c>
      <c r="E3" s="371" t="s">
        <v>677</v>
      </c>
      <c r="F3" s="371" t="s">
        <v>691</v>
      </c>
      <c r="G3" s="371" t="s">
        <v>678</v>
      </c>
      <c r="H3" s="371" t="s">
        <v>679</v>
      </c>
      <c r="I3" s="371" t="s">
        <v>680</v>
      </c>
      <c r="J3" s="371" t="s">
        <v>681</v>
      </c>
      <c r="K3" s="371" t="s">
        <v>693</v>
      </c>
      <c r="L3" s="371" t="s">
        <v>682</v>
      </c>
      <c r="M3" s="371" t="s">
        <v>683</v>
      </c>
      <c r="N3" s="371" t="s">
        <v>685</v>
      </c>
      <c r="O3" s="371" t="s">
        <v>684</v>
      </c>
      <c r="P3" s="371" t="s">
        <v>686</v>
      </c>
      <c r="Q3" s="371" t="s">
        <v>687</v>
      </c>
      <c r="R3" s="371" t="s">
        <v>688</v>
      </c>
      <c r="S3" s="863"/>
      <c r="W3" s="368">
        <v>6834</v>
      </c>
      <c r="X3" s="368">
        <v>1938</v>
      </c>
      <c r="Y3" s="368">
        <v>402079</v>
      </c>
      <c r="Z3" s="368">
        <v>134026</v>
      </c>
      <c r="AA3" s="368">
        <v>2599511</v>
      </c>
      <c r="AB3" s="368">
        <v>3</v>
      </c>
      <c r="AC3" s="368">
        <v>631721</v>
      </c>
      <c r="AD3" s="368">
        <v>135223</v>
      </c>
      <c r="AE3" s="368">
        <v>21997</v>
      </c>
      <c r="AF3" s="368">
        <v>7343</v>
      </c>
      <c r="AH3" s="368">
        <v>48625</v>
      </c>
      <c r="AI3" s="368">
        <v>334</v>
      </c>
      <c r="AJ3" s="368">
        <v>2</v>
      </c>
      <c r="AK3" s="369">
        <v>0</v>
      </c>
      <c r="AL3" s="369">
        <v>0</v>
      </c>
      <c r="AN3" s="369">
        <v>1</v>
      </c>
      <c r="AO3" s="391"/>
      <c r="AP3" s="391"/>
    </row>
    <row r="4" spans="1:42" ht="30" customHeight="1">
      <c r="A4" s="372" t="s">
        <v>801</v>
      </c>
      <c r="B4" s="858"/>
      <c r="C4" s="861"/>
      <c r="D4" s="373">
        <v>51</v>
      </c>
      <c r="E4" s="373">
        <v>125</v>
      </c>
      <c r="F4" s="373">
        <v>119</v>
      </c>
      <c r="G4" s="373">
        <v>49</v>
      </c>
      <c r="H4" s="373">
        <v>26</v>
      </c>
      <c r="I4" s="373">
        <v>125</v>
      </c>
      <c r="J4" s="373">
        <v>50</v>
      </c>
      <c r="K4" s="373">
        <v>44</v>
      </c>
      <c r="L4" s="373">
        <v>64</v>
      </c>
      <c r="M4" s="373">
        <v>12</v>
      </c>
      <c r="N4" s="373">
        <v>2</v>
      </c>
      <c r="O4" s="373">
        <v>13</v>
      </c>
      <c r="P4" s="373">
        <v>2</v>
      </c>
      <c r="Q4" s="373">
        <v>1</v>
      </c>
      <c r="R4" s="373">
        <v>1</v>
      </c>
      <c r="S4" s="373">
        <v>125</v>
      </c>
      <c r="V4" s="368">
        <v>1</v>
      </c>
      <c r="W4" s="368">
        <v>2</v>
      </c>
      <c r="X4" s="368">
        <v>3</v>
      </c>
      <c r="Y4" s="368">
        <v>4</v>
      </c>
      <c r="Z4" s="368">
        <v>5</v>
      </c>
      <c r="AA4" s="368">
        <v>6</v>
      </c>
      <c r="AB4" s="368">
        <v>7</v>
      </c>
      <c r="AC4" s="368">
        <v>8</v>
      </c>
      <c r="AD4" s="368">
        <v>9</v>
      </c>
      <c r="AE4" s="368">
        <v>10</v>
      </c>
      <c r="AF4" s="368">
        <v>11</v>
      </c>
      <c r="AG4" s="368">
        <v>12</v>
      </c>
      <c r="AH4" s="368">
        <v>13</v>
      </c>
      <c r="AI4" s="368">
        <v>14</v>
      </c>
      <c r="AJ4" s="368">
        <v>15</v>
      </c>
      <c r="AK4" s="369">
        <v>16</v>
      </c>
      <c r="AL4" s="368">
        <v>17</v>
      </c>
      <c r="AN4" s="368">
        <v>19</v>
      </c>
    </row>
    <row r="5" spans="1:42" ht="25.5" customHeight="1">
      <c r="A5" s="374" t="s">
        <v>775</v>
      </c>
      <c r="B5" s="859"/>
      <c r="C5" s="862"/>
      <c r="D5" s="375">
        <v>2599511</v>
      </c>
      <c r="E5" s="375">
        <v>631721</v>
      </c>
      <c r="F5" s="375">
        <v>21997</v>
      </c>
      <c r="G5" s="375">
        <v>402079</v>
      </c>
      <c r="H5" s="375">
        <v>134026</v>
      </c>
      <c r="I5" s="375">
        <v>135223</v>
      </c>
      <c r="J5" s="375">
        <v>48625</v>
      </c>
      <c r="K5" s="375">
        <v>7343</v>
      </c>
      <c r="L5" s="375">
        <v>6834</v>
      </c>
      <c r="M5" s="375">
        <v>1938</v>
      </c>
      <c r="N5" s="375">
        <v>3</v>
      </c>
      <c r="O5" s="375">
        <v>334</v>
      </c>
      <c r="P5" s="375">
        <v>2</v>
      </c>
      <c r="Q5" s="375">
        <v>1</v>
      </c>
      <c r="R5" s="375">
        <v>1</v>
      </c>
      <c r="S5" s="375">
        <v>3989638</v>
      </c>
      <c r="T5" s="386"/>
      <c r="V5" t="s">
        <v>776</v>
      </c>
      <c r="W5" s="55" t="s">
        <v>802</v>
      </c>
      <c r="X5" s="55" t="s">
        <v>803</v>
      </c>
      <c r="Y5" s="55" t="s">
        <v>804</v>
      </c>
      <c r="Z5" s="55" t="s">
        <v>805</v>
      </c>
      <c r="AA5" s="55" t="s">
        <v>806</v>
      </c>
      <c r="AB5" s="55" t="s">
        <v>807</v>
      </c>
      <c r="AC5" s="55" t="s">
        <v>808</v>
      </c>
      <c r="AD5" s="55" t="s">
        <v>809</v>
      </c>
      <c r="AE5" s="55" t="s">
        <v>810</v>
      </c>
      <c r="AF5" s="55" t="s">
        <v>811</v>
      </c>
      <c r="AG5" s="220" t="s">
        <v>812</v>
      </c>
      <c r="AH5" s="55" t="s">
        <v>813</v>
      </c>
      <c r="AI5" s="55" t="s">
        <v>814</v>
      </c>
      <c r="AJ5" s="55" t="s">
        <v>815</v>
      </c>
      <c r="AK5" s="220" t="s">
        <v>816</v>
      </c>
      <c r="AL5" s="220" t="s">
        <v>817</v>
      </c>
      <c r="AM5" s="55" t="s">
        <v>818</v>
      </c>
      <c r="AN5" s="55" t="s">
        <v>819</v>
      </c>
      <c r="AO5" s="55"/>
      <c r="AP5" s="55"/>
    </row>
    <row r="6" spans="1:42" ht="15.75">
      <c r="A6" s="376" t="s">
        <v>556</v>
      </c>
      <c r="B6" s="377"/>
      <c r="C6" s="377"/>
      <c r="D6" s="378">
        <v>393</v>
      </c>
      <c r="E6" s="378">
        <v>18619</v>
      </c>
      <c r="F6" s="379">
        <v>958</v>
      </c>
      <c r="G6" s="378">
        <v>0</v>
      </c>
      <c r="H6" s="378">
        <v>3</v>
      </c>
      <c r="I6" s="378">
        <v>3856</v>
      </c>
      <c r="J6" s="378">
        <v>750</v>
      </c>
      <c r="K6" s="379">
        <v>20</v>
      </c>
      <c r="L6" s="378">
        <v>2</v>
      </c>
      <c r="M6" s="379">
        <v>175</v>
      </c>
      <c r="N6" s="379">
        <v>0</v>
      </c>
      <c r="O6" s="379">
        <v>0</v>
      </c>
      <c r="P6" s="379">
        <v>0</v>
      </c>
      <c r="Q6" s="379">
        <v>0</v>
      </c>
      <c r="R6" s="379">
        <v>0</v>
      </c>
      <c r="S6" s="387">
        <v>24776</v>
      </c>
      <c r="V6" s="388">
        <v>142</v>
      </c>
      <c r="W6" s="55">
        <v>0</v>
      </c>
      <c r="X6" s="55">
        <v>44</v>
      </c>
      <c r="Y6" s="55"/>
      <c r="Z6" s="55"/>
      <c r="AA6" s="55"/>
      <c r="AB6" s="55"/>
      <c r="AC6" s="55">
        <v>557</v>
      </c>
      <c r="AD6" s="55">
        <v>168</v>
      </c>
      <c r="AE6" s="55">
        <v>2</v>
      </c>
      <c r="AF6" s="55"/>
      <c r="AG6" s="55"/>
      <c r="AH6" s="55"/>
      <c r="AI6" s="55"/>
      <c r="AJ6" s="55"/>
      <c r="AK6" s="55"/>
      <c r="AL6" s="55"/>
      <c r="AM6" s="55"/>
      <c r="AN6" s="55"/>
      <c r="AO6" s="55"/>
      <c r="AP6" s="55"/>
    </row>
    <row r="7" spans="1:42">
      <c r="A7" s="380" t="s">
        <v>339</v>
      </c>
      <c r="B7" s="380" t="s">
        <v>556</v>
      </c>
      <c r="C7" s="381">
        <v>142</v>
      </c>
      <c r="D7" s="101">
        <v>0</v>
      </c>
      <c r="E7" s="101">
        <v>557</v>
      </c>
      <c r="F7" s="101">
        <v>2</v>
      </c>
      <c r="G7" s="101">
        <v>0</v>
      </c>
      <c r="H7" s="101">
        <v>0</v>
      </c>
      <c r="I7" s="101">
        <v>168</v>
      </c>
      <c r="J7" s="101">
        <v>0</v>
      </c>
      <c r="K7" s="101">
        <v>0</v>
      </c>
      <c r="L7" s="101">
        <v>0</v>
      </c>
      <c r="M7" s="101">
        <v>44</v>
      </c>
      <c r="N7" s="101">
        <v>0</v>
      </c>
      <c r="O7" s="101">
        <v>0</v>
      </c>
      <c r="P7" s="101">
        <v>0</v>
      </c>
      <c r="Q7" s="101">
        <v>0</v>
      </c>
      <c r="R7" s="101">
        <v>0</v>
      </c>
      <c r="S7" s="389">
        <v>771</v>
      </c>
      <c r="V7" s="388">
        <v>425</v>
      </c>
      <c r="W7" s="55">
        <v>0</v>
      </c>
      <c r="X7" s="55"/>
      <c r="Y7" s="55"/>
      <c r="Z7" s="55"/>
      <c r="AA7" s="55"/>
      <c r="AB7" s="55"/>
      <c r="AC7" s="55">
        <v>1494</v>
      </c>
      <c r="AD7" s="55">
        <v>578</v>
      </c>
      <c r="AE7" s="55">
        <v>36</v>
      </c>
      <c r="AF7" s="55"/>
      <c r="AG7" s="55"/>
      <c r="AH7" s="55"/>
      <c r="AI7" s="55"/>
      <c r="AJ7" s="55"/>
      <c r="AK7" s="55"/>
      <c r="AL7" s="55"/>
      <c r="AM7" s="55"/>
      <c r="AN7" s="55"/>
      <c r="AO7" s="55"/>
      <c r="AP7" s="55"/>
    </row>
    <row r="8" spans="1:42">
      <c r="A8" s="380" t="s">
        <v>341</v>
      </c>
      <c r="B8" s="380" t="s">
        <v>556</v>
      </c>
      <c r="C8" s="381">
        <v>425</v>
      </c>
      <c r="D8" s="101">
        <v>0</v>
      </c>
      <c r="E8" s="101">
        <v>1494</v>
      </c>
      <c r="F8" s="101">
        <v>36</v>
      </c>
      <c r="G8" s="101">
        <v>0</v>
      </c>
      <c r="H8" s="101">
        <v>0</v>
      </c>
      <c r="I8" s="101">
        <v>578</v>
      </c>
      <c r="J8" s="101">
        <v>0</v>
      </c>
      <c r="K8" s="101">
        <v>0</v>
      </c>
      <c r="L8" s="101">
        <v>0</v>
      </c>
      <c r="M8" s="101">
        <v>0</v>
      </c>
      <c r="N8" s="101">
        <v>0</v>
      </c>
      <c r="O8" s="101">
        <v>0</v>
      </c>
      <c r="P8" s="101">
        <v>0</v>
      </c>
      <c r="Q8" s="101">
        <v>0</v>
      </c>
      <c r="R8" s="101">
        <v>0</v>
      </c>
      <c r="S8" s="389">
        <v>2108</v>
      </c>
      <c r="V8" s="388">
        <v>579</v>
      </c>
      <c r="W8" s="55">
        <v>2</v>
      </c>
      <c r="X8" s="55">
        <v>125</v>
      </c>
      <c r="Y8" s="55"/>
      <c r="Z8" s="55"/>
      <c r="AA8" s="55"/>
      <c r="AB8" s="55"/>
      <c r="AC8" s="55">
        <v>11270</v>
      </c>
      <c r="AD8" s="55">
        <v>1519</v>
      </c>
      <c r="AE8" s="55">
        <v>788</v>
      </c>
      <c r="AF8" s="55">
        <v>12</v>
      </c>
      <c r="AG8" s="55"/>
      <c r="AH8" s="55">
        <v>663</v>
      </c>
      <c r="AI8" s="55"/>
      <c r="AJ8" s="55"/>
      <c r="AK8" s="55"/>
      <c r="AL8" s="55"/>
      <c r="AM8" s="55"/>
      <c r="AN8" s="55"/>
      <c r="AO8" s="55"/>
      <c r="AP8" s="55"/>
    </row>
    <row r="9" spans="1:42">
      <c r="A9" s="380" t="s">
        <v>343</v>
      </c>
      <c r="B9" s="380" t="s">
        <v>556</v>
      </c>
      <c r="C9" s="381">
        <v>579</v>
      </c>
      <c r="D9" s="101">
        <v>0</v>
      </c>
      <c r="E9" s="101">
        <v>11270</v>
      </c>
      <c r="F9" s="101">
        <v>788</v>
      </c>
      <c r="G9" s="101">
        <v>0</v>
      </c>
      <c r="H9" s="101">
        <v>0</v>
      </c>
      <c r="I9" s="101">
        <v>1519</v>
      </c>
      <c r="J9" s="101">
        <v>663</v>
      </c>
      <c r="K9" s="101">
        <v>12</v>
      </c>
      <c r="L9" s="101">
        <v>2</v>
      </c>
      <c r="M9" s="101">
        <v>125</v>
      </c>
      <c r="N9" s="101">
        <v>0</v>
      </c>
      <c r="O9" s="101">
        <v>0</v>
      </c>
      <c r="P9" s="101">
        <v>0</v>
      </c>
      <c r="Q9" s="101">
        <v>0</v>
      </c>
      <c r="R9" s="101">
        <v>0</v>
      </c>
      <c r="S9" s="389">
        <v>14379</v>
      </c>
      <c r="V9" s="388">
        <v>585</v>
      </c>
      <c r="W9" s="55">
        <v>0</v>
      </c>
      <c r="X9" s="55">
        <v>6</v>
      </c>
      <c r="Y9" s="55"/>
      <c r="Z9" s="55">
        <v>2</v>
      </c>
      <c r="AA9" s="55"/>
      <c r="AB9" s="55"/>
      <c r="AC9" s="55">
        <v>1830</v>
      </c>
      <c r="AD9" s="55">
        <v>427</v>
      </c>
      <c r="AE9" s="55">
        <v>26</v>
      </c>
      <c r="AF9" s="55">
        <v>8</v>
      </c>
      <c r="AG9" s="55"/>
      <c r="AH9" s="55">
        <v>87</v>
      </c>
      <c r="AI9" s="55"/>
      <c r="AJ9" s="55"/>
      <c r="AK9" s="55"/>
      <c r="AL9" s="55"/>
      <c r="AM9" s="55"/>
      <c r="AN9" s="55"/>
      <c r="AO9" s="55"/>
      <c r="AP9" s="55"/>
    </row>
    <row r="10" spans="1:42">
      <c r="A10" s="380" t="s">
        <v>345</v>
      </c>
      <c r="B10" s="380" t="s">
        <v>556</v>
      </c>
      <c r="C10" s="381">
        <v>585</v>
      </c>
      <c r="D10" s="101">
        <v>0</v>
      </c>
      <c r="E10" s="101">
        <v>1830</v>
      </c>
      <c r="F10" s="101">
        <v>26</v>
      </c>
      <c r="G10" s="101">
        <v>0</v>
      </c>
      <c r="H10" s="101">
        <v>2</v>
      </c>
      <c r="I10" s="101">
        <v>427</v>
      </c>
      <c r="J10" s="101">
        <v>87</v>
      </c>
      <c r="K10" s="101">
        <v>8</v>
      </c>
      <c r="L10" s="101">
        <v>0</v>
      </c>
      <c r="M10" s="101">
        <v>6</v>
      </c>
      <c r="N10" s="101">
        <v>0</v>
      </c>
      <c r="O10" s="101">
        <v>0</v>
      </c>
      <c r="P10" s="101">
        <v>0</v>
      </c>
      <c r="Q10" s="101">
        <v>0</v>
      </c>
      <c r="R10" s="101">
        <v>0</v>
      </c>
      <c r="S10" s="389">
        <v>2386</v>
      </c>
      <c r="V10" s="388">
        <v>591</v>
      </c>
      <c r="W10" s="55">
        <v>0</v>
      </c>
      <c r="X10" s="55"/>
      <c r="Y10" s="55"/>
      <c r="Z10" s="55">
        <v>1</v>
      </c>
      <c r="AA10" s="55">
        <v>393</v>
      </c>
      <c r="AB10" s="55"/>
      <c r="AC10" s="55">
        <v>2670</v>
      </c>
      <c r="AD10" s="55">
        <v>798</v>
      </c>
      <c r="AE10" s="55">
        <v>76</v>
      </c>
      <c r="AF10" s="55"/>
      <c r="AG10" s="55"/>
      <c r="AH10" s="55"/>
      <c r="AI10" s="55"/>
      <c r="AJ10" s="55"/>
      <c r="AK10" s="55"/>
      <c r="AL10" s="55"/>
      <c r="AM10" s="55"/>
      <c r="AN10" s="55"/>
      <c r="AO10" s="55"/>
      <c r="AP10" s="55"/>
    </row>
    <row r="11" spans="1:42">
      <c r="A11" s="380" t="s">
        <v>347</v>
      </c>
      <c r="B11" s="380" t="s">
        <v>556</v>
      </c>
      <c r="C11" s="381">
        <v>591</v>
      </c>
      <c r="D11" s="101">
        <v>393</v>
      </c>
      <c r="E11" s="101">
        <v>2670</v>
      </c>
      <c r="F11" s="101">
        <v>76</v>
      </c>
      <c r="G11" s="101">
        <v>0</v>
      </c>
      <c r="H11" s="101">
        <v>1</v>
      </c>
      <c r="I11" s="101">
        <v>798</v>
      </c>
      <c r="J11" s="101">
        <v>0</v>
      </c>
      <c r="K11" s="101">
        <v>0</v>
      </c>
      <c r="L11" s="101">
        <v>0</v>
      </c>
      <c r="M11" s="101">
        <v>0</v>
      </c>
      <c r="N11" s="101">
        <v>0</v>
      </c>
      <c r="O11" s="101">
        <v>0</v>
      </c>
      <c r="P11" s="101">
        <v>0</v>
      </c>
      <c r="Q11" s="101">
        <v>0</v>
      </c>
      <c r="R11" s="101">
        <v>0</v>
      </c>
      <c r="S11" s="389">
        <v>3938</v>
      </c>
      <c r="V11" s="388">
        <v>893</v>
      </c>
      <c r="W11" s="55">
        <v>0</v>
      </c>
      <c r="X11" s="55"/>
      <c r="Y11" s="55"/>
      <c r="Z11" s="55"/>
      <c r="AA11" s="55"/>
      <c r="AB11" s="55"/>
      <c r="AC11" s="55">
        <v>798</v>
      </c>
      <c r="AD11" s="55">
        <v>366</v>
      </c>
      <c r="AE11" s="55">
        <v>30</v>
      </c>
      <c r="AF11" s="55"/>
      <c r="AG11" s="55"/>
      <c r="AH11" s="55"/>
      <c r="AI11" s="55"/>
      <c r="AJ11" s="55"/>
      <c r="AK11" s="55"/>
      <c r="AL11" s="55"/>
      <c r="AM11" s="55"/>
      <c r="AN11" s="55"/>
      <c r="AO11" s="55"/>
      <c r="AP11" s="55"/>
    </row>
    <row r="12" spans="1:42">
      <c r="A12" s="380" t="s">
        <v>348</v>
      </c>
      <c r="B12" s="380" t="s">
        <v>556</v>
      </c>
      <c r="C12" s="381">
        <v>893</v>
      </c>
      <c r="D12" s="101">
        <v>0</v>
      </c>
      <c r="E12" s="101">
        <v>798</v>
      </c>
      <c r="F12" s="101">
        <v>30</v>
      </c>
      <c r="G12" s="101">
        <v>0</v>
      </c>
      <c r="H12" s="101">
        <v>0</v>
      </c>
      <c r="I12" s="101">
        <v>366</v>
      </c>
      <c r="J12" s="101">
        <v>0</v>
      </c>
      <c r="K12" s="101">
        <v>0</v>
      </c>
      <c r="L12" s="101">
        <v>0</v>
      </c>
      <c r="M12" s="101">
        <v>0</v>
      </c>
      <c r="N12" s="101">
        <v>0</v>
      </c>
      <c r="O12" s="101">
        <v>0</v>
      </c>
      <c r="P12" s="101">
        <v>0</v>
      </c>
      <c r="Q12" s="101">
        <v>0</v>
      </c>
      <c r="R12" s="101">
        <v>0</v>
      </c>
      <c r="S12" s="389">
        <v>1194</v>
      </c>
      <c r="V12" s="388">
        <v>120</v>
      </c>
      <c r="W12" s="55">
        <v>0</v>
      </c>
      <c r="X12" s="55"/>
      <c r="Y12" s="55">
        <v>1</v>
      </c>
      <c r="Z12" s="55"/>
      <c r="AA12" s="55"/>
      <c r="AB12" s="55"/>
      <c r="AC12" s="55">
        <v>270</v>
      </c>
      <c r="AD12" s="55">
        <v>45</v>
      </c>
      <c r="AE12" s="55">
        <v>10</v>
      </c>
      <c r="AF12" s="55">
        <v>82</v>
      </c>
      <c r="AG12" s="55"/>
      <c r="AH12" s="55">
        <v>881</v>
      </c>
      <c r="AI12" s="55">
        <v>27</v>
      </c>
      <c r="AJ12" s="55"/>
      <c r="AK12" s="55"/>
      <c r="AL12" s="55"/>
      <c r="AM12" s="55"/>
      <c r="AN12" s="55"/>
      <c r="AO12" s="55"/>
      <c r="AP12" s="55"/>
    </row>
    <row r="13" spans="1:42" ht="15.75">
      <c r="A13" s="376" t="s">
        <v>555</v>
      </c>
      <c r="B13" s="382"/>
      <c r="C13" s="383"/>
      <c r="D13" s="378">
        <v>1</v>
      </c>
      <c r="E13" s="378">
        <v>13791</v>
      </c>
      <c r="F13" s="379">
        <v>262</v>
      </c>
      <c r="G13" s="378">
        <v>4</v>
      </c>
      <c r="H13" s="378">
        <v>1</v>
      </c>
      <c r="I13" s="378">
        <v>2289</v>
      </c>
      <c r="J13" s="378">
        <v>14581</v>
      </c>
      <c r="K13" s="379">
        <v>3280</v>
      </c>
      <c r="L13" s="378">
        <v>3</v>
      </c>
      <c r="M13" s="379">
        <v>0</v>
      </c>
      <c r="N13" s="379">
        <v>0</v>
      </c>
      <c r="O13" s="379">
        <v>33</v>
      </c>
      <c r="P13" s="379">
        <v>0</v>
      </c>
      <c r="Q13" s="379">
        <v>0</v>
      </c>
      <c r="R13" s="379">
        <v>0</v>
      </c>
      <c r="S13" s="390">
        <v>34245</v>
      </c>
      <c r="V13" s="388">
        <v>154</v>
      </c>
      <c r="W13" s="55">
        <v>3</v>
      </c>
      <c r="X13" s="55"/>
      <c r="Y13" s="55"/>
      <c r="Z13" s="55">
        <v>1</v>
      </c>
      <c r="AA13" s="55">
        <v>1</v>
      </c>
      <c r="AB13" s="55"/>
      <c r="AC13" s="55">
        <v>8109</v>
      </c>
      <c r="AD13" s="55">
        <v>1626</v>
      </c>
      <c r="AE13" s="55">
        <v>174</v>
      </c>
      <c r="AF13" s="55">
        <v>2440</v>
      </c>
      <c r="AG13" s="55"/>
      <c r="AH13" s="55">
        <v>7228</v>
      </c>
      <c r="AI13" s="55"/>
      <c r="AJ13" s="55"/>
      <c r="AK13" s="55"/>
      <c r="AL13" s="55"/>
      <c r="AM13" s="55"/>
      <c r="AN13" s="55"/>
      <c r="AO13" s="55"/>
      <c r="AP13" s="55"/>
    </row>
    <row r="14" spans="1:42">
      <c r="A14" s="380" t="s">
        <v>349</v>
      </c>
      <c r="B14" s="380" t="s">
        <v>555</v>
      </c>
      <c r="C14" s="381">
        <v>120</v>
      </c>
      <c r="D14" s="101">
        <v>0</v>
      </c>
      <c r="E14" s="101">
        <v>270</v>
      </c>
      <c r="F14" s="101">
        <v>10</v>
      </c>
      <c r="G14" s="101">
        <v>1</v>
      </c>
      <c r="H14" s="101">
        <v>0</v>
      </c>
      <c r="I14" s="101">
        <v>45</v>
      </c>
      <c r="J14" s="101">
        <v>881</v>
      </c>
      <c r="K14" s="101">
        <v>82</v>
      </c>
      <c r="L14" s="101">
        <v>0</v>
      </c>
      <c r="M14" s="101">
        <v>0</v>
      </c>
      <c r="N14" s="101">
        <v>0</v>
      </c>
      <c r="O14" s="101">
        <v>27</v>
      </c>
      <c r="P14" s="101">
        <v>0</v>
      </c>
      <c r="Q14" s="101">
        <v>0</v>
      </c>
      <c r="R14" s="101">
        <v>0</v>
      </c>
      <c r="S14" s="389">
        <v>1316</v>
      </c>
      <c r="V14" s="388">
        <v>250</v>
      </c>
      <c r="W14" s="55">
        <v>0</v>
      </c>
      <c r="X14" s="55"/>
      <c r="Y14" s="55">
        <v>1</v>
      </c>
      <c r="Z14" s="55"/>
      <c r="AA14" s="55"/>
      <c r="AB14" s="55"/>
      <c r="AC14" s="55">
        <v>4441</v>
      </c>
      <c r="AD14" s="55">
        <v>198</v>
      </c>
      <c r="AE14" s="55">
        <v>48</v>
      </c>
      <c r="AF14" s="55">
        <v>424</v>
      </c>
      <c r="AG14" s="55"/>
      <c r="AH14" s="55">
        <v>3431</v>
      </c>
      <c r="AI14" s="55">
        <v>5</v>
      </c>
      <c r="AJ14" s="55"/>
      <c r="AK14" s="55"/>
      <c r="AL14" s="55"/>
      <c r="AM14" s="55"/>
      <c r="AN14" s="55"/>
      <c r="AO14" s="55"/>
      <c r="AP14" s="55"/>
    </row>
    <row r="15" spans="1:42">
      <c r="A15" s="380" t="s">
        <v>350</v>
      </c>
      <c r="B15" s="380" t="s">
        <v>555</v>
      </c>
      <c r="C15" s="381">
        <v>154</v>
      </c>
      <c r="D15" s="101">
        <v>1</v>
      </c>
      <c r="E15" s="101">
        <v>8109</v>
      </c>
      <c r="F15" s="101">
        <v>174</v>
      </c>
      <c r="G15" s="101">
        <v>0</v>
      </c>
      <c r="H15" s="101">
        <v>1</v>
      </c>
      <c r="I15" s="101">
        <v>1626</v>
      </c>
      <c r="J15" s="101">
        <v>7228</v>
      </c>
      <c r="K15" s="101">
        <v>2440</v>
      </c>
      <c r="L15" s="101">
        <v>3</v>
      </c>
      <c r="M15" s="101">
        <v>0</v>
      </c>
      <c r="N15" s="101">
        <v>0</v>
      </c>
      <c r="O15" s="101">
        <v>0</v>
      </c>
      <c r="P15" s="101">
        <v>0</v>
      </c>
      <c r="Q15" s="101">
        <v>0</v>
      </c>
      <c r="R15" s="101">
        <v>0</v>
      </c>
      <c r="S15" s="389">
        <v>19582</v>
      </c>
      <c r="V15" s="388">
        <v>495</v>
      </c>
      <c r="W15" s="55">
        <v>0</v>
      </c>
      <c r="X15" s="55"/>
      <c r="Y15" s="55"/>
      <c r="Z15" s="55"/>
      <c r="AA15" s="55"/>
      <c r="AB15" s="55"/>
      <c r="AC15" s="55">
        <v>167</v>
      </c>
      <c r="AD15" s="55">
        <v>21</v>
      </c>
      <c r="AE15" s="55">
        <v>9</v>
      </c>
      <c r="AF15" s="55">
        <v>108</v>
      </c>
      <c r="AG15" s="55"/>
      <c r="AH15" s="55">
        <v>891</v>
      </c>
      <c r="AI15" s="55"/>
      <c r="AJ15" s="55"/>
      <c r="AK15" s="55"/>
      <c r="AL15" s="55"/>
      <c r="AM15" s="55"/>
      <c r="AN15" s="55"/>
      <c r="AO15" s="55"/>
      <c r="AP15" s="55"/>
    </row>
    <row r="16" spans="1:42">
      <c r="A16" s="380" t="s">
        <v>351</v>
      </c>
      <c r="B16" s="380" t="s">
        <v>555</v>
      </c>
      <c r="C16" s="381">
        <v>250</v>
      </c>
      <c r="D16" s="101">
        <v>0</v>
      </c>
      <c r="E16" s="101">
        <v>4441</v>
      </c>
      <c r="F16" s="101">
        <v>48</v>
      </c>
      <c r="G16" s="101">
        <v>1</v>
      </c>
      <c r="H16" s="101">
        <v>0</v>
      </c>
      <c r="I16" s="101">
        <v>198</v>
      </c>
      <c r="J16" s="101">
        <v>3431</v>
      </c>
      <c r="K16" s="101">
        <v>424</v>
      </c>
      <c r="L16" s="101">
        <v>0</v>
      </c>
      <c r="M16" s="101">
        <v>0</v>
      </c>
      <c r="N16" s="101">
        <v>0</v>
      </c>
      <c r="O16" s="101">
        <v>5</v>
      </c>
      <c r="P16" s="101">
        <v>0</v>
      </c>
      <c r="Q16" s="101">
        <v>0</v>
      </c>
      <c r="R16" s="101">
        <v>0</v>
      </c>
      <c r="S16" s="389">
        <v>8548</v>
      </c>
      <c r="V16" s="388">
        <v>790</v>
      </c>
      <c r="W16" s="55">
        <v>0</v>
      </c>
      <c r="X16" s="55"/>
      <c r="Y16" s="55">
        <v>2</v>
      </c>
      <c r="Z16" s="55"/>
      <c r="AA16" s="55"/>
      <c r="AB16" s="55"/>
      <c r="AC16" s="55">
        <v>403</v>
      </c>
      <c r="AD16" s="55">
        <v>264</v>
      </c>
      <c r="AE16" s="55">
        <v>11</v>
      </c>
      <c r="AF16" s="55">
        <v>145</v>
      </c>
      <c r="AG16" s="55"/>
      <c r="AH16" s="55">
        <v>1128</v>
      </c>
      <c r="AI16" s="55"/>
      <c r="AJ16" s="55"/>
      <c r="AK16" s="55"/>
      <c r="AL16" s="55"/>
      <c r="AM16" s="55"/>
      <c r="AN16" s="55"/>
      <c r="AO16" s="55"/>
      <c r="AP16" s="55"/>
    </row>
    <row r="17" spans="1:42">
      <c r="A17" s="380" t="s">
        <v>352</v>
      </c>
      <c r="B17" s="380" t="s">
        <v>555</v>
      </c>
      <c r="C17" s="381">
        <v>495</v>
      </c>
      <c r="D17" s="101">
        <v>0</v>
      </c>
      <c r="E17" s="101">
        <v>167</v>
      </c>
      <c r="F17" s="101">
        <v>9</v>
      </c>
      <c r="G17" s="101">
        <v>0</v>
      </c>
      <c r="H17" s="101">
        <v>0</v>
      </c>
      <c r="I17" s="101">
        <v>21</v>
      </c>
      <c r="J17" s="101">
        <v>891</v>
      </c>
      <c r="K17" s="101">
        <v>108</v>
      </c>
      <c r="L17" s="101">
        <v>0</v>
      </c>
      <c r="M17" s="101">
        <v>0</v>
      </c>
      <c r="N17" s="101">
        <v>0</v>
      </c>
      <c r="O17" s="101">
        <v>0</v>
      </c>
      <c r="P17" s="101">
        <v>0</v>
      </c>
      <c r="Q17" s="101">
        <v>0</v>
      </c>
      <c r="R17" s="101">
        <v>0</v>
      </c>
      <c r="S17" s="389">
        <v>1196</v>
      </c>
      <c r="V17" s="388">
        <v>895</v>
      </c>
      <c r="W17" s="55">
        <v>0</v>
      </c>
      <c r="X17" s="55"/>
      <c r="Y17" s="55"/>
      <c r="Z17" s="55"/>
      <c r="AA17" s="55"/>
      <c r="AB17" s="55"/>
      <c r="AC17" s="55">
        <v>401</v>
      </c>
      <c r="AD17" s="55">
        <v>135</v>
      </c>
      <c r="AE17" s="55">
        <v>10</v>
      </c>
      <c r="AF17" s="55">
        <v>81</v>
      </c>
      <c r="AG17" s="55"/>
      <c r="AH17" s="55">
        <v>1022</v>
      </c>
      <c r="AI17" s="55">
        <v>1</v>
      </c>
      <c r="AJ17" s="55"/>
      <c r="AK17" s="55"/>
      <c r="AL17" s="55"/>
      <c r="AM17" s="55"/>
      <c r="AN17" s="55"/>
      <c r="AO17" s="55"/>
      <c r="AP17" s="55"/>
    </row>
    <row r="18" spans="1:42">
      <c r="A18" s="380" t="s">
        <v>353</v>
      </c>
      <c r="B18" s="380" t="s">
        <v>555</v>
      </c>
      <c r="C18" s="381">
        <v>790</v>
      </c>
      <c r="D18" s="101">
        <v>0</v>
      </c>
      <c r="E18" s="101">
        <v>403</v>
      </c>
      <c r="F18" s="101">
        <v>11</v>
      </c>
      <c r="G18" s="101">
        <v>2</v>
      </c>
      <c r="H18" s="101">
        <v>0</v>
      </c>
      <c r="I18" s="101">
        <v>264</v>
      </c>
      <c r="J18" s="101">
        <v>1128</v>
      </c>
      <c r="K18" s="101">
        <v>145</v>
      </c>
      <c r="L18" s="101">
        <v>0</v>
      </c>
      <c r="M18" s="101">
        <v>0</v>
      </c>
      <c r="N18" s="101">
        <v>0</v>
      </c>
      <c r="O18" s="101">
        <v>0</v>
      </c>
      <c r="P18" s="101">
        <v>0</v>
      </c>
      <c r="Q18" s="101">
        <v>0</v>
      </c>
      <c r="R18" s="101">
        <v>0</v>
      </c>
      <c r="S18" s="389">
        <v>1953</v>
      </c>
      <c r="V18" s="388">
        <v>45</v>
      </c>
      <c r="W18" s="55">
        <v>0</v>
      </c>
      <c r="X18" s="55"/>
      <c r="Y18" s="55">
        <v>2212</v>
      </c>
      <c r="Z18" s="55">
        <v>2</v>
      </c>
      <c r="AA18" s="55">
        <v>42937</v>
      </c>
      <c r="AB18" s="55"/>
      <c r="AC18" s="55">
        <v>29877</v>
      </c>
      <c r="AD18" s="55">
        <v>2455</v>
      </c>
      <c r="AE18" s="55">
        <v>1564</v>
      </c>
      <c r="AF18" s="55">
        <v>5</v>
      </c>
      <c r="AG18" s="55"/>
      <c r="AH18" s="55">
        <v>437</v>
      </c>
      <c r="AI18" s="55">
        <v>9</v>
      </c>
      <c r="AJ18" s="55"/>
      <c r="AK18" s="55"/>
      <c r="AL18" s="55"/>
      <c r="AM18" s="55"/>
      <c r="AN18" s="55"/>
      <c r="AO18" s="55"/>
      <c r="AP18" s="55"/>
    </row>
    <row r="19" spans="1:42">
      <c r="A19" s="380" t="s">
        <v>354</v>
      </c>
      <c r="B19" s="380" t="s">
        <v>555</v>
      </c>
      <c r="C19" s="381">
        <v>895</v>
      </c>
      <c r="D19" s="101">
        <v>0</v>
      </c>
      <c r="E19" s="101">
        <v>401</v>
      </c>
      <c r="F19" s="101">
        <v>10</v>
      </c>
      <c r="G19" s="101">
        <v>0</v>
      </c>
      <c r="H19" s="101">
        <v>0</v>
      </c>
      <c r="I19" s="101">
        <v>135</v>
      </c>
      <c r="J19" s="101">
        <v>1022</v>
      </c>
      <c r="K19" s="101">
        <v>81</v>
      </c>
      <c r="L19" s="101">
        <v>0</v>
      </c>
      <c r="M19" s="101">
        <v>0</v>
      </c>
      <c r="N19" s="101">
        <v>0</v>
      </c>
      <c r="O19" s="101">
        <v>1</v>
      </c>
      <c r="P19" s="101">
        <v>0</v>
      </c>
      <c r="Q19" s="101">
        <v>0</v>
      </c>
      <c r="R19" s="101">
        <v>0</v>
      </c>
      <c r="S19" s="389">
        <v>1650</v>
      </c>
      <c r="V19" s="388">
        <v>51</v>
      </c>
      <c r="W19" s="55">
        <v>0</v>
      </c>
      <c r="X19" s="55"/>
      <c r="Y19" s="55">
        <v>119</v>
      </c>
      <c r="Z19" s="55"/>
      <c r="AA19" s="55">
        <v>1356</v>
      </c>
      <c r="AB19" s="55"/>
      <c r="AC19" s="55">
        <v>1599</v>
      </c>
      <c r="AD19" s="55">
        <v>299</v>
      </c>
      <c r="AE19" s="55">
        <v>402</v>
      </c>
      <c r="AF19" s="55"/>
      <c r="AG19" s="55"/>
      <c r="AH19" s="55"/>
      <c r="AI19" s="55">
        <v>55</v>
      </c>
      <c r="AJ19" s="55">
        <v>1</v>
      </c>
      <c r="AK19" s="55"/>
      <c r="AL19" s="55"/>
      <c r="AM19" s="55"/>
      <c r="AN19" s="55"/>
      <c r="AO19" s="55"/>
      <c r="AP19" s="55"/>
    </row>
    <row r="20" spans="1:42" ht="15.75">
      <c r="A20" s="376" t="s">
        <v>793</v>
      </c>
      <c r="B20" s="382"/>
      <c r="C20" s="383"/>
      <c r="D20" s="378">
        <v>92025</v>
      </c>
      <c r="E20" s="378">
        <v>80416</v>
      </c>
      <c r="F20" s="379">
        <v>6528</v>
      </c>
      <c r="G20" s="378">
        <v>3051</v>
      </c>
      <c r="H20" s="378">
        <v>3</v>
      </c>
      <c r="I20" s="378">
        <v>8852</v>
      </c>
      <c r="J20" s="378">
        <v>2241</v>
      </c>
      <c r="K20" s="379">
        <v>38</v>
      </c>
      <c r="L20" s="378">
        <v>2</v>
      </c>
      <c r="M20" s="379">
        <v>0</v>
      </c>
      <c r="N20" s="379">
        <v>0</v>
      </c>
      <c r="O20" s="379">
        <v>258</v>
      </c>
      <c r="P20" s="379">
        <v>2</v>
      </c>
      <c r="Q20" s="379">
        <v>0</v>
      </c>
      <c r="R20" s="379">
        <v>0</v>
      </c>
      <c r="S20" s="390">
        <v>193416</v>
      </c>
      <c r="V20" s="388">
        <v>147</v>
      </c>
      <c r="W20" s="55">
        <v>0</v>
      </c>
      <c r="X20" s="55"/>
      <c r="Y20" s="55">
        <v>234</v>
      </c>
      <c r="Z20" s="55"/>
      <c r="AA20" s="55">
        <v>13187</v>
      </c>
      <c r="AB20" s="55"/>
      <c r="AC20" s="55">
        <v>10798</v>
      </c>
      <c r="AD20" s="55">
        <v>1265</v>
      </c>
      <c r="AE20" s="55">
        <v>612</v>
      </c>
      <c r="AF20" s="55">
        <v>2</v>
      </c>
      <c r="AG20" s="55"/>
      <c r="AH20" s="55">
        <v>285</v>
      </c>
      <c r="AI20" s="55"/>
      <c r="AJ20" s="55"/>
      <c r="AK20" s="55"/>
      <c r="AL20" s="55"/>
      <c r="AM20" s="55"/>
      <c r="AN20" s="55"/>
      <c r="AO20" s="55"/>
      <c r="AP20" s="55"/>
    </row>
    <row r="21" spans="1:42">
      <c r="A21" s="380" t="s">
        <v>355</v>
      </c>
      <c r="B21" s="380" t="s">
        <v>557</v>
      </c>
      <c r="C21" s="381">
        <v>45</v>
      </c>
      <c r="D21" s="101">
        <v>42937</v>
      </c>
      <c r="E21" s="101">
        <v>29877</v>
      </c>
      <c r="F21" s="101">
        <v>1564</v>
      </c>
      <c r="G21" s="101">
        <v>2212</v>
      </c>
      <c r="H21" s="101">
        <v>2</v>
      </c>
      <c r="I21" s="101">
        <v>2455</v>
      </c>
      <c r="J21" s="101">
        <v>437</v>
      </c>
      <c r="K21" s="101">
        <v>5</v>
      </c>
      <c r="L21" s="101">
        <v>0</v>
      </c>
      <c r="M21" s="101">
        <v>0</v>
      </c>
      <c r="N21" s="101">
        <v>0</v>
      </c>
      <c r="O21" s="101">
        <v>9</v>
      </c>
      <c r="P21" s="101">
        <v>0</v>
      </c>
      <c r="Q21" s="101">
        <v>0</v>
      </c>
      <c r="R21" s="101">
        <v>0</v>
      </c>
      <c r="S21" s="389">
        <v>79498</v>
      </c>
      <c r="V21" s="388">
        <v>172</v>
      </c>
      <c r="W21" s="55">
        <v>0</v>
      </c>
      <c r="X21" s="55"/>
      <c r="Y21" s="55">
        <v>163</v>
      </c>
      <c r="Z21" s="55"/>
      <c r="AA21" s="55">
        <v>15200</v>
      </c>
      <c r="AB21" s="55"/>
      <c r="AC21" s="55">
        <v>12939</v>
      </c>
      <c r="AD21" s="55">
        <v>1283</v>
      </c>
      <c r="AE21" s="55">
        <v>903</v>
      </c>
      <c r="AF21" s="55">
        <v>3</v>
      </c>
      <c r="AG21" s="55"/>
      <c r="AH21" s="55">
        <v>306</v>
      </c>
      <c r="AI21" s="55">
        <v>39</v>
      </c>
      <c r="AJ21" s="55">
        <v>1</v>
      </c>
      <c r="AK21" s="55"/>
      <c r="AL21" s="55"/>
      <c r="AM21" s="55"/>
      <c r="AN21" s="55"/>
      <c r="AO21" s="55"/>
      <c r="AP21" s="55"/>
    </row>
    <row r="22" spans="1:42">
      <c r="A22" s="380" t="s">
        <v>356</v>
      </c>
      <c r="B22" s="380" t="s">
        <v>557</v>
      </c>
      <c r="C22" s="381">
        <v>51</v>
      </c>
      <c r="D22" s="101">
        <v>1356</v>
      </c>
      <c r="E22" s="101">
        <v>1599</v>
      </c>
      <c r="F22" s="101">
        <v>402</v>
      </c>
      <c r="G22" s="101">
        <v>119</v>
      </c>
      <c r="H22" s="101">
        <v>0</v>
      </c>
      <c r="I22" s="101">
        <v>299</v>
      </c>
      <c r="J22" s="101">
        <v>0</v>
      </c>
      <c r="K22" s="101">
        <v>0</v>
      </c>
      <c r="L22" s="101">
        <v>0</v>
      </c>
      <c r="M22" s="101">
        <v>0</v>
      </c>
      <c r="N22" s="101">
        <v>0</v>
      </c>
      <c r="O22" s="101">
        <v>55</v>
      </c>
      <c r="P22" s="101">
        <v>1</v>
      </c>
      <c r="Q22" s="101">
        <v>0</v>
      </c>
      <c r="R22" s="101">
        <v>0</v>
      </c>
      <c r="S22" s="389">
        <v>3831</v>
      </c>
      <c r="V22" s="388">
        <v>475</v>
      </c>
      <c r="W22" s="55">
        <v>0</v>
      </c>
      <c r="X22" s="55"/>
      <c r="Y22" s="55"/>
      <c r="Z22" s="55"/>
      <c r="AA22" s="55"/>
      <c r="AB22" s="55"/>
      <c r="AC22" s="55">
        <v>164</v>
      </c>
      <c r="AD22" s="55">
        <v>116</v>
      </c>
      <c r="AE22" s="55">
        <v>3</v>
      </c>
      <c r="AF22" s="55"/>
      <c r="AG22" s="55"/>
      <c r="AH22" s="55"/>
      <c r="AI22" s="55"/>
      <c r="AJ22" s="55"/>
      <c r="AK22" s="55"/>
      <c r="AL22" s="55"/>
      <c r="AM22" s="55"/>
      <c r="AN22" s="55"/>
      <c r="AO22" s="55"/>
      <c r="AP22" s="55"/>
    </row>
    <row r="23" spans="1:42">
      <c r="A23" s="380" t="s">
        <v>357</v>
      </c>
      <c r="B23" s="380" t="s">
        <v>557</v>
      </c>
      <c r="C23" s="381">
        <v>147</v>
      </c>
      <c r="D23" s="101">
        <v>13187</v>
      </c>
      <c r="E23" s="101">
        <v>10798</v>
      </c>
      <c r="F23" s="101">
        <v>612</v>
      </c>
      <c r="G23" s="101">
        <v>234</v>
      </c>
      <c r="H23" s="101">
        <v>0</v>
      </c>
      <c r="I23" s="101">
        <v>1265</v>
      </c>
      <c r="J23" s="101">
        <v>285</v>
      </c>
      <c r="K23" s="101">
        <v>2</v>
      </c>
      <c r="L23" s="101">
        <v>0</v>
      </c>
      <c r="M23" s="101">
        <v>0</v>
      </c>
      <c r="N23" s="101">
        <v>0</v>
      </c>
      <c r="O23" s="101">
        <v>0</v>
      </c>
      <c r="P23" s="101">
        <v>0</v>
      </c>
      <c r="Q23" s="101">
        <v>0</v>
      </c>
      <c r="R23" s="101">
        <v>0</v>
      </c>
      <c r="S23" s="389">
        <v>26383</v>
      </c>
      <c r="V23" s="388">
        <v>480</v>
      </c>
      <c r="W23" s="55">
        <v>0</v>
      </c>
      <c r="X23" s="55"/>
      <c r="Y23" s="55">
        <v>1</v>
      </c>
      <c r="Z23" s="55"/>
      <c r="AA23" s="55"/>
      <c r="AB23" s="55"/>
      <c r="AC23" s="55">
        <v>1233</v>
      </c>
      <c r="AD23" s="55">
        <v>568</v>
      </c>
      <c r="AE23" s="55">
        <v>104</v>
      </c>
      <c r="AF23" s="55">
        <v>12</v>
      </c>
      <c r="AG23" s="55"/>
      <c r="AH23" s="55">
        <v>133</v>
      </c>
      <c r="AI23" s="55">
        <v>83</v>
      </c>
      <c r="AJ23" s="55"/>
      <c r="AK23" s="55"/>
      <c r="AL23" s="55"/>
      <c r="AM23" s="55"/>
      <c r="AN23" s="55"/>
      <c r="AO23" s="55"/>
      <c r="AP23" s="55"/>
    </row>
    <row r="24" spans="1:42">
      <c r="A24" s="380" t="s">
        <v>358</v>
      </c>
      <c r="B24" s="380" t="s">
        <v>557</v>
      </c>
      <c r="C24" s="381">
        <v>172</v>
      </c>
      <c r="D24" s="101">
        <v>15200</v>
      </c>
      <c r="E24" s="101">
        <v>12939</v>
      </c>
      <c r="F24" s="101">
        <v>903</v>
      </c>
      <c r="G24" s="101">
        <v>163</v>
      </c>
      <c r="H24" s="101">
        <v>0</v>
      </c>
      <c r="I24" s="101">
        <v>1283</v>
      </c>
      <c r="J24" s="101">
        <v>306</v>
      </c>
      <c r="K24" s="101">
        <v>3</v>
      </c>
      <c r="L24" s="101">
        <v>0</v>
      </c>
      <c r="M24" s="101">
        <v>0</v>
      </c>
      <c r="N24" s="101">
        <v>0</v>
      </c>
      <c r="O24" s="101">
        <v>39</v>
      </c>
      <c r="P24" s="101">
        <v>1</v>
      </c>
      <c r="Q24" s="101">
        <v>0</v>
      </c>
      <c r="R24" s="101">
        <v>0</v>
      </c>
      <c r="S24" s="389">
        <v>30837</v>
      </c>
      <c r="V24" s="388">
        <v>490</v>
      </c>
      <c r="W24" s="55">
        <v>0</v>
      </c>
      <c r="X24" s="55"/>
      <c r="Y24" s="55"/>
      <c r="Z24" s="55"/>
      <c r="AA24" s="55"/>
      <c r="AB24" s="55"/>
      <c r="AC24" s="55">
        <v>4084</v>
      </c>
      <c r="AD24" s="55">
        <v>506</v>
      </c>
      <c r="AE24" s="55">
        <v>734</v>
      </c>
      <c r="AF24" s="55">
        <v>7</v>
      </c>
      <c r="AG24" s="55"/>
      <c r="AH24" s="55">
        <v>407</v>
      </c>
      <c r="AI24" s="55">
        <v>28</v>
      </c>
      <c r="AJ24" s="55"/>
      <c r="AK24" s="55"/>
      <c r="AL24" s="55"/>
      <c r="AM24" s="55"/>
      <c r="AN24" s="55"/>
      <c r="AO24" s="55"/>
      <c r="AP24" s="55"/>
    </row>
    <row r="25" spans="1:42" ht="15" customHeight="1">
      <c r="A25" s="380" t="s">
        <v>359</v>
      </c>
      <c r="B25" s="380" t="s">
        <v>557</v>
      </c>
      <c r="C25" s="381">
        <v>475</v>
      </c>
      <c r="D25" s="101">
        <v>0</v>
      </c>
      <c r="E25" s="101">
        <v>164</v>
      </c>
      <c r="F25" s="101">
        <v>3</v>
      </c>
      <c r="G25" s="101">
        <v>0</v>
      </c>
      <c r="H25" s="101">
        <v>0</v>
      </c>
      <c r="I25" s="101">
        <v>116</v>
      </c>
      <c r="J25" s="101">
        <v>0</v>
      </c>
      <c r="K25" s="101">
        <v>0</v>
      </c>
      <c r="L25" s="101">
        <v>0</v>
      </c>
      <c r="M25" s="101">
        <v>0</v>
      </c>
      <c r="N25" s="101">
        <v>0</v>
      </c>
      <c r="O25" s="101">
        <v>0</v>
      </c>
      <c r="P25" s="101">
        <v>0</v>
      </c>
      <c r="Q25" s="101">
        <v>0</v>
      </c>
      <c r="R25" s="101">
        <v>0</v>
      </c>
      <c r="S25" s="389">
        <v>283</v>
      </c>
      <c r="V25" s="388">
        <v>659</v>
      </c>
      <c r="W25" s="55">
        <v>0</v>
      </c>
      <c r="X25" s="55"/>
      <c r="Y25" s="55"/>
      <c r="Z25" s="55"/>
      <c r="AA25" s="55"/>
      <c r="AB25" s="55"/>
      <c r="AC25" s="55">
        <v>1170</v>
      </c>
      <c r="AD25" s="55">
        <v>360</v>
      </c>
      <c r="AE25" s="55">
        <v>290</v>
      </c>
      <c r="AF25" s="55"/>
      <c r="AG25" s="55"/>
      <c r="AH25" s="55"/>
      <c r="AI25" s="55">
        <v>32</v>
      </c>
      <c r="AJ25" s="55"/>
      <c r="AK25" s="55"/>
      <c r="AL25" s="55"/>
      <c r="AM25" s="55"/>
      <c r="AN25" s="55"/>
      <c r="AO25" s="55"/>
      <c r="AP25" s="55"/>
    </row>
    <row r="26" spans="1:42" ht="15" customHeight="1">
      <c r="A26" s="380" t="s">
        <v>360</v>
      </c>
      <c r="B26" s="380" t="s">
        <v>557</v>
      </c>
      <c r="C26" s="381">
        <v>480</v>
      </c>
      <c r="D26" s="101">
        <v>0</v>
      </c>
      <c r="E26" s="101">
        <v>1233</v>
      </c>
      <c r="F26" s="101">
        <v>104</v>
      </c>
      <c r="G26" s="101">
        <v>1</v>
      </c>
      <c r="H26" s="101">
        <v>0</v>
      </c>
      <c r="I26" s="101">
        <v>568</v>
      </c>
      <c r="J26" s="101">
        <v>133</v>
      </c>
      <c r="K26" s="101">
        <v>12</v>
      </c>
      <c r="L26" s="101">
        <v>0</v>
      </c>
      <c r="M26" s="101">
        <v>0</v>
      </c>
      <c r="N26" s="101">
        <v>0</v>
      </c>
      <c r="O26" s="101">
        <v>83</v>
      </c>
      <c r="P26" s="101">
        <v>0</v>
      </c>
      <c r="Q26" s="101">
        <v>0</v>
      </c>
      <c r="R26" s="101">
        <v>0</v>
      </c>
      <c r="S26" s="389">
        <v>2134</v>
      </c>
      <c r="V26" s="388">
        <v>665</v>
      </c>
      <c r="W26" s="55">
        <v>0</v>
      </c>
      <c r="X26" s="55"/>
      <c r="Y26" s="55"/>
      <c r="Z26" s="55"/>
      <c r="AA26" s="55"/>
      <c r="AB26" s="55"/>
      <c r="AC26" s="55">
        <v>1599</v>
      </c>
      <c r="AD26" s="55">
        <v>664</v>
      </c>
      <c r="AE26" s="55">
        <v>156</v>
      </c>
      <c r="AF26" s="55">
        <v>5</v>
      </c>
      <c r="AG26" s="55"/>
      <c r="AH26" s="55">
        <v>180</v>
      </c>
      <c r="AI26" s="55"/>
      <c r="AJ26" s="55"/>
      <c r="AK26" s="55"/>
      <c r="AL26" s="55"/>
      <c r="AM26" s="55"/>
      <c r="AN26" s="55"/>
      <c r="AO26" s="55"/>
      <c r="AP26" s="55"/>
    </row>
    <row r="27" spans="1:42" ht="15" customHeight="1">
      <c r="A27" s="380" t="s">
        <v>361</v>
      </c>
      <c r="B27" s="380" t="s">
        <v>557</v>
      </c>
      <c r="C27" s="381">
        <v>490</v>
      </c>
      <c r="D27" s="101">
        <v>0</v>
      </c>
      <c r="E27" s="101">
        <v>4084</v>
      </c>
      <c r="F27" s="101">
        <v>734</v>
      </c>
      <c r="G27" s="101">
        <v>0</v>
      </c>
      <c r="H27" s="101">
        <v>0</v>
      </c>
      <c r="I27" s="101">
        <v>506</v>
      </c>
      <c r="J27" s="101">
        <v>407</v>
      </c>
      <c r="K27" s="101">
        <v>7</v>
      </c>
      <c r="L27" s="101">
        <v>0</v>
      </c>
      <c r="M27" s="101">
        <v>0</v>
      </c>
      <c r="N27" s="101">
        <v>0</v>
      </c>
      <c r="O27" s="101">
        <v>28</v>
      </c>
      <c r="P27" s="101">
        <v>0</v>
      </c>
      <c r="Q27" s="101">
        <v>0</v>
      </c>
      <c r="R27" s="101">
        <v>0</v>
      </c>
      <c r="S27" s="389">
        <v>5766</v>
      </c>
      <c r="V27" s="388">
        <v>837</v>
      </c>
      <c r="W27" s="55">
        <v>2</v>
      </c>
      <c r="X27" s="55"/>
      <c r="Y27" s="55">
        <v>322</v>
      </c>
      <c r="Z27" s="55">
        <v>1</v>
      </c>
      <c r="AA27" s="55">
        <v>19345</v>
      </c>
      <c r="AB27" s="55"/>
      <c r="AC27" s="55">
        <v>16872</v>
      </c>
      <c r="AD27" s="55">
        <v>1185</v>
      </c>
      <c r="AE27" s="55">
        <v>1754</v>
      </c>
      <c r="AF27" s="55">
        <v>4</v>
      </c>
      <c r="AG27" s="55"/>
      <c r="AH27" s="55">
        <v>493</v>
      </c>
      <c r="AI27" s="55">
        <v>12</v>
      </c>
      <c r="AJ27" s="55"/>
      <c r="AK27" s="55"/>
      <c r="AL27" s="55"/>
      <c r="AM27" s="55"/>
      <c r="AN27" s="55"/>
      <c r="AO27" s="55"/>
      <c r="AP27" s="55"/>
    </row>
    <row r="28" spans="1:42" ht="15" customHeight="1">
      <c r="A28" s="380" t="s">
        <v>362</v>
      </c>
      <c r="B28" s="380" t="s">
        <v>557</v>
      </c>
      <c r="C28" s="381">
        <v>659</v>
      </c>
      <c r="D28" s="101">
        <v>0</v>
      </c>
      <c r="E28" s="101">
        <v>1170</v>
      </c>
      <c r="F28" s="101">
        <v>290</v>
      </c>
      <c r="G28" s="101">
        <v>0</v>
      </c>
      <c r="H28" s="101">
        <v>0</v>
      </c>
      <c r="I28" s="101">
        <v>360</v>
      </c>
      <c r="J28" s="101">
        <v>0</v>
      </c>
      <c r="K28" s="101">
        <v>0</v>
      </c>
      <c r="L28" s="101">
        <v>0</v>
      </c>
      <c r="M28" s="101">
        <v>0</v>
      </c>
      <c r="N28" s="101">
        <v>0</v>
      </c>
      <c r="O28" s="101">
        <v>32</v>
      </c>
      <c r="P28" s="101">
        <v>0</v>
      </c>
      <c r="Q28" s="101">
        <v>0</v>
      </c>
      <c r="R28" s="101">
        <v>0</v>
      </c>
      <c r="S28" s="389">
        <v>1852</v>
      </c>
      <c r="V28" s="388">
        <v>873</v>
      </c>
      <c r="W28" s="55">
        <v>0</v>
      </c>
      <c r="X28" s="55"/>
      <c r="Y28" s="55"/>
      <c r="Z28" s="55"/>
      <c r="AA28" s="55"/>
      <c r="AB28" s="55"/>
      <c r="AC28" s="55">
        <v>81</v>
      </c>
      <c r="AD28" s="55">
        <v>151</v>
      </c>
      <c r="AE28" s="55">
        <v>6</v>
      </c>
      <c r="AF28" s="55"/>
      <c r="AG28" s="55"/>
      <c r="AH28" s="55"/>
      <c r="AI28" s="55"/>
      <c r="AJ28" s="55"/>
      <c r="AK28" s="55"/>
      <c r="AL28" s="55"/>
      <c r="AM28" s="55"/>
      <c r="AN28" s="55"/>
      <c r="AO28" s="55"/>
      <c r="AP28" s="55"/>
    </row>
    <row r="29" spans="1:42" ht="15" customHeight="1">
      <c r="A29" s="380" t="s">
        <v>363</v>
      </c>
      <c r="B29" s="380" t="s">
        <v>557</v>
      </c>
      <c r="C29" s="381">
        <v>665</v>
      </c>
      <c r="D29" s="101">
        <v>0</v>
      </c>
      <c r="E29" s="101">
        <v>1599</v>
      </c>
      <c r="F29" s="101">
        <v>156</v>
      </c>
      <c r="G29" s="101">
        <v>0</v>
      </c>
      <c r="H29" s="101">
        <v>0</v>
      </c>
      <c r="I29" s="101">
        <v>664</v>
      </c>
      <c r="J29" s="101">
        <v>180</v>
      </c>
      <c r="K29" s="101">
        <v>5</v>
      </c>
      <c r="L29" s="101">
        <v>0</v>
      </c>
      <c r="M29" s="101">
        <v>0</v>
      </c>
      <c r="N29" s="101">
        <v>0</v>
      </c>
      <c r="O29" s="101">
        <v>0</v>
      </c>
      <c r="P29" s="101">
        <v>0</v>
      </c>
      <c r="Q29" s="101">
        <v>0</v>
      </c>
      <c r="R29" s="101">
        <v>0</v>
      </c>
      <c r="S29" s="389">
        <v>2604</v>
      </c>
      <c r="V29" s="388">
        <v>31</v>
      </c>
      <c r="W29" s="55">
        <v>5</v>
      </c>
      <c r="X29" s="55"/>
      <c r="Y29" s="55"/>
      <c r="Z29" s="55"/>
      <c r="AA29" s="55">
        <v>1</v>
      </c>
      <c r="AB29" s="55"/>
      <c r="AC29" s="55">
        <v>1694</v>
      </c>
      <c r="AD29" s="55">
        <v>264</v>
      </c>
      <c r="AE29" s="55">
        <v>13</v>
      </c>
      <c r="AF29" s="55">
        <v>84</v>
      </c>
      <c r="AG29" s="55"/>
      <c r="AH29" s="55">
        <v>1050</v>
      </c>
      <c r="AI29" s="55"/>
      <c r="AJ29" s="55"/>
      <c r="AK29" s="55"/>
      <c r="AL29" s="55"/>
      <c r="AM29" s="55"/>
      <c r="AN29" s="55"/>
      <c r="AO29" s="55"/>
      <c r="AP29" s="55"/>
    </row>
    <row r="30" spans="1:42" ht="15" customHeight="1">
      <c r="A30" s="380" t="s">
        <v>364</v>
      </c>
      <c r="B30" s="380" t="s">
        <v>557</v>
      </c>
      <c r="C30" s="381">
        <v>837</v>
      </c>
      <c r="D30" s="101">
        <v>19345</v>
      </c>
      <c r="E30" s="101">
        <v>16872</v>
      </c>
      <c r="F30" s="101">
        <v>1754</v>
      </c>
      <c r="G30" s="101">
        <v>322</v>
      </c>
      <c r="H30" s="101">
        <v>1</v>
      </c>
      <c r="I30" s="101">
        <v>1185</v>
      </c>
      <c r="J30" s="101">
        <v>493</v>
      </c>
      <c r="K30" s="101">
        <v>4</v>
      </c>
      <c r="L30" s="101">
        <v>2</v>
      </c>
      <c r="M30" s="101">
        <v>0</v>
      </c>
      <c r="N30" s="101">
        <v>0</v>
      </c>
      <c r="O30" s="101">
        <v>12</v>
      </c>
      <c r="P30" s="101">
        <v>0</v>
      </c>
      <c r="Q30" s="101">
        <v>0</v>
      </c>
      <c r="R30" s="101">
        <v>0</v>
      </c>
      <c r="S30" s="389">
        <v>39990</v>
      </c>
      <c r="V30" s="388">
        <v>40</v>
      </c>
      <c r="W30" s="55">
        <v>0</v>
      </c>
      <c r="X30" s="55"/>
      <c r="Y30" s="55"/>
      <c r="Z30" s="55"/>
      <c r="AA30" s="55"/>
      <c r="AB30" s="55"/>
      <c r="AC30" s="55">
        <v>507</v>
      </c>
      <c r="AD30" s="55">
        <v>107</v>
      </c>
      <c r="AE30" s="55">
        <v>4</v>
      </c>
      <c r="AF30" s="55">
        <v>69</v>
      </c>
      <c r="AG30" s="55"/>
      <c r="AH30" s="55">
        <v>787</v>
      </c>
      <c r="AI30" s="55"/>
      <c r="AJ30" s="55"/>
      <c r="AK30" s="55"/>
      <c r="AL30" s="55"/>
      <c r="AM30" s="55"/>
      <c r="AN30" s="55"/>
      <c r="AO30" s="55"/>
      <c r="AP30" s="55"/>
    </row>
    <row r="31" spans="1:42" ht="15" customHeight="1">
      <c r="A31" s="380" t="s">
        <v>365</v>
      </c>
      <c r="B31" s="380" t="s">
        <v>557</v>
      </c>
      <c r="C31" s="381">
        <v>873</v>
      </c>
      <c r="D31" s="101">
        <v>0</v>
      </c>
      <c r="E31" s="101">
        <v>81</v>
      </c>
      <c r="F31" s="101">
        <v>6</v>
      </c>
      <c r="G31" s="101">
        <v>0</v>
      </c>
      <c r="H31" s="101">
        <v>0</v>
      </c>
      <c r="I31" s="101">
        <v>151</v>
      </c>
      <c r="J31" s="101">
        <v>0</v>
      </c>
      <c r="K31" s="101">
        <v>0</v>
      </c>
      <c r="L31" s="101">
        <v>0</v>
      </c>
      <c r="M31" s="101">
        <v>0</v>
      </c>
      <c r="N31" s="101">
        <v>0</v>
      </c>
      <c r="O31" s="101">
        <v>0</v>
      </c>
      <c r="P31" s="101">
        <v>0</v>
      </c>
      <c r="Q31" s="101">
        <v>0</v>
      </c>
      <c r="R31" s="101">
        <v>0</v>
      </c>
      <c r="S31" s="389">
        <v>238</v>
      </c>
      <c r="V31" s="388">
        <v>190</v>
      </c>
      <c r="W31" s="55">
        <v>1</v>
      </c>
      <c r="X31" s="55">
        <v>82</v>
      </c>
      <c r="Y31" s="55"/>
      <c r="Z31" s="55"/>
      <c r="AA31" s="55"/>
      <c r="AB31" s="55"/>
      <c r="AC31" s="55">
        <v>2131</v>
      </c>
      <c r="AD31" s="55">
        <v>849</v>
      </c>
      <c r="AE31" s="55">
        <v>17</v>
      </c>
      <c r="AF31" s="55"/>
      <c r="AG31" s="55"/>
      <c r="AH31" s="55"/>
      <c r="AI31" s="55"/>
      <c r="AJ31" s="55"/>
      <c r="AK31" s="55"/>
      <c r="AL31" s="55"/>
      <c r="AM31" s="55"/>
      <c r="AN31" s="55"/>
      <c r="AO31" s="55"/>
      <c r="AP31" s="55"/>
    </row>
    <row r="32" spans="1:42" ht="15" customHeight="1">
      <c r="A32" s="376" t="s">
        <v>545</v>
      </c>
      <c r="B32" s="382"/>
      <c r="C32" s="383"/>
      <c r="D32" s="378">
        <v>4</v>
      </c>
      <c r="E32" s="378">
        <v>25415</v>
      </c>
      <c r="F32" s="379">
        <v>384</v>
      </c>
      <c r="G32" s="378">
        <v>262</v>
      </c>
      <c r="H32" s="378">
        <v>0</v>
      </c>
      <c r="I32" s="378">
        <v>5665</v>
      </c>
      <c r="J32" s="378">
        <v>8009</v>
      </c>
      <c r="K32" s="379">
        <v>410</v>
      </c>
      <c r="L32" s="378">
        <v>11</v>
      </c>
      <c r="M32" s="379">
        <v>82</v>
      </c>
      <c r="N32" s="379">
        <v>0</v>
      </c>
      <c r="O32" s="379">
        <v>0</v>
      </c>
      <c r="P32" s="379">
        <v>0</v>
      </c>
      <c r="Q32" s="379">
        <v>0</v>
      </c>
      <c r="R32" s="379">
        <v>0</v>
      </c>
      <c r="S32" s="390">
        <v>40242</v>
      </c>
      <c r="V32" s="388">
        <v>604</v>
      </c>
      <c r="W32" s="55">
        <v>0</v>
      </c>
      <c r="X32" s="55"/>
      <c r="Y32" s="55">
        <v>1</v>
      </c>
      <c r="Z32" s="55"/>
      <c r="AA32" s="55"/>
      <c r="AB32" s="55"/>
      <c r="AC32" s="55">
        <v>3024</v>
      </c>
      <c r="AD32" s="55">
        <v>543</v>
      </c>
      <c r="AE32" s="55">
        <v>57</v>
      </c>
      <c r="AF32" s="55">
        <v>75</v>
      </c>
      <c r="AG32" s="55"/>
      <c r="AH32" s="55">
        <v>2289</v>
      </c>
      <c r="AI32" s="55"/>
      <c r="AJ32" s="55"/>
      <c r="AK32" s="55"/>
      <c r="AL32" s="55"/>
      <c r="AM32" s="55"/>
      <c r="AN32" s="55"/>
      <c r="AO32" s="55"/>
      <c r="AP32" s="55"/>
    </row>
    <row r="33" spans="1:42" ht="15" customHeight="1">
      <c r="A33" s="380" t="s">
        <v>366</v>
      </c>
      <c r="B33" s="380" t="s">
        <v>545</v>
      </c>
      <c r="C33" s="381">
        <v>31</v>
      </c>
      <c r="D33" s="101">
        <v>1</v>
      </c>
      <c r="E33" s="101">
        <v>1694</v>
      </c>
      <c r="F33" s="101">
        <v>13</v>
      </c>
      <c r="G33" s="101">
        <v>0</v>
      </c>
      <c r="H33" s="101">
        <v>0</v>
      </c>
      <c r="I33" s="101">
        <v>264</v>
      </c>
      <c r="J33" s="101">
        <v>1050</v>
      </c>
      <c r="K33" s="101">
        <v>84</v>
      </c>
      <c r="L33" s="101">
        <v>5</v>
      </c>
      <c r="M33" s="101">
        <v>0</v>
      </c>
      <c r="N33" s="101">
        <v>0</v>
      </c>
      <c r="O33" s="101">
        <v>0</v>
      </c>
      <c r="P33" s="101">
        <v>0</v>
      </c>
      <c r="Q33" s="101">
        <v>0</v>
      </c>
      <c r="R33" s="101">
        <v>0</v>
      </c>
      <c r="S33" s="389">
        <v>3111</v>
      </c>
      <c r="V33" s="388">
        <v>670</v>
      </c>
      <c r="W33" s="55">
        <v>0</v>
      </c>
      <c r="X33" s="55"/>
      <c r="Y33" s="55"/>
      <c r="Z33" s="55"/>
      <c r="AA33" s="55">
        <v>1</v>
      </c>
      <c r="AB33" s="55"/>
      <c r="AC33" s="55">
        <v>2559</v>
      </c>
      <c r="AD33" s="55">
        <v>1041</v>
      </c>
      <c r="AE33" s="55">
        <v>39</v>
      </c>
      <c r="AF33" s="55"/>
      <c r="AG33" s="55"/>
      <c r="AH33" s="55"/>
      <c r="AI33" s="55"/>
      <c r="AJ33" s="55"/>
      <c r="AK33" s="55"/>
      <c r="AL33" s="55"/>
      <c r="AM33" s="55"/>
      <c r="AN33" s="55"/>
      <c r="AO33" s="55"/>
      <c r="AP33" s="55"/>
    </row>
    <row r="34" spans="1:42" ht="15" customHeight="1">
      <c r="A34" s="380" t="s">
        <v>367</v>
      </c>
      <c r="B34" s="380" t="s">
        <v>545</v>
      </c>
      <c r="C34" s="381">
        <v>40</v>
      </c>
      <c r="D34" s="101">
        <v>0</v>
      </c>
      <c r="E34" s="101">
        <v>507</v>
      </c>
      <c r="F34" s="101">
        <v>4</v>
      </c>
      <c r="G34" s="101">
        <v>0</v>
      </c>
      <c r="H34" s="101">
        <v>0</v>
      </c>
      <c r="I34" s="101">
        <v>107</v>
      </c>
      <c r="J34" s="101">
        <v>787</v>
      </c>
      <c r="K34" s="101">
        <v>69</v>
      </c>
      <c r="L34" s="101">
        <v>0</v>
      </c>
      <c r="M34" s="101">
        <v>0</v>
      </c>
      <c r="N34" s="101">
        <v>0</v>
      </c>
      <c r="O34" s="101">
        <v>0</v>
      </c>
      <c r="P34" s="101">
        <v>0</v>
      </c>
      <c r="Q34" s="101">
        <v>0</v>
      </c>
      <c r="R34" s="101">
        <v>0</v>
      </c>
      <c r="S34" s="389">
        <v>1474</v>
      </c>
      <c r="V34" s="388">
        <v>690</v>
      </c>
      <c r="W34" s="55">
        <v>2</v>
      </c>
      <c r="X34" s="55"/>
      <c r="Y34" s="55"/>
      <c r="Z34" s="55"/>
      <c r="AA34" s="55">
        <v>1</v>
      </c>
      <c r="AB34" s="55"/>
      <c r="AC34" s="55">
        <v>1020</v>
      </c>
      <c r="AD34" s="55">
        <v>644</v>
      </c>
      <c r="AE34" s="55">
        <v>14</v>
      </c>
      <c r="AF34" s="55"/>
      <c r="AG34" s="55"/>
      <c r="AH34" s="55"/>
      <c r="AI34" s="55"/>
      <c r="AJ34" s="55"/>
      <c r="AK34" s="55"/>
      <c r="AL34" s="55"/>
      <c r="AM34" s="55"/>
      <c r="AN34" s="55"/>
      <c r="AO34" s="55"/>
      <c r="AP34" s="55"/>
    </row>
    <row r="35" spans="1:42" ht="15" customHeight="1">
      <c r="A35" s="380" t="s">
        <v>368</v>
      </c>
      <c r="B35" s="380" t="s">
        <v>545</v>
      </c>
      <c r="C35" s="381">
        <v>190</v>
      </c>
      <c r="D35" s="101">
        <v>0</v>
      </c>
      <c r="E35" s="101">
        <v>2131</v>
      </c>
      <c r="F35" s="101">
        <v>17</v>
      </c>
      <c r="G35" s="101">
        <v>0</v>
      </c>
      <c r="H35" s="101">
        <v>0</v>
      </c>
      <c r="I35" s="101">
        <v>849</v>
      </c>
      <c r="J35" s="101">
        <v>0</v>
      </c>
      <c r="K35" s="101">
        <v>0</v>
      </c>
      <c r="L35" s="101">
        <v>1</v>
      </c>
      <c r="M35" s="101">
        <v>82</v>
      </c>
      <c r="N35" s="101">
        <v>0</v>
      </c>
      <c r="O35" s="101">
        <v>0</v>
      </c>
      <c r="P35" s="101">
        <v>0</v>
      </c>
      <c r="Q35" s="101">
        <v>0</v>
      </c>
      <c r="R35" s="101">
        <v>0</v>
      </c>
      <c r="S35" s="389">
        <v>3080</v>
      </c>
      <c r="V35" s="388">
        <v>736</v>
      </c>
      <c r="W35" s="55">
        <v>0</v>
      </c>
      <c r="X35" s="55"/>
      <c r="Y35" s="55"/>
      <c r="Z35" s="55"/>
      <c r="AA35" s="55"/>
      <c r="AB35" s="55"/>
      <c r="AC35" s="55">
        <v>10200</v>
      </c>
      <c r="AD35" s="55">
        <v>709</v>
      </c>
      <c r="AE35" s="55">
        <v>122</v>
      </c>
      <c r="AF35" s="55">
        <v>107</v>
      </c>
      <c r="AG35" s="55"/>
      <c r="AH35" s="55">
        <v>2904</v>
      </c>
      <c r="AI35" s="55"/>
      <c r="AJ35" s="55"/>
      <c r="AK35" s="55"/>
      <c r="AL35" s="55"/>
      <c r="AM35" s="55"/>
      <c r="AN35" s="55"/>
      <c r="AO35" s="55"/>
      <c r="AP35" s="55"/>
    </row>
    <row r="36" spans="1:42" ht="15" customHeight="1">
      <c r="A36" s="380" t="s">
        <v>369</v>
      </c>
      <c r="B36" s="380" t="s">
        <v>545</v>
      </c>
      <c r="C36" s="381">
        <v>604</v>
      </c>
      <c r="D36" s="101">
        <v>0</v>
      </c>
      <c r="E36" s="101">
        <v>3024</v>
      </c>
      <c r="F36" s="101">
        <v>57</v>
      </c>
      <c r="G36" s="101">
        <v>1</v>
      </c>
      <c r="H36" s="101">
        <v>0</v>
      </c>
      <c r="I36" s="101">
        <v>543</v>
      </c>
      <c r="J36" s="101">
        <v>2289</v>
      </c>
      <c r="K36" s="101">
        <v>75</v>
      </c>
      <c r="L36" s="101">
        <v>0</v>
      </c>
      <c r="M36" s="101">
        <v>0</v>
      </c>
      <c r="N36" s="101">
        <v>0</v>
      </c>
      <c r="O36" s="101">
        <v>0</v>
      </c>
      <c r="P36" s="101">
        <v>0</v>
      </c>
      <c r="Q36" s="101">
        <v>0</v>
      </c>
      <c r="R36" s="101">
        <v>0</v>
      </c>
      <c r="S36" s="389">
        <v>5989</v>
      </c>
      <c r="V36" s="388">
        <v>858</v>
      </c>
      <c r="W36" s="55">
        <v>2</v>
      </c>
      <c r="X36" s="55"/>
      <c r="Y36" s="55"/>
      <c r="Z36" s="55"/>
      <c r="AA36" s="55">
        <v>1</v>
      </c>
      <c r="AB36" s="55"/>
      <c r="AC36" s="55">
        <v>1599</v>
      </c>
      <c r="AD36" s="55">
        <v>661</v>
      </c>
      <c r="AE36" s="55">
        <v>18</v>
      </c>
      <c r="AF36" s="55"/>
      <c r="AG36" s="55"/>
      <c r="AH36" s="55"/>
      <c r="AI36" s="55"/>
      <c r="AJ36" s="55"/>
      <c r="AK36" s="55"/>
      <c r="AL36" s="55"/>
      <c r="AM36" s="55"/>
      <c r="AN36" s="55"/>
      <c r="AO36" s="55"/>
      <c r="AP36" s="55"/>
    </row>
    <row r="37" spans="1:42" ht="15" customHeight="1">
      <c r="A37" s="380" t="s">
        <v>370</v>
      </c>
      <c r="B37" s="380" t="s">
        <v>545</v>
      </c>
      <c r="C37" s="381">
        <v>670</v>
      </c>
      <c r="D37" s="101">
        <v>1</v>
      </c>
      <c r="E37" s="101">
        <v>2559</v>
      </c>
      <c r="F37" s="101">
        <v>39</v>
      </c>
      <c r="G37" s="101">
        <v>0</v>
      </c>
      <c r="H37" s="101">
        <v>0</v>
      </c>
      <c r="I37" s="101">
        <v>1041</v>
      </c>
      <c r="J37" s="101">
        <v>0</v>
      </c>
      <c r="K37" s="101">
        <v>0</v>
      </c>
      <c r="L37" s="101">
        <v>0</v>
      </c>
      <c r="M37" s="101">
        <v>0</v>
      </c>
      <c r="N37" s="101">
        <v>0</v>
      </c>
      <c r="O37" s="101">
        <v>0</v>
      </c>
      <c r="P37" s="101">
        <v>0</v>
      </c>
      <c r="Q37" s="101">
        <v>0</v>
      </c>
      <c r="R37" s="101">
        <v>0</v>
      </c>
      <c r="S37" s="389">
        <v>3640</v>
      </c>
      <c r="V37" s="388">
        <v>885</v>
      </c>
      <c r="W37" s="55">
        <v>0</v>
      </c>
      <c r="X37" s="55"/>
      <c r="Y37" s="55"/>
      <c r="Z37" s="55"/>
      <c r="AA37" s="55"/>
      <c r="AB37" s="55"/>
      <c r="AC37" s="55">
        <v>624</v>
      </c>
      <c r="AD37" s="55">
        <v>191</v>
      </c>
      <c r="AE37" s="55">
        <v>62</v>
      </c>
      <c r="AF37" s="55">
        <v>5</v>
      </c>
      <c r="AG37" s="55"/>
      <c r="AH37" s="55">
        <v>56</v>
      </c>
      <c r="AI37" s="55"/>
      <c r="AJ37" s="55"/>
      <c r="AK37" s="55"/>
      <c r="AL37" s="55"/>
      <c r="AM37" s="55"/>
      <c r="AN37" s="55"/>
      <c r="AO37" s="55"/>
      <c r="AP37" s="55"/>
    </row>
    <row r="38" spans="1:42" ht="15" customHeight="1">
      <c r="A38" s="380" t="s">
        <v>371</v>
      </c>
      <c r="B38" s="380" t="s">
        <v>545</v>
      </c>
      <c r="C38" s="381">
        <v>690</v>
      </c>
      <c r="D38" s="101">
        <v>1</v>
      </c>
      <c r="E38" s="101">
        <v>1020</v>
      </c>
      <c r="F38" s="101">
        <v>14</v>
      </c>
      <c r="G38" s="101">
        <v>0</v>
      </c>
      <c r="H38" s="101">
        <v>0</v>
      </c>
      <c r="I38" s="101">
        <v>644</v>
      </c>
      <c r="J38" s="101">
        <v>0</v>
      </c>
      <c r="K38" s="101">
        <v>0</v>
      </c>
      <c r="L38" s="101">
        <v>2</v>
      </c>
      <c r="M38" s="101">
        <v>0</v>
      </c>
      <c r="N38" s="101">
        <v>0</v>
      </c>
      <c r="O38" s="101">
        <v>0</v>
      </c>
      <c r="P38" s="101">
        <v>0</v>
      </c>
      <c r="Q38" s="101">
        <v>0</v>
      </c>
      <c r="R38" s="101">
        <v>0</v>
      </c>
      <c r="S38" s="389">
        <v>1681</v>
      </c>
      <c r="V38" s="388">
        <v>890</v>
      </c>
      <c r="W38" s="55">
        <v>1</v>
      </c>
      <c r="X38" s="55"/>
      <c r="Y38" s="55">
        <v>261</v>
      </c>
      <c r="Z38" s="55"/>
      <c r="AA38" s="55"/>
      <c r="AB38" s="55"/>
      <c r="AC38" s="55">
        <v>2057</v>
      </c>
      <c r="AD38" s="55">
        <v>656</v>
      </c>
      <c r="AE38" s="55">
        <v>38</v>
      </c>
      <c r="AF38" s="55">
        <v>70</v>
      </c>
      <c r="AG38" s="55"/>
      <c r="AH38" s="55">
        <v>923</v>
      </c>
      <c r="AI38" s="55"/>
      <c r="AJ38" s="55"/>
      <c r="AK38" s="55"/>
      <c r="AL38" s="55"/>
      <c r="AM38" s="55"/>
      <c r="AN38" s="55"/>
      <c r="AO38" s="55"/>
      <c r="AP38" s="55"/>
    </row>
    <row r="39" spans="1:42" ht="15" customHeight="1">
      <c r="A39" s="380" t="s">
        <v>372</v>
      </c>
      <c r="B39" s="380" t="s">
        <v>545</v>
      </c>
      <c r="C39" s="381">
        <v>736</v>
      </c>
      <c r="D39" s="101">
        <v>0</v>
      </c>
      <c r="E39" s="101">
        <v>10200</v>
      </c>
      <c r="F39" s="101">
        <v>122</v>
      </c>
      <c r="G39" s="101">
        <v>0</v>
      </c>
      <c r="H39" s="101">
        <v>0</v>
      </c>
      <c r="I39" s="101">
        <v>709</v>
      </c>
      <c r="J39" s="101">
        <v>2904</v>
      </c>
      <c r="K39" s="101">
        <v>107</v>
      </c>
      <c r="L39" s="101">
        <v>0</v>
      </c>
      <c r="M39" s="101">
        <v>0</v>
      </c>
      <c r="N39" s="101">
        <v>0</v>
      </c>
      <c r="O39" s="101">
        <v>0</v>
      </c>
      <c r="P39" s="101">
        <v>0</v>
      </c>
      <c r="Q39" s="101">
        <v>0</v>
      </c>
      <c r="R39" s="101">
        <v>0</v>
      </c>
      <c r="S39" s="389">
        <v>14042</v>
      </c>
      <c r="V39" s="388">
        <v>4</v>
      </c>
      <c r="W39" s="55">
        <v>0</v>
      </c>
      <c r="X39" s="55"/>
      <c r="Y39" s="55"/>
      <c r="Z39" s="55"/>
      <c r="AA39" s="55"/>
      <c r="AB39" s="55"/>
      <c r="AC39" s="55">
        <v>170</v>
      </c>
      <c r="AD39" s="55">
        <v>131</v>
      </c>
      <c r="AE39" s="55">
        <v>2</v>
      </c>
      <c r="AF39" s="55"/>
      <c r="AG39" s="55"/>
      <c r="AH39" s="55"/>
      <c r="AI39" s="55"/>
      <c r="AJ39" s="55"/>
      <c r="AK39" s="55"/>
      <c r="AL39" s="55"/>
      <c r="AM39" s="55"/>
      <c r="AN39" s="55"/>
      <c r="AO39" s="55"/>
      <c r="AP39" s="55"/>
    </row>
    <row r="40" spans="1:42" ht="15" customHeight="1">
      <c r="A40" s="380" t="s">
        <v>373</v>
      </c>
      <c r="B40" s="380" t="s">
        <v>545</v>
      </c>
      <c r="C40" s="381">
        <v>858</v>
      </c>
      <c r="D40" s="101">
        <v>1</v>
      </c>
      <c r="E40" s="101">
        <v>1599</v>
      </c>
      <c r="F40" s="101">
        <v>18</v>
      </c>
      <c r="G40" s="101">
        <v>0</v>
      </c>
      <c r="H40" s="101">
        <v>0</v>
      </c>
      <c r="I40" s="101">
        <v>661</v>
      </c>
      <c r="J40" s="101">
        <v>0</v>
      </c>
      <c r="K40" s="101">
        <v>0</v>
      </c>
      <c r="L40" s="101">
        <v>2</v>
      </c>
      <c r="M40" s="101">
        <v>0</v>
      </c>
      <c r="N40" s="101">
        <v>0</v>
      </c>
      <c r="O40" s="101">
        <v>0</v>
      </c>
      <c r="P40" s="101">
        <v>0</v>
      </c>
      <c r="Q40" s="101">
        <v>0</v>
      </c>
      <c r="R40" s="101">
        <v>0</v>
      </c>
      <c r="S40" s="389">
        <v>2281</v>
      </c>
      <c r="V40" s="388">
        <v>42</v>
      </c>
      <c r="W40" s="55">
        <v>5</v>
      </c>
      <c r="X40" s="55"/>
      <c r="Y40" s="55"/>
      <c r="Z40" s="55"/>
      <c r="AA40" s="55"/>
      <c r="AB40" s="55"/>
      <c r="AC40" s="55">
        <v>5823</v>
      </c>
      <c r="AD40" s="55">
        <v>827</v>
      </c>
      <c r="AE40" s="55">
        <v>80</v>
      </c>
      <c r="AF40" s="55">
        <v>149</v>
      </c>
      <c r="AG40" s="55"/>
      <c r="AH40" s="55">
        <v>1907</v>
      </c>
      <c r="AI40" s="55"/>
      <c r="AJ40" s="55"/>
      <c r="AK40" s="55"/>
      <c r="AL40" s="55"/>
      <c r="AM40" s="55"/>
      <c r="AN40" s="55"/>
      <c r="AO40" s="55"/>
      <c r="AP40" s="55"/>
    </row>
    <row r="41" spans="1:42" ht="15" customHeight="1">
      <c r="A41" s="380" t="s">
        <v>374</v>
      </c>
      <c r="B41" s="380" t="s">
        <v>545</v>
      </c>
      <c r="C41" s="381">
        <v>885</v>
      </c>
      <c r="D41" s="101">
        <v>0</v>
      </c>
      <c r="E41" s="101">
        <v>624</v>
      </c>
      <c r="F41" s="101">
        <v>62</v>
      </c>
      <c r="G41" s="101">
        <v>0</v>
      </c>
      <c r="H41" s="101">
        <v>0</v>
      </c>
      <c r="I41" s="101">
        <v>191</v>
      </c>
      <c r="J41" s="101">
        <v>56</v>
      </c>
      <c r="K41" s="101">
        <v>5</v>
      </c>
      <c r="L41" s="101">
        <v>0</v>
      </c>
      <c r="M41" s="101">
        <v>0</v>
      </c>
      <c r="N41" s="101">
        <v>0</v>
      </c>
      <c r="O41" s="101">
        <v>0</v>
      </c>
      <c r="P41" s="101">
        <v>0</v>
      </c>
      <c r="Q41" s="101">
        <v>0</v>
      </c>
      <c r="R41" s="101">
        <v>0</v>
      </c>
      <c r="S41" s="389">
        <v>938</v>
      </c>
      <c r="V41" s="388">
        <v>44</v>
      </c>
      <c r="W41" s="55">
        <v>0</v>
      </c>
      <c r="X41" s="55"/>
      <c r="Y41" s="55"/>
      <c r="Z41" s="55"/>
      <c r="AA41" s="55"/>
      <c r="AB41" s="55"/>
      <c r="AC41" s="55">
        <v>846</v>
      </c>
      <c r="AD41" s="55">
        <v>281</v>
      </c>
      <c r="AE41" s="55">
        <v>12</v>
      </c>
      <c r="AF41" s="55"/>
      <c r="AG41" s="55"/>
      <c r="AH41" s="55"/>
      <c r="AI41" s="55"/>
      <c r="AJ41" s="55"/>
      <c r="AK41" s="55"/>
      <c r="AL41" s="55"/>
      <c r="AM41" s="55"/>
      <c r="AN41" s="55"/>
      <c r="AO41" s="55"/>
      <c r="AP41" s="55"/>
    </row>
    <row r="42" spans="1:42" ht="15" customHeight="1">
      <c r="A42" s="380" t="s">
        <v>375</v>
      </c>
      <c r="B42" s="380" t="s">
        <v>545</v>
      </c>
      <c r="C42" s="381">
        <v>890</v>
      </c>
      <c r="D42" s="101">
        <v>0</v>
      </c>
      <c r="E42" s="101">
        <v>2057</v>
      </c>
      <c r="F42" s="101">
        <v>38</v>
      </c>
      <c r="G42" s="101">
        <v>261</v>
      </c>
      <c r="H42" s="101">
        <v>0</v>
      </c>
      <c r="I42" s="101">
        <v>656</v>
      </c>
      <c r="J42" s="101">
        <v>923</v>
      </c>
      <c r="K42" s="101">
        <v>70</v>
      </c>
      <c r="L42" s="101">
        <v>1</v>
      </c>
      <c r="M42" s="101">
        <v>0</v>
      </c>
      <c r="N42" s="101">
        <v>0</v>
      </c>
      <c r="O42" s="101">
        <v>0</v>
      </c>
      <c r="P42" s="101">
        <v>0</v>
      </c>
      <c r="Q42" s="101">
        <v>0</v>
      </c>
      <c r="R42" s="101">
        <v>0</v>
      </c>
      <c r="S42" s="389">
        <v>4006</v>
      </c>
      <c r="V42" s="388">
        <v>59</v>
      </c>
      <c r="W42" s="55">
        <v>0</v>
      </c>
      <c r="X42" s="55"/>
      <c r="Y42" s="55">
        <v>44</v>
      </c>
      <c r="Z42" s="55">
        <v>1</v>
      </c>
      <c r="AA42" s="55"/>
      <c r="AB42" s="55"/>
      <c r="AC42" s="55">
        <v>347</v>
      </c>
      <c r="AD42" s="55">
        <v>61</v>
      </c>
      <c r="AE42" s="55">
        <v>7</v>
      </c>
      <c r="AF42" s="55">
        <v>8</v>
      </c>
      <c r="AG42" s="55"/>
      <c r="AH42" s="55">
        <v>201</v>
      </c>
      <c r="AI42" s="55"/>
      <c r="AJ42" s="55"/>
      <c r="AK42" s="55"/>
      <c r="AL42" s="55"/>
      <c r="AM42" s="55"/>
      <c r="AN42" s="55"/>
      <c r="AO42" s="55"/>
      <c r="AP42" s="55"/>
    </row>
    <row r="43" spans="1:42" ht="15" customHeight="1">
      <c r="A43" s="376" t="s">
        <v>539</v>
      </c>
      <c r="B43" s="382"/>
      <c r="C43" s="383"/>
      <c r="D43" s="378">
        <v>931</v>
      </c>
      <c r="E43" s="378">
        <v>20111</v>
      </c>
      <c r="F43" s="379">
        <v>184</v>
      </c>
      <c r="G43" s="378">
        <v>62</v>
      </c>
      <c r="H43" s="378">
        <v>7</v>
      </c>
      <c r="I43" s="378">
        <v>5915</v>
      </c>
      <c r="J43" s="378">
        <v>5523</v>
      </c>
      <c r="K43" s="379">
        <v>484</v>
      </c>
      <c r="L43" s="378">
        <v>19</v>
      </c>
      <c r="M43" s="379">
        <v>0</v>
      </c>
      <c r="N43" s="379">
        <v>0</v>
      </c>
      <c r="O43" s="379">
        <v>41</v>
      </c>
      <c r="P43" s="379">
        <v>0</v>
      </c>
      <c r="Q43" s="379">
        <v>0</v>
      </c>
      <c r="R43" s="379">
        <v>0</v>
      </c>
      <c r="S43" s="390">
        <v>33277</v>
      </c>
      <c r="V43" s="388">
        <v>113</v>
      </c>
      <c r="W43" s="55">
        <v>1</v>
      </c>
      <c r="X43" s="55"/>
      <c r="Y43" s="55"/>
      <c r="Z43" s="55"/>
      <c r="AA43" s="55"/>
      <c r="AB43" s="55"/>
      <c r="AC43" s="55">
        <v>1196</v>
      </c>
      <c r="AD43" s="55">
        <v>484</v>
      </c>
      <c r="AE43" s="55">
        <v>7</v>
      </c>
      <c r="AF43" s="55"/>
      <c r="AG43" s="55"/>
      <c r="AH43" s="55">
        <v>42</v>
      </c>
      <c r="AI43" s="55"/>
      <c r="AJ43" s="55"/>
      <c r="AK43" s="55"/>
      <c r="AL43" s="55"/>
      <c r="AM43" s="55"/>
      <c r="AN43" s="55"/>
      <c r="AO43" s="55"/>
      <c r="AP43" s="55"/>
    </row>
    <row r="44" spans="1:42" ht="15" customHeight="1">
      <c r="A44" s="380" t="s">
        <v>376</v>
      </c>
      <c r="B44" s="380" t="s">
        <v>539</v>
      </c>
      <c r="C44" s="381">
        <v>4</v>
      </c>
      <c r="D44" s="101">
        <v>0</v>
      </c>
      <c r="E44" s="101">
        <v>170</v>
      </c>
      <c r="F44" s="101">
        <v>2</v>
      </c>
      <c r="G44" s="101">
        <v>0</v>
      </c>
      <c r="H44" s="101">
        <v>0</v>
      </c>
      <c r="I44" s="101">
        <v>131</v>
      </c>
      <c r="J44" s="101">
        <v>0</v>
      </c>
      <c r="K44" s="101">
        <v>0</v>
      </c>
      <c r="L44" s="101">
        <v>0</v>
      </c>
      <c r="M44" s="101">
        <v>0</v>
      </c>
      <c r="N44" s="101">
        <v>0</v>
      </c>
      <c r="O44" s="101">
        <v>0</v>
      </c>
      <c r="P44" s="101">
        <v>0</v>
      </c>
      <c r="Q44" s="101">
        <v>0</v>
      </c>
      <c r="R44" s="101">
        <v>0</v>
      </c>
      <c r="S44" s="389">
        <v>303</v>
      </c>
      <c r="V44" s="388">
        <v>125</v>
      </c>
      <c r="W44" s="55">
        <v>0</v>
      </c>
      <c r="X44" s="55"/>
      <c r="Y44" s="55"/>
      <c r="Z44" s="55"/>
      <c r="AA44" s="55"/>
      <c r="AB44" s="55"/>
      <c r="AC44" s="55">
        <v>298</v>
      </c>
      <c r="AD44" s="55">
        <v>219</v>
      </c>
      <c r="AE44" s="55">
        <v>9</v>
      </c>
      <c r="AF44" s="55"/>
      <c r="AG44" s="55"/>
      <c r="AH44" s="55"/>
      <c r="AI44" s="55"/>
      <c r="AJ44" s="55"/>
      <c r="AK44" s="55"/>
      <c r="AL44" s="55"/>
      <c r="AM44" s="55"/>
      <c r="AN44" s="55"/>
      <c r="AO44" s="55"/>
      <c r="AP44" s="55"/>
    </row>
    <row r="45" spans="1:42" ht="15" customHeight="1">
      <c r="A45" s="380" t="s">
        <v>377</v>
      </c>
      <c r="B45" s="380" t="s">
        <v>539</v>
      </c>
      <c r="C45" s="381">
        <v>42</v>
      </c>
      <c r="D45" s="101">
        <v>0</v>
      </c>
      <c r="E45" s="101">
        <v>5823</v>
      </c>
      <c r="F45" s="101">
        <v>80</v>
      </c>
      <c r="G45" s="101">
        <v>0</v>
      </c>
      <c r="H45" s="101">
        <v>0</v>
      </c>
      <c r="I45" s="101">
        <v>827</v>
      </c>
      <c r="J45" s="101">
        <v>1907</v>
      </c>
      <c r="K45" s="101">
        <v>149</v>
      </c>
      <c r="L45" s="101">
        <v>5</v>
      </c>
      <c r="M45" s="101">
        <v>0</v>
      </c>
      <c r="N45" s="101">
        <v>0</v>
      </c>
      <c r="O45" s="101">
        <v>0</v>
      </c>
      <c r="P45" s="101">
        <v>0</v>
      </c>
      <c r="Q45" s="101">
        <v>0</v>
      </c>
      <c r="R45" s="101">
        <v>0</v>
      </c>
      <c r="S45" s="389">
        <v>8791</v>
      </c>
      <c r="V45" s="388">
        <v>138</v>
      </c>
      <c r="W45" s="55">
        <v>0</v>
      </c>
      <c r="X45" s="55"/>
      <c r="Y45" s="55"/>
      <c r="Z45" s="55"/>
      <c r="AA45" s="55"/>
      <c r="AB45" s="55"/>
      <c r="AC45" s="55">
        <v>1343</v>
      </c>
      <c r="AD45" s="55">
        <v>730</v>
      </c>
      <c r="AE45" s="55">
        <v>3</v>
      </c>
      <c r="AF45" s="55"/>
      <c r="AG45" s="55"/>
      <c r="AH45" s="55"/>
      <c r="AI45" s="55"/>
      <c r="AJ45" s="55"/>
      <c r="AK45" s="55"/>
      <c r="AL45" s="55"/>
      <c r="AM45" s="55"/>
      <c r="AN45" s="55"/>
      <c r="AO45" s="55"/>
      <c r="AP45" s="55"/>
    </row>
    <row r="46" spans="1:42" ht="15" customHeight="1">
      <c r="A46" s="380" t="s">
        <v>378</v>
      </c>
      <c r="B46" s="380" t="s">
        <v>539</v>
      </c>
      <c r="C46" s="381">
        <v>44</v>
      </c>
      <c r="D46" s="101">
        <v>0</v>
      </c>
      <c r="E46" s="101">
        <v>846</v>
      </c>
      <c r="F46" s="101">
        <v>12</v>
      </c>
      <c r="G46" s="101">
        <v>0</v>
      </c>
      <c r="H46" s="101">
        <v>0</v>
      </c>
      <c r="I46" s="101">
        <v>281</v>
      </c>
      <c r="J46" s="101">
        <v>0</v>
      </c>
      <c r="K46" s="101">
        <v>0</v>
      </c>
      <c r="L46" s="101">
        <v>0</v>
      </c>
      <c r="M46" s="101">
        <v>0</v>
      </c>
      <c r="N46" s="101">
        <v>0</v>
      </c>
      <c r="O46" s="101">
        <v>0</v>
      </c>
      <c r="P46" s="101">
        <v>0</v>
      </c>
      <c r="Q46" s="101">
        <v>0</v>
      </c>
      <c r="R46" s="101">
        <v>0</v>
      </c>
      <c r="S46" s="389">
        <v>1139</v>
      </c>
      <c r="V46" s="388">
        <v>234</v>
      </c>
      <c r="W46" s="55">
        <v>0</v>
      </c>
      <c r="X46" s="55"/>
      <c r="Y46" s="55"/>
      <c r="Z46" s="55">
        <v>2</v>
      </c>
      <c r="AA46" s="55"/>
      <c r="AB46" s="55"/>
      <c r="AC46" s="55">
        <v>643</v>
      </c>
      <c r="AD46" s="55">
        <v>69</v>
      </c>
      <c r="AE46" s="55">
        <v>12</v>
      </c>
      <c r="AF46" s="55">
        <v>101</v>
      </c>
      <c r="AG46" s="55"/>
      <c r="AH46" s="55">
        <v>1260</v>
      </c>
      <c r="AI46" s="55">
        <v>28</v>
      </c>
      <c r="AJ46" s="55"/>
      <c r="AK46" s="55"/>
      <c r="AL46" s="55"/>
      <c r="AM46" s="55"/>
      <c r="AN46" s="55"/>
      <c r="AO46" s="55"/>
      <c r="AP46" s="55"/>
    </row>
    <row r="47" spans="1:42" ht="15" customHeight="1">
      <c r="A47" s="380" t="s">
        <v>379</v>
      </c>
      <c r="B47" s="380" t="s">
        <v>539</v>
      </c>
      <c r="C47" s="381">
        <v>59</v>
      </c>
      <c r="D47" s="101">
        <v>0</v>
      </c>
      <c r="E47" s="101">
        <v>347</v>
      </c>
      <c r="F47" s="101">
        <v>7</v>
      </c>
      <c r="G47" s="101">
        <v>44</v>
      </c>
      <c r="H47" s="101">
        <v>1</v>
      </c>
      <c r="I47" s="101">
        <v>61</v>
      </c>
      <c r="J47" s="101">
        <v>201</v>
      </c>
      <c r="K47" s="101">
        <v>8</v>
      </c>
      <c r="L47" s="101">
        <v>0</v>
      </c>
      <c r="M47" s="101">
        <v>0</v>
      </c>
      <c r="N47" s="101">
        <v>0</v>
      </c>
      <c r="O47" s="101">
        <v>0</v>
      </c>
      <c r="P47" s="101">
        <v>0</v>
      </c>
      <c r="Q47" s="101">
        <v>0</v>
      </c>
      <c r="R47" s="101">
        <v>0</v>
      </c>
      <c r="S47" s="389">
        <v>669</v>
      </c>
      <c r="V47" s="388">
        <v>240</v>
      </c>
      <c r="W47" s="55">
        <v>3</v>
      </c>
      <c r="X47" s="55"/>
      <c r="Y47" s="55"/>
      <c r="Z47" s="55"/>
      <c r="AA47" s="55"/>
      <c r="AB47" s="55"/>
      <c r="AC47" s="55">
        <v>1104</v>
      </c>
      <c r="AD47" s="55">
        <v>522</v>
      </c>
      <c r="AE47" s="55">
        <v>1</v>
      </c>
      <c r="AF47" s="55"/>
      <c r="AG47" s="55"/>
      <c r="AH47" s="55"/>
      <c r="AI47" s="55"/>
      <c r="AJ47" s="55"/>
      <c r="AK47" s="55"/>
      <c r="AL47" s="55"/>
      <c r="AM47" s="55"/>
      <c r="AN47" s="55"/>
      <c r="AO47" s="55"/>
      <c r="AP47" s="55"/>
    </row>
    <row r="48" spans="1:42" ht="15" customHeight="1">
      <c r="A48" s="380" t="s">
        <v>380</v>
      </c>
      <c r="B48" s="380" t="s">
        <v>539</v>
      </c>
      <c r="C48" s="381">
        <v>113</v>
      </c>
      <c r="D48" s="101">
        <v>0</v>
      </c>
      <c r="E48" s="101">
        <v>1196</v>
      </c>
      <c r="F48" s="101">
        <v>7</v>
      </c>
      <c r="G48" s="101">
        <v>0</v>
      </c>
      <c r="H48" s="101">
        <v>0</v>
      </c>
      <c r="I48" s="101">
        <v>484</v>
      </c>
      <c r="J48" s="101">
        <v>42</v>
      </c>
      <c r="K48" s="101">
        <v>0</v>
      </c>
      <c r="L48" s="101">
        <v>1</v>
      </c>
      <c r="M48" s="101">
        <v>0</v>
      </c>
      <c r="N48" s="101">
        <v>0</v>
      </c>
      <c r="O48" s="101">
        <v>0</v>
      </c>
      <c r="P48" s="101">
        <v>0</v>
      </c>
      <c r="Q48" s="101">
        <v>0</v>
      </c>
      <c r="R48" s="101">
        <v>0</v>
      </c>
      <c r="S48" s="389">
        <v>1730</v>
      </c>
      <c r="V48" s="388">
        <v>284</v>
      </c>
      <c r="W48" s="55">
        <v>0</v>
      </c>
      <c r="X48" s="55"/>
      <c r="Y48" s="55">
        <v>1</v>
      </c>
      <c r="Z48" s="55"/>
      <c r="AA48" s="55"/>
      <c r="AB48" s="55"/>
      <c r="AC48" s="55">
        <v>1095</v>
      </c>
      <c r="AD48" s="55">
        <v>162</v>
      </c>
      <c r="AE48" s="55">
        <v>6</v>
      </c>
      <c r="AF48" s="55">
        <v>171</v>
      </c>
      <c r="AG48" s="55"/>
      <c r="AH48" s="55">
        <v>1201</v>
      </c>
      <c r="AI48" s="55">
        <v>13</v>
      </c>
      <c r="AJ48" s="55"/>
      <c r="AK48" s="55"/>
      <c r="AL48" s="55"/>
      <c r="AM48" s="55"/>
      <c r="AN48" s="55"/>
      <c r="AO48" s="55"/>
      <c r="AP48" s="55"/>
    </row>
    <row r="49" spans="1:42" ht="15" customHeight="1">
      <c r="A49" s="380" t="s">
        <v>381</v>
      </c>
      <c r="B49" s="380" t="s">
        <v>539</v>
      </c>
      <c r="C49" s="381">
        <v>125</v>
      </c>
      <c r="D49" s="101">
        <v>0</v>
      </c>
      <c r="E49" s="101">
        <v>298</v>
      </c>
      <c r="F49" s="101">
        <v>9</v>
      </c>
      <c r="G49" s="101">
        <v>0</v>
      </c>
      <c r="H49" s="101">
        <v>0</v>
      </c>
      <c r="I49" s="101">
        <v>219</v>
      </c>
      <c r="J49" s="101">
        <v>0</v>
      </c>
      <c r="K49" s="101">
        <v>0</v>
      </c>
      <c r="L49" s="101">
        <v>0</v>
      </c>
      <c r="M49" s="101">
        <v>0</v>
      </c>
      <c r="N49" s="101">
        <v>0</v>
      </c>
      <c r="O49" s="101">
        <v>0</v>
      </c>
      <c r="P49" s="101">
        <v>0</v>
      </c>
      <c r="Q49" s="101">
        <v>0</v>
      </c>
      <c r="R49" s="101">
        <v>0</v>
      </c>
      <c r="S49" s="389">
        <v>526</v>
      </c>
      <c r="V49" s="388">
        <v>306</v>
      </c>
      <c r="W49" s="55">
        <v>0</v>
      </c>
      <c r="X49" s="55"/>
      <c r="Y49" s="55">
        <v>13</v>
      </c>
      <c r="Z49" s="55"/>
      <c r="AA49" s="55"/>
      <c r="AB49" s="55"/>
      <c r="AC49" s="55">
        <v>540</v>
      </c>
      <c r="AD49" s="55">
        <v>76</v>
      </c>
      <c r="AE49" s="55">
        <v>6</v>
      </c>
      <c r="AF49" s="55">
        <v>7</v>
      </c>
      <c r="AG49" s="55"/>
      <c r="AH49" s="55">
        <v>207</v>
      </c>
      <c r="AI49" s="55"/>
      <c r="AJ49" s="55"/>
      <c r="AK49" s="55"/>
      <c r="AL49" s="55"/>
      <c r="AM49" s="55"/>
      <c r="AN49" s="55"/>
      <c r="AO49" s="55"/>
      <c r="AP49" s="55"/>
    </row>
    <row r="50" spans="1:42" ht="15" customHeight="1">
      <c r="A50" s="380" t="s">
        <v>382</v>
      </c>
      <c r="B50" s="380" t="s">
        <v>539</v>
      </c>
      <c r="C50" s="381">
        <v>138</v>
      </c>
      <c r="D50" s="101">
        <v>0</v>
      </c>
      <c r="E50" s="101">
        <v>1343</v>
      </c>
      <c r="F50" s="101">
        <v>3</v>
      </c>
      <c r="G50" s="101">
        <v>0</v>
      </c>
      <c r="H50" s="101">
        <v>0</v>
      </c>
      <c r="I50" s="101">
        <v>730</v>
      </c>
      <c r="J50" s="101">
        <v>0</v>
      </c>
      <c r="K50" s="101">
        <v>0</v>
      </c>
      <c r="L50" s="101">
        <v>0</v>
      </c>
      <c r="M50" s="101">
        <v>0</v>
      </c>
      <c r="N50" s="101">
        <v>0</v>
      </c>
      <c r="O50" s="101">
        <v>0</v>
      </c>
      <c r="P50" s="101">
        <v>0</v>
      </c>
      <c r="Q50" s="101">
        <v>0</v>
      </c>
      <c r="R50" s="101">
        <v>0</v>
      </c>
      <c r="S50" s="389">
        <v>2076</v>
      </c>
      <c r="V50" s="388">
        <v>347</v>
      </c>
      <c r="W50" s="55">
        <v>3</v>
      </c>
      <c r="X50" s="55"/>
      <c r="Y50" s="55"/>
      <c r="Z50" s="55"/>
      <c r="AA50" s="55"/>
      <c r="AB50" s="55"/>
      <c r="AC50" s="55">
        <v>387</v>
      </c>
      <c r="AD50" s="55">
        <v>251</v>
      </c>
      <c r="AE50" s="55">
        <v>3</v>
      </c>
      <c r="AF50" s="55"/>
      <c r="AG50" s="55"/>
      <c r="AH50" s="55"/>
      <c r="AI50" s="55"/>
      <c r="AJ50" s="55"/>
      <c r="AK50" s="55"/>
      <c r="AL50" s="55"/>
      <c r="AM50" s="55"/>
      <c r="AN50" s="55"/>
      <c r="AO50" s="55"/>
      <c r="AP50" s="55"/>
    </row>
    <row r="51" spans="1:42" ht="15" customHeight="1">
      <c r="A51" s="380" t="s">
        <v>383</v>
      </c>
      <c r="B51" s="380" t="s">
        <v>539</v>
      </c>
      <c r="C51" s="381">
        <v>234</v>
      </c>
      <c r="D51" s="101">
        <v>0</v>
      </c>
      <c r="E51" s="101">
        <v>643</v>
      </c>
      <c r="F51" s="101">
        <v>12</v>
      </c>
      <c r="G51" s="101">
        <v>0</v>
      </c>
      <c r="H51" s="101">
        <v>2</v>
      </c>
      <c r="I51" s="101">
        <v>69</v>
      </c>
      <c r="J51" s="101">
        <v>1260</v>
      </c>
      <c r="K51" s="101">
        <v>101</v>
      </c>
      <c r="L51" s="101">
        <v>0</v>
      </c>
      <c r="M51" s="101">
        <v>0</v>
      </c>
      <c r="N51" s="101">
        <v>0</v>
      </c>
      <c r="O51" s="101">
        <v>28</v>
      </c>
      <c r="P51" s="101">
        <v>0</v>
      </c>
      <c r="Q51" s="101">
        <v>0</v>
      </c>
      <c r="R51" s="101">
        <v>0</v>
      </c>
      <c r="S51" s="389">
        <v>2115</v>
      </c>
      <c r="V51" s="388">
        <v>411</v>
      </c>
      <c r="W51" s="55">
        <v>1</v>
      </c>
      <c r="X51" s="55"/>
      <c r="Y51" s="55"/>
      <c r="Z51" s="55"/>
      <c r="AA51" s="55"/>
      <c r="AB51" s="55"/>
      <c r="AC51" s="55">
        <v>681</v>
      </c>
      <c r="AD51" s="55">
        <v>372</v>
      </c>
      <c r="AE51" s="55">
        <v>4</v>
      </c>
      <c r="AF51" s="55"/>
      <c r="AG51" s="55"/>
      <c r="AH51" s="55"/>
      <c r="AI51" s="55"/>
      <c r="AJ51" s="55"/>
      <c r="AK51" s="55"/>
      <c r="AL51" s="55"/>
      <c r="AM51" s="55"/>
      <c r="AN51" s="55"/>
      <c r="AO51" s="55"/>
      <c r="AP51" s="55"/>
    </row>
    <row r="52" spans="1:42" ht="15" customHeight="1">
      <c r="A52" s="380" t="s">
        <v>384</v>
      </c>
      <c r="B52" s="380" t="s">
        <v>539</v>
      </c>
      <c r="C52" s="381">
        <v>240</v>
      </c>
      <c r="D52" s="101">
        <v>0</v>
      </c>
      <c r="E52" s="101">
        <v>1104</v>
      </c>
      <c r="F52" s="101">
        <v>1</v>
      </c>
      <c r="G52" s="101">
        <v>0</v>
      </c>
      <c r="H52" s="101">
        <v>0</v>
      </c>
      <c r="I52" s="101">
        <v>522</v>
      </c>
      <c r="J52" s="101">
        <v>0</v>
      </c>
      <c r="K52" s="101">
        <v>0</v>
      </c>
      <c r="L52" s="101">
        <v>3</v>
      </c>
      <c r="M52" s="101">
        <v>0</v>
      </c>
      <c r="N52" s="101">
        <v>0</v>
      </c>
      <c r="O52" s="101">
        <v>0</v>
      </c>
      <c r="P52" s="101">
        <v>0</v>
      </c>
      <c r="Q52" s="101">
        <v>0</v>
      </c>
      <c r="R52" s="101">
        <v>0</v>
      </c>
      <c r="S52" s="389">
        <v>1630</v>
      </c>
      <c r="V52" s="388">
        <v>501</v>
      </c>
      <c r="W52" s="55">
        <v>1</v>
      </c>
      <c r="X52" s="55"/>
      <c r="Y52" s="55"/>
      <c r="Z52" s="55"/>
      <c r="AA52" s="55"/>
      <c r="AB52" s="55"/>
      <c r="AC52" s="55">
        <v>158</v>
      </c>
      <c r="AD52" s="55">
        <v>92</v>
      </c>
      <c r="AE52" s="55">
        <v>1</v>
      </c>
      <c r="AF52" s="55"/>
      <c r="AG52" s="55"/>
      <c r="AH52" s="55"/>
      <c r="AI52" s="55"/>
      <c r="AJ52" s="55"/>
      <c r="AK52" s="55"/>
      <c r="AL52" s="55"/>
      <c r="AM52" s="55"/>
      <c r="AN52" s="55"/>
      <c r="AO52" s="55"/>
      <c r="AP52" s="55"/>
    </row>
    <row r="53" spans="1:42" ht="15" customHeight="1">
      <c r="A53" s="380" t="s">
        <v>385</v>
      </c>
      <c r="B53" s="380" t="s">
        <v>539</v>
      </c>
      <c r="C53" s="381">
        <v>284</v>
      </c>
      <c r="D53" s="101">
        <v>0</v>
      </c>
      <c r="E53" s="101">
        <v>1095</v>
      </c>
      <c r="F53" s="101">
        <v>6</v>
      </c>
      <c r="G53" s="101">
        <v>1</v>
      </c>
      <c r="H53" s="101">
        <v>0</v>
      </c>
      <c r="I53" s="101">
        <v>162</v>
      </c>
      <c r="J53" s="101">
        <v>1201</v>
      </c>
      <c r="K53" s="101">
        <v>171</v>
      </c>
      <c r="L53" s="101">
        <v>0</v>
      </c>
      <c r="M53" s="101">
        <v>0</v>
      </c>
      <c r="N53" s="101">
        <v>0</v>
      </c>
      <c r="O53" s="101">
        <v>13</v>
      </c>
      <c r="P53" s="101">
        <v>0</v>
      </c>
      <c r="Q53" s="101">
        <v>0</v>
      </c>
      <c r="R53" s="101">
        <v>0</v>
      </c>
      <c r="S53" s="389">
        <v>2649</v>
      </c>
      <c r="V53" s="388">
        <v>543</v>
      </c>
      <c r="W53" s="55">
        <v>0</v>
      </c>
      <c r="X53" s="55"/>
      <c r="Y53" s="55">
        <v>1</v>
      </c>
      <c r="Z53" s="55"/>
      <c r="AA53" s="55"/>
      <c r="AB53" s="55"/>
      <c r="AC53" s="55">
        <v>74</v>
      </c>
      <c r="AD53" s="55">
        <v>84</v>
      </c>
      <c r="AE53" s="55">
        <v>2</v>
      </c>
      <c r="AF53" s="55">
        <v>19</v>
      </c>
      <c r="AG53" s="55"/>
      <c r="AH53" s="55">
        <v>261</v>
      </c>
      <c r="AI53" s="55"/>
      <c r="AJ53" s="55"/>
      <c r="AK53" s="55"/>
      <c r="AL53" s="55"/>
      <c r="AM53" s="55"/>
      <c r="AN53" s="55"/>
      <c r="AO53" s="55"/>
      <c r="AP53" s="55"/>
    </row>
    <row r="54" spans="1:42" ht="15" customHeight="1">
      <c r="A54" s="380" t="s">
        <v>386</v>
      </c>
      <c r="B54" s="380" t="s">
        <v>539</v>
      </c>
      <c r="C54" s="381">
        <v>306</v>
      </c>
      <c r="D54" s="101">
        <v>0</v>
      </c>
      <c r="E54" s="101">
        <v>540</v>
      </c>
      <c r="F54" s="101">
        <v>6</v>
      </c>
      <c r="G54" s="101">
        <v>13</v>
      </c>
      <c r="H54" s="101">
        <v>0</v>
      </c>
      <c r="I54" s="101">
        <v>76</v>
      </c>
      <c r="J54" s="101">
        <v>207</v>
      </c>
      <c r="K54" s="101">
        <v>7</v>
      </c>
      <c r="L54" s="101">
        <v>0</v>
      </c>
      <c r="M54" s="101">
        <v>0</v>
      </c>
      <c r="N54" s="101">
        <v>0</v>
      </c>
      <c r="O54" s="101">
        <v>0</v>
      </c>
      <c r="P54" s="101">
        <v>0</v>
      </c>
      <c r="Q54" s="101">
        <v>0</v>
      </c>
      <c r="R54" s="101">
        <v>0</v>
      </c>
      <c r="S54" s="389">
        <v>849</v>
      </c>
      <c r="V54" s="388">
        <v>628</v>
      </c>
      <c r="W54" s="55">
        <v>0</v>
      </c>
      <c r="X54" s="55"/>
      <c r="Y54" s="55"/>
      <c r="Z54" s="55"/>
      <c r="AA54" s="55">
        <v>1</v>
      </c>
      <c r="AB54" s="55"/>
      <c r="AC54" s="55">
        <v>309</v>
      </c>
      <c r="AD54" s="55">
        <v>267</v>
      </c>
      <c r="AE54" s="55">
        <v>2</v>
      </c>
      <c r="AF54" s="55">
        <v>2</v>
      </c>
      <c r="AG54" s="55"/>
      <c r="AH54" s="55">
        <v>14</v>
      </c>
      <c r="AI54" s="55"/>
      <c r="AJ54" s="55"/>
      <c r="AK54" s="55"/>
      <c r="AL54" s="55"/>
      <c r="AM54" s="55"/>
      <c r="AN54" s="55"/>
      <c r="AO54" s="55"/>
      <c r="AP54" s="55"/>
    </row>
    <row r="55" spans="1:42" ht="15" customHeight="1">
      <c r="A55" s="380" t="s">
        <v>387</v>
      </c>
      <c r="B55" s="380" t="s">
        <v>539</v>
      </c>
      <c r="C55" s="381">
        <v>347</v>
      </c>
      <c r="D55" s="101">
        <v>0</v>
      </c>
      <c r="E55" s="101">
        <v>387</v>
      </c>
      <c r="F55" s="101">
        <v>3</v>
      </c>
      <c r="G55" s="101">
        <v>0</v>
      </c>
      <c r="H55" s="101">
        <v>0</v>
      </c>
      <c r="I55" s="101">
        <v>251</v>
      </c>
      <c r="J55" s="101">
        <v>0</v>
      </c>
      <c r="K55" s="101">
        <v>0</v>
      </c>
      <c r="L55" s="101">
        <v>3</v>
      </c>
      <c r="M55" s="101">
        <v>0</v>
      </c>
      <c r="N55" s="101">
        <v>0</v>
      </c>
      <c r="O55" s="101">
        <v>0</v>
      </c>
      <c r="P55" s="101">
        <v>0</v>
      </c>
      <c r="Q55" s="101">
        <v>0</v>
      </c>
      <c r="R55" s="101">
        <v>0</v>
      </c>
      <c r="S55" s="389">
        <v>644</v>
      </c>
      <c r="V55" s="388">
        <v>656</v>
      </c>
      <c r="W55" s="55">
        <v>0</v>
      </c>
      <c r="X55" s="55"/>
      <c r="Y55" s="55">
        <v>3</v>
      </c>
      <c r="Z55" s="55">
        <v>4</v>
      </c>
      <c r="AA55" s="55">
        <v>930</v>
      </c>
      <c r="AB55" s="55"/>
      <c r="AC55" s="55">
        <v>3117</v>
      </c>
      <c r="AD55" s="55">
        <v>575</v>
      </c>
      <c r="AE55" s="55">
        <v>16</v>
      </c>
      <c r="AF55" s="55"/>
      <c r="AG55" s="55"/>
      <c r="AH55" s="55"/>
      <c r="AI55" s="55"/>
      <c r="AJ55" s="55"/>
      <c r="AK55" s="55"/>
      <c r="AL55" s="55"/>
      <c r="AM55" s="55"/>
      <c r="AN55" s="55"/>
      <c r="AO55" s="55"/>
      <c r="AP55" s="55"/>
    </row>
    <row r="56" spans="1:42" ht="15" customHeight="1">
      <c r="A56" s="380" t="s">
        <v>388</v>
      </c>
      <c r="B56" s="380" t="s">
        <v>539</v>
      </c>
      <c r="C56" s="381">
        <v>411</v>
      </c>
      <c r="D56" s="101">
        <v>0</v>
      </c>
      <c r="E56" s="101">
        <v>681</v>
      </c>
      <c r="F56" s="101">
        <v>4</v>
      </c>
      <c r="G56" s="101">
        <v>0</v>
      </c>
      <c r="H56" s="101">
        <v>0</v>
      </c>
      <c r="I56" s="101">
        <v>372</v>
      </c>
      <c r="J56" s="101">
        <v>0</v>
      </c>
      <c r="K56" s="101">
        <v>0</v>
      </c>
      <c r="L56" s="101">
        <v>1</v>
      </c>
      <c r="M56" s="101">
        <v>0</v>
      </c>
      <c r="N56" s="101">
        <v>0</v>
      </c>
      <c r="O56" s="101">
        <v>0</v>
      </c>
      <c r="P56" s="101">
        <v>0</v>
      </c>
      <c r="Q56" s="101">
        <v>0</v>
      </c>
      <c r="R56" s="101">
        <v>0</v>
      </c>
      <c r="S56" s="389">
        <v>1058</v>
      </c>
      <c r="V56" s="388">
        <v>761</v>
      </c>
      <c r="W56" s="55">
        <v>5</v>
      </c>
      <c r="X56" s="55"/>
      <c r="Y56" s="55"/>
      <c r="Z56" s="55"/>
      <c r="AA56" s="55"/>
      <c r="AB56" s="55"/>
      <c r="AC56" s="55">
        <v>1875</v>
      </c>
      <c r="AD56" s="55">
        <v>702</v>
      </c>
      <c r="AE56" s="55">
        <v>8</v>
      </c>
      <c r="AF56" s="55"/>
      <c r="AG56" s="55"/>
      <c r="AH56" s="55"/>
      <c r="AI56" s="55"/>
      <c r="AJ56" s="55"/>
      <c r="AK56" s="55"/>
      <c r="AL56" s="55"/>
      <c r="AM56" s="55"/>
      <c r="AN56" s="55"/>
      <c r="AO56" s="55"/>
      <c r="AP56" s="55"/>
    </row>
    <row r="57" spans="1:42" ht="15" customHeight="1">
      <c r="A57" s="380" t="s">
        <v>389</v>
      </c>
      <c r="B57" s="380" t="s">
        <v>539</v>
      </c>
      <c r="C57" s="381">
        <v>501</v>
      </c>
      <c r="D57" s="101">
        <v>0</v>
      </c>
      <c r="E57" s="101">
        <v>158</v>
      </c>
      <c r="F57" s="101">
        <v>1</v>
      </c>
      <c r="G57" s="101">
        <v>0</v>
      </c>
      <c r="H57" s="101">
        <v>0</v>
      </c>
      <c r="I57" s="101">
        <v>92</v>
      </c>
      <c r="J57" s="101">
        <v>0</v>
      </c>
      <c r="K57" s="101">
        <v>0</v>
      </c>
      <c r="L57" s="101">
        <v>1</v>
      </c>
      <c r="M57" s="101">
        <v>0</v>
      </c>
      <c r="N57" s="101">
        <v>0</v>
      </c>
      <c r="O57" s="101">
        <v>0</v>
      </c>
      <c r="P57" s="101">
        <v>0</v>
      </c>
      <c r="Q57" s="101">
        <v>0</v>
      </c>
      <c r="R57" s="101">
        <v>0</v>
      </c>
      <c r="S57" s="389">
        <v>252</v>
      </c>
      <c r="V57" s="388">
        <v>842</v>
      </c>
      <c r="W57" s="55">
        <v>0</v>
      </c>
      <c r="X57" s="55"/>
      <c r="Y57" s="55"/>
      <c r="Z57" s="55"/>
      <c r="AA57" s="55"/>
      <c r="AB57" s="55"/>
      <c r="AC57" s="55">
        <v>105</v>
      </c>
      <c r="AD57" s="55">
        <v>10</v>
      </c>
      <c r="AE57" s="55">
        <v>3</v>
      </c>
      <c r="AF57" s="55">
        <v>27</v>
      </c>
      <c r="AG57" s="55"/>
      <c r="AH57" s="55">
        <v>430</v>
      </c>
      <c r="AI57" s="55"/>
      <c r="AJ57" s="55"/>
      <c r="AK57" s="55"/>
      <c r="AL57" s="55"/>
      <c r="AM57" s="55"/>
      <c r="AN57" s="55"/>
      <c r="AO57" s="55"/>
      <c r="AP57" s="55"/>
    </row>
    <row r="58" spans="1:42" ht="15" customHeight="1">
      <c r="A58" s="380" t="s">
        <v>390</v>
      </c>
      <c r="B58" s="380" t="s">
        <v>539</v>
      </c>
      <c r="C58" s="381">
        <v>543</v>
      </c>
      <c r="D58" s="101">
        <v>0</v>
      </c>
      <c r="E58" s="101">
        <v>74</v>
      </c>
      <c r="F58" s="101">
        <v>2</v>
      </c>
      <c r="G58" s="101">
        <v>1</v>
      </c>
      <c r="H58" s="101">
        <v>0</v>
      </c>
      <c r="I58" s="101">
        <v>84</v>
      </c>
      <c r="J58" s="101">
        <v>261</v>
      </c>
      <c r="K58" s="101">
        <v>19</v>
      </c>
      <c r="L58" s="101">
        <v>0</v>
      </c>
      <c r="M58" s="101">
        <v>0</v>
      </c>
      <c r="N58" s="101">
        <v>0</v>
      </c>
      <c r="O58" s="101">
        <v>0</v>
      </c>
      <c r="P58" s="101">
        <v>0</v>
      </c>
      <c r="Q58" s="101">
        <v>0</v>
      </c>
      <c r="R58" s="101">
        <v>0</v>
      </c>
      <c r="S58" s="389">
        <v>441</v>
      </c>
      <c r="V58" s="388">
        <v>38</v>
      </c>
      <c r="W58" s="55">
        <v>1</v>
      </c>
      <c r="X58" s="55"/>
      <c r="Y58" s="55"/>
      <c r="Z58" s="55"/>
      <c r="AA58" s="55"/>
      <c r="AB58" s="55"/>
      <c r="AC58" s="55">
        <v>454</v>
      </c>
      <c r="AD58" s="55">
        <v>30</v>
      </c>
      <c r="AE58" s="55">
        <v>1</v>
      </c>
      <c r="AF58" s="55">
        <v>8</v>
      </c>
      <c r="AG58" s="55"/>
      <c r="AH58" s="55">
        <v>543</v>
      </c>
      <c r="AI58" s="55"/>
      <c r="AJ58" s="55"/>
      <c r="AK58" s="55"/>
      <c r="AL58" s="55"/>
      <c r="AM58" s="55"/>
      <c r="AN58" s="55"/>
      <c r="AO58" s="55"/>
      <c r="AP58" s="55"/>
    </row>
    <row r="59" spans="1:42" ht="15" customHeight="1">
      <c r="A59" s="380" t="s">
        <v>391</v>
      </c>
      <c r="B59" s="380" t="s">
        <v>539</v>
      </c>
      <c r="C59" s="381">
        <v>628</v>
      </c>
      <c r="D59" s="101">
        <v>1</v>
      </c>
      <c r="E59" s="101">
        <v>309</v>
      </c>
      <c r="F59" s="101">
        <v>2</v>
      </c>
      <c r="G59" s="101">
        <v>0</v>
      </c>
      <c r="H59" s="101">
        <v>0</v>
      </c>
      <c r="I59" s="101">
        <v>267</v>
      </c>
      <c r="J59" s="101">
        <v>14</v>
      </c>
      <c r="K59" s="101">
        <v>2</v>
      </c>
      <c r="L59" s="101">
        <v>0</v>
      </c>
      <c r="M59" s="101">
        <v>0</v>
      </c>
      <c r="N59" s="101">
        <v>0</v>
      </c>
      <c r="O59" s="101">
        <v>0</v>
      </c>
      <c r="P59" s="101">
        <v>0</v>
      </c>
      <c r="Q59" s="101">
        <v>0</v>
      </c>
      <c r="R59" s="101">
        <v>0</v>
      </c>
      <c r="S59" s="389">
        <v>595</v>
      </c>
      <c r="V59" s="388">
        <v>86</v>
      </c>
      <c r="W59" s="55">
        <v>0</v>
      </c>
      <c r="X59" s="55"/>
      <c r="Y59" s="55">
        <v>18</v>
      </c>
      <c r="Z59" s="55"/>
      <c r="AA59" s="55">
        <v>191</v>
      </c>
      <c r="AB59" s="55"/>
      <c r="AC59" s="55">
        <v>673</v>
      </c>
      <c r="AD59" s="55">
        <v>271</v>
      </c>
      <c r="AE59" s="55"/>
      <c r="AF59" s="55"/>
      <c r="AG59" s="55"/>
      <c r="AH59" s="55"/>
      <c r="AI59" s="55"/>
      <c r="AJ59" s="55"/>
      <c r="AK59" s="55"/>
      <c r="AL59" s="55"/>
      <c r="AM59" s="55"/>
      <c r="AN59" s="55"/>
      <c r="AO59" s="55"/>
      <c r="AP59" s="55"/>
    </row>
    <row r="60" spans="1:42" ht="15" customHeight="1">
      <c r="A60" s="380" t="s">
        <v>392</v>
      </c>
      <c r="B60" s="380" t="s">
        <v>539</v>
      </c>
      <c r="C60" s="381">
        <v>656</v>
      </c>
      <c r="D60" s="101">
        <v>930</v>
      </c>
      <c r="E60" s="101">
        <v>3117</v>
      </c>
      <c r="F60" s="101">
        <v>16</v>
      </c>
      <c r="G60" s="101">
        <v>3</v>
      </c>
      <c r="H60" s="101">
        <v>4</v>
      </c>
      <c r="I60" s="101">
        <v>575</v>
      </c>
      <c r="J60" s="101">
        <v>0</v>
      </c>
      <c r="K60" s="101">
        <v>0</v>
      </c>
      <c r="L60" s="101">
        <v>0</v>
      </c>
      <c r="M60" s="101">
        <v>0</v>
      </c>
      <c r="N60" s="101">
        <v>0</v>
      </c>
      <c r="O60" s="101">
        <v>0</v>
      </c>
      <c r="P60" s="101">
        <v>0</v>
      </c>
      <c r="Q60" s="101">
        <v>0</v>
      </c>
      <c r="R60" s="101">
        <v>0</v>
      </c>
      <c r="S60" s="389">
        <v>4645</v>
      </c>
      <c r="V60" s="388">
        <v>107</v>
      </c>
      <c r="W60" s="55">
        <v>0</v>
      </c>
      <c r="X60" s="55"/>
      <c r="Y60" s="55"/>
      <c r="Z60" s="55"/>
      <c r="AA60" s="55"/>
      <c r="AB60" s="55"/>
      <c r="AC60" s="55">
        <v>182</v>
      </c>
      <c r="AD60" s="55">
        <v>55</v>
      </c>
      <c r="AE60" s="55">
        <v>1</v>
      </c>
      <c r="AF60" s="55">
        <v>20</v>
      </c>
      <c r="AG60" s="55"/>
      <c r="AH60" s="55">
        <v>352</v>
      </c>
      <c r="AI60" s="55"/>
      <c r="AJ60" s="55"/>
      <c r="AK60" s="55"/>
      <c r="AL60" s="55"/>
      <c r="AM60" s="55"/>
      <c r="AN60" s="55"/>
      <c r="AO60" s="55"/>
      <c r="AP60" s="55"/>
    </row>
    <row r="61" spans="1:42" ht="15" customHeight="1">
      <c r="A61" s="380" t="s">
        <v>393</v>
      </c>
      <c r="B61" s="380" t="s">
        <v>539</v>
      </c>
      <c r="C61" s="381">
        <v>761</v>
      </c>
      <c r="D61" s="101">
        <v>0</v>
      </c>
      <c r="E61" s="101">
        <v>1875</v>
      </c>
      <c r="F61" s="101">
        <v>8</v>
      </c>
      <c r="G61" s="101">
        <v>0</v>
      </c>
      <c r="H61" s="101">
        <v>0</v>
      </c>
      <c r="I61" s="101">
        <v>702</v>
      </c>
      <c r="J61" s="101">
        <v>0</v>
      </c>
      <c r="K61" s="101">
        <v>0</v>
      </c>
      <c r="L61" s="101">
        <v>5</v>
      </c>
      <c r="M61" s="101">
        <v>0</v>
      </c>
      <c r="N61" s="101">
        <v>0</v>
      </c>
      <c r="O61" s="101">
        <v>0</v>
      </c>
      <c r="P61" s="101">
        <v>0</v>
      </c>
      <c r="Q61" s="101">
        <v>0</v>
      </c>
      <c r="R61" s="101">
        <v>0</v>
      </c>
      <c r="S61" s="389">
        <v>2590</v>
      </c>
      <c r="V61" s="388">
        <v>134</v>
      </c>
      <c r="W61" s="55">
        <v>0</v>
      </c>
      <c r="X61" s="55"/>
      <c r="Y61" s="55"/>
      <c r="Z61" s="55"/>
      <c r="AA61" s="55"/>
      <c r="AB61" s="55"/>
      <c r="AC61" s="55">
        <v>238</v>
      </c>
      <c r="AD61" s="55">
        <v>183</v>
      </c>
      <c r="AE61" s="55"/>
      <c r="AF61" s="55"/>
      <c r="AG61" s="55"/>
      <c r="AH61" s="55"/>
      <c r="AI61" s="55"/>
      <c r="AJ61" s="55"/>
      <c r="AK61" s="55"/>
      <c r="AL61" s="55"/>
      <c r="AM61" s="55"/>
      <c r="AN61" s="55"/>
      <c r="AO61" s="55"/>
      <c r="AP61" s="55"/>
    </row>
    <row r="62" spans="1:42" ht="15" customHeight="1">
      <c r="A62" s="380" t="s">
        <v>394</v>
      </c>
      <c r="B62" s="380" t="s">
        <v>539</v>
      </c>
      <c r="C62" s="381">
        <v>842</v>
      </c>
      <c r="D62" s="101">
        <v>0</v>
      </c>
      <c r="E62" s="101">
        <v>105</v>
      </c>
      <c r="F62" s="101">
        <v>3</v>
      </c>
      <c r="G62" s="101">
        <v>0</v>
      </c>
      <c r="H62" s="101">
        <v>0</v>
      </c>
      <c r="I62" s="101">
        <v>10</v>
      </c>
      <c r="J62" s="101">
        <v>430</v>
      </c>
      <c r="K62" s="101">
        <v>27</v>
      </c>
      <c r="L62" s="101">
        <v>0</v>
      </c>
      <c r="M62" s="101">
        <v>0</v>
      </c>
      <c r="N62" s="101">
        <v>0</v>
      </c>
      <c r="O62" s="101">
        <v>0</v>
      </c>
      <c r="P62" s="101">
        <v>0</v>
      </c>
      <c r="Q62" s="101">
        <v>0</v>
      </c>
      <c r="R62" s="101">
        <v>0</v>
      </c>
      <c r="S62" s="389">
        <v>575</v>
      </c>
      <c r="V62" s="388">
        <v>150</v>
      </c>
      <c r="W62" s="55">
        <v>25</v>
      </c>
      <c r="X62" s="55"/>
      <c r="Y62" s="55"/>
      <c r="Z62" s="55"/>
      <c r="AA62" s="55"/>
      <c r="AB62" s="55"/>
      <c r="AC62" s="55">
        <v>842</v>
      </c>
      <c r="AD62" s="55">
        <v>191</v>
      </c>
      <c r="AE62" s="55"/>
      <c r="AF62" s="55"/>
      <c r="AG62" s="55"/>
      <c r="AH62" s="55"/>
      <c r="AI62" s="55"/>
      <c r="AJ62" s="55"/>
      <c r="AK62" s="55"/>
      <c r="AL62" s="55"/>
      <c r="AM62" s="55"/>
      <c r="AN62" s="55"/>
      <c r="AO62" s="55"/>
      <c r="AP62" s="55"/>
    </row>
    <row r="63" spans="1:42" ht="15" customHeight="1">
      <c r="A63" s="376" t="s">
        <v>547</v>
      </c>
      <c r="B63" s="382"/>
      <c r="C63" s="383"/>
      <c r="D63" s="378">
        <v>33069</v>
      </c>
      <c r="E63" s="378">
        <v>23792</v>
      </c>
      <c r="F63" s="379">
        <v>250</v>
      </c>
      <c r="G63" s="378">
        <v>13471</v>
      </c>
      <c r="H63" s="378">
        <v>0</v>
      </c>
      <c r="I63" s="378">
        <v>10057</v>
      </c>
      <c r="J63" s="378">
        <v>2846</v>
      </c>
      <c r="K63" s="379">
        <v>132</v>
      </c>
      <c r="L63" s="378">
        <v>140</v>
      </c>
      <c r="M63" s="379">
        <v>0</v>
      </c>
      <c r="N63" s="379">
        <v>0</v>
      </c>
      <c r="O63" s="379">
        <v>0</v>
      </c>
      <c r="P63" s="379">
        <v>0</v>
      </c>
      <c r="Q63" s="379">
        <v>0</v>
      </c>
      <c r="R63" s="379">
        <v>0</v>
      </c>
      <c r="S63" s="390">
        <v>83757</v>
      </c>
      <c r="V63" s="388">
        <v>237</v>
      </c>
      <c r="W63" s="55">
        <v>5</v>
      </c>
      <c r="X63" s="55"/>
      <c r="Y63" s="55">
        <v>1397</v>
      </c>
      <c r="Z63" s="55"/>
      <c r="AA63" s="55">
        <v>9721</v>
      </c>
      <c r="AB63" s="55"/>
      <c r="AC63" s="55">
        <v>672</v>
      </c>
      <c r="AD63" s="55">
        <v>738</v>
      </c>
      <c r="AE63" s="55">
        <v>30</v>
      </c>
      <c r="AF63" s="55"/>
      <c r="AG63" s="55"/>
      <c r="AH63" s="55"/>
      <c r="AI63" s="55"/>
      <c r="AJ63" s="55"/>
      <c r="AK63" s="55"/>
      <c r="AL63" s="55"/>
      <c r="AM63" s="55"/>
      <c r="AN63" s="55"/>
      <c r="AO63" s="55"/>
      <c r="AP63" s="55"/>
    </row>
    <row r="64" spans="1:42" ht="15" customHeight="1">
      <c r="A64" s="380" t="s">
        <v>395</v>
      </c>
      <c r="B64" s="380" t="s">
        <v>547</v>
      </c>
      <c r="C64" s="381">
        <v>38</v>
      </c>
      <c r="D64" s="101">
        <v>0</v>
      </c>
      <c r="E64" s="101">
        <v>454</v>
      </c>
      <c r="F64" s="101">
        <v>1</v>
      </c>
      <c r="G64" s="101">
        <v>0</v>
      </c>
      <c r="H64" s="101">
        <v>0</v>
      </c>
      <c r="I64" s="101">
        <v>30</v>
      </c>
      <c r="J64" s="101">
        <v>543</v>
      </c>
      <c r="K64" s="101">
        <v>8</v>
      </c>
      <c r="L64" s="101">
        <v>1</v>
      </c>
      <c r="M64" s="101">
        <v>0</v>
      </c>
      <c r="N64" s="101">
        <v>0</v>
      </c>
      <c r="O64" s="101">
        <v>0</v>
      </c>
      <c r="P64" s="101">
        <v>0</v>
      </c>
      <c r="Q64" s="101">
        <v>0</v>
      </c>
      <c r="R64" s="101">
        <v>0</v>
      </c>
      <c r="S64" s="389">
        <v>1037</v>
      </c>
      <c r="V64" s="388">
        <v>264</v>
      </c>
      <c r="W64" s="55">
        <v>1</v>
      </c>
      <c r="X64" s="55"/>
      <c r="Y64" s="55">
        <v>1970</v>
      </c>
      <c r="Z64" s="55"/>
      <c r="AA64" s="55"/>
      <c r="AB64" s="55"/>
      <c r="AC64" s="55">
        <v>3293</v>
      </c>
      <c r="AD64" s="55">
        <v>771</v>
      </c>
      <c r="AE64" s="55">
        <v>28</v>
      </c>
      <c r="AF64" s="55"/>
      <c r="AG64" s="55"/>
      <c r="AH64" s="55">
        <v>1</v>
      </c>
      <c r="AI64" s="55"/>
      <c r="AJ64" s="55"/>
      <c r="AK64" s="55"/>
      <c r="AL64" s="55"/>
      <c r="AM64" s="55"/>
      <c r="AN64" s="55"/>
      <c r="AO64" s="55"/>
      <c r="AP64" s="55"/>
    </row>
    <row r="65" spans="1:42" ht="15" customHeight="1">
      <c r="A65" s="380" t="s">
        <v>396</v>
      </c>
      <c r="B65" s="380" t="s">
        <v>547</v>
      </c>
      <c r="C65" s="381">
        <v>86</v>
      </c>
      <c r="D65" s="101">
        <v>191</v>
      </c>
      <c r="E65" s="101">
        <v>673</v>
      </c>
      <c r="F65" s="101">
        <v>0</v>
      </c>
      <c r="G65" s="101">
        <v>18</v>
      </c>
      <c r="H65" s="101">
        <v>0</v>
      </c>
      <c r="I65" s="101">
        <v>271</v>
      </c>
      <c r="J65" s="101">
        <v>0</v>
      </c>
      <c r="K65" s="101">
        <v>0</v>
      </c>
      <c r="L65" s="101">
        <v>0</v>
      </c>
      <c r="M65" s="101">
        <v>0</v>
      </c>
      <c r="N65" s="101">
        <v>0</v>
      </c>
      <c r="O65" s="101">
        <v>0</v>
      </c>
      <c r="P65" s="101">
        <v>0</v>
      </c>
      <c r="Q65" s="101">
        <v>0</v>
      </c>
      <c r="R65" s="101">
        <v>0</v>
      </c>
      <c r="S65" s="389">
        <v>1153</v>
      </c>
      <c r="V65" s="388">
        <v>310</v>
      </c>
      <c r="W65" s="55">
        <v>74</v>
      </c>
      <c r="X65" s="55"/>
      <c r="Y65" s="55"/>
      <c r="Z65" s="55"/>
      <c r="AA65" s="55">
        <v>2</v>
      </c>
      <c r="AB65" s="55"/>
      <c r="AC65" s="55">
        <v>1527</v>
      </c>
      <c r="AD65" s="55">
        <v>333</v>
      </c>
      <c r="AE65" s="55">
        <v>4</v>
      </c>
      <c r="AF65" s="55"/>
      <c r="AG65" s="55"/>
      <c r="AH65" s="55"/>
      <c r="AI65" s="55"/>
      <c r="AJ65" s="55"/>
      <c r="AK65" s="55"/>
      <c r="AL65" s="55"/>
      <c r="AM65" s="55"/>
      <c r="AN65" s="55"/>
      <c r="AO65" s="55"/>
      <c r="AP65" s="55"/>
    </row>
    <row r="66" spans="1:42" ht="15" customHeight="1">
      <c r="A66" s="380" t="s">
        <v>397</v>
      </c>
      <c r="B66" s="380" t="s">
        <v>547</v>
      </c>
      <c r="C66" s="381">
        <v>107</v>
      </c>
      <c r="D66" s="101">
        <v>0</v>
      </c>
      <c r="E66" s="101">
        <v>182</v>
      </c>
      <c r="F66" s="101">
        <v>1</v>
      </c>
      <c r="G66" s="101">
        <v>0</v>
      </c>
      <c r="H66" s="101">
        <v>0</v>
      </c>
      <c r="I66" s="101">
        <v>55</v>
      </c>
      <c r="J66" s="101">
        <v>352</v>
      </c>
      <c r="K66" s="101">
        <v>20</v>
      </c>
      <c r="L66" s="101">
        <v>0</v>
      </c>
      <c r="M66" s="101">
        <v>0</v>
      </c>
      <c r="N66" s="101">
        <v>0</v>
      </c>
      <c r="O66" s="101">
        <v>0</v>
      </c>
      <c r="P66" s="101">
        <v>0</v>
      </c>
      <c r="Q66" s="101">
        <v>0</v>
      </c>
      <c r="R66" s="101">
        <v>0</v>
      </c>
      <c r="S66" s="389">
        <v>610</v>
      </c>
      <c r="V66" s="388">
        <v>315</v>
      </c>
      <c r="W66" s="55">
        <v>16</v>
      </c>
      <c r="X66" s="55"/>
      <c r="Y66" s="55"/>
      <c r="Z66" s="55"/>
      <c r="AA66" s="55"/>
      <c r="AB66" s="55"/>
      <c r="AC66" s="55">
        <v>811</v>
      </c>
      <c r="AD66" s="55">
        <v>192</v>
      </c>
      <c r="AE66" s="55">
        <v>4</v>
      </c>
      <c r="AF66" s="55"/>
      <c r="AG66" s="55"/>
      <c r="AH66" s="55"/>
      <c r="AI66" s="55"/>
      <c r="AJ66" s="55"/>
      <c r="AK66" s="55"/>
      <c r="AL66" s="55"/>
      <c r="AM66" s="55"/>
      <c r="AN66" s="55"/>
      <c r="AO66" s="55"/>
      <c r="AP66" s="55"/>
    </row>
    <row r="67" spans="1:42" ht="15" customHeight="1">
      <c r="A67" s="380" t="s">
        <v>398</v>
      </c>
      <c r="B67" s="380" t="s">
        <v>547</v>
      </c>
      <c r="C67" s="381">
        <v>134</v>
      </c>
      <c r="D67" s="101">
        <v>0</v>
      </c>
      <c r="E67" s="101">
        <v>238</v>
      </c>
      <c r="F67" s="101">
        <v>0</v>
      </c>
      <c r="G67" s="101">
        <v>0</v>
      </c>
      <c r="H67" s="101">
        <v>0</v>
      </c>
      <c r="I67" s="101">
        <v>183</v>
      </c>
      <c r="J67" s="101">
        <v>0</v>
      </c>
      <c r="K67" s="101">
        <v>0</v>
      </c>
      <c r="L67" s="101">
        <v>0</v>
      </c>
      <c r="M67" s="101">
        <v>0</v>
      </c>
      <c r="N67" s="101">
        <v>0</v>
      </c>
      <c r="O67" s="101">
        <v>0</v>
      </c>
      <c r="P67" s="101">
        <v>0</v>
      </c>
      <c r="Q67" s="101">
        <v>0</v>
      </c>
      <c r="R67" s="101">
        <v>0</v>
      </c>
      <c r="S67" s="389">
        <v>421</v>
      </c>
      <c r="V67" s="388">
        <v>361</v>
      </c>
      <c r="W67" s="55">
        <v>0</v>
      </c>
      <c r="X67" s="55"/>
      <c r="Y67" s="55">
        <v>1</v>
      </c>
      <c r="Z67" s="55"/>
      <c r="AA67" s="55"/>
      <c r="AB67" s="55"/>
      <c r="AC67" s="55">
        <v>1411</v>
      </c>
      <c r="AD67" s="55">
        <v>865</v>
      </c>
      <c r="AE67" s="55">
        <v>3</v>
      </c>
      <c r="AF67" s="55"/>
      <c r="AG67" s="55"/>
      <c r="AH67" s="55"/>
      <c r="AI67" s="55"/>
      <c r="AJ67" s="55"/>
      <c r="AK67" s="55"/>
      <c r="AL67" s="55"/>
      <c r="AM67" s="55"/>
      <c r="AN67" s="55"/>
      <c r="AO67" s="55"/>
      <c r="AP67" s="55"/>
    </row>
    <row r="68" spans="1:42" ht="15" customHeight="1">
      <c r="A68" s="380" t="s">
        <v>399</v>
      </c>
      <c r="B68" s="380" t="s">
        <v>547</v>
      </c>
      <c r="C68" s="381">
        <v>150</v>
      </c>
      <c r="D68" s="101">
        <v>0</v>
      </c>
      <c r="E68" s="101">
        <v>842</v>
      </c>
      <c r="F68" s="101">
        <v>0</v>
      </c>
      <c r="G68" s="101">
        <v>0</v>
      </c>
      <c r="H68" s="101">
        <v>0</v>
      </c>
      <c r="I68" s="101">
        <v>191</v>
      </c>
      <c r="J68" s="101">
        <v>0</v>
      </c>
      <c r="K68" s="101">
        <v>0</v>
      </c>
      <c r="L68" s="101">
        <v>25</v>
      </c>
      <c r="M68" s="101">
        <v>0</v>
      </c>
      <c r="N68" s="101">
        <v>0</v>
      </c>
      <c r="O68" s="101">
        <v>0</v>
      </c>
      <c r="P68" s="101">
        <v>0</v>
      </c>
      <c r="Q68" s="101">
        <v>0</v>
      </c>
      <c r="R68" s="101">
        <v>0</v>
      </c>
      <c r="S68" s="389">
        <v>1058</v>
      </c>
      <c r="V68" s="388">
        <v>647</v>
      </c>
      <c r="W68" s="55">
        <v>1</v>
      </c>
      <c r="X68" s="55"/>
      <c r="Y68" s="55"/>
      <c r="Z68" s="55"/>
      <c r="AA68" s="55"/>
      <c r="AB68" s="55"/>
      <c r="AC68" s="55">
        <v>894</v>
      </c>
      <c r="AD68" s="55">
        <v>383</v>
      </c>
      <c r="AE68" s="55">
        <v>6</v>
      </c>
      <c r="AF68" s="55"/>
      <c r="AG68" s="55"/>
      <c r="AH68" s="55"/>
      <c r="AI68" s="55"/>
      <c r="AJ68" s="55"/>
      <c r="AK68" s="55"/>
      <c r="AL68" s="55"/>
      <c r="AM68" s="55"/>
      <c r="AN68" s="55"/>
      <c r="AO68" s="55"/>
      <c r="AP68" s="55"/>
    </row>
    <row r="69" spans="1:42" ht="15" customHeight="1">
      <c r="A69" s="380" t="s">
        <v>400</v>
      </c>
      <c r="B69" s="380" t="s">
        <v>547</v>
      </c>
      <c r="C69" s="381">
        <v>237</v>
      </c>
      <c r="D69" s="101">
        <v>9721</v>
      </c>
      <c r="E69" s="101">
        <v>672</v>
      </c>
      <c r="F69" s="101">
        <v>30</v>
      </c>
      <c r="G69" s="101">
        <v>1397</v>
      </c>
      <c r="H69" s="101">
        <v>0</v>
      </c>
      <c r="I69" s="101">
        <v>738</v>
      </c>
      <c r="J69" s="101">
        <v>0</v>
      </c>
      <c r="K69" s="101">
        <v>0</v>
      </c>
      <c r="L69" s="101">
        <v>5</v>
      </c>
      <c r="M69" s="101">
        <v>0</v>
      </c>
      <c r="N69" s="101">
        <v>0</v>
      </c>
      <c r="O69" s="101">
        <v>0</v>
      </c>
      <c r="P69" s="101">
        <v>0</v>
      </c>
      <c r="Q69" s="101">
        <v>0</v>
      </c>
      <c r="R69" s="101">
        <v>0</v>
      </c>
      <c r="S69" s="389">
        <v>12563</v>
      </c>
      <c r="V69" s="388">
        <v>658</v>
      </c>
      <c r="W69" s="55">
        <v>1</v>
      </c>
      <c r="X69" s="55"/>
      <c r="Y69" s="55"/>
      <c r="Z69" s="55"/>
      <c r="AA69" s="55"/>
      <c r="AB69" s="55"/>
      <c r="AC69" s="55">
        <v>629</v>
      </c>
      <c r="AD69" s="55">
        <v>276</v>
      </c>
      <c r="AE69" s="55">
        <v>3</v>
      </c>
      <c r="AF69" s="55"/>
      <c r="AG69" s="55"/>
      <c r="AH69" s="55"/>
      <c r="AI69" s="55"/>
      <c r="AJ69" s="55"/>
      <c r="AK69" s="55"/>
      <c r="AL69" s="55"/>
      <c r="AM69" s="55"/>
      <c r="AN69" s="55"/>
      <c r="AO69" s="55"/>
      <c r="AP69" s="55"/>
    </row>
    <row r="70" spans="1:42" ht="15" customHeight="1">
      <c r="A70" s="380" t="s">
        <v>401</v>
      </c>
      <c r="B70" s="380" t="s">
        <v>547</v>
      </c>
      <c r="C70" s="381">
        <v>264</v>
      </c>
      <c r="D70" s="101">
        <v>0</v>
      </c>
      <c r="E70" s="101">
        <v>3293</v>
      </c>
      <c r="F70" s="101">
        <v>28</v>
      </c>
      <c r="G70" s="101">
        <v>1970</v>
      </c>
      <c r="H70" s="101">
        <v>0</v>
      </c>
      <c r="I70" s="101">
        <v>771</v>
      </c>
      <c r="J70" s="101">
        <v>1</v>
      </c>
      <c r="K70" s="101">
        <v>0</v>
      </c>
      <c r="L70" s="101">
        <v>1</v>
      </c>
      <c r="M70" s="101">
        <v>0</v>
      </c>
      <c r="N70" s="101">
        <v>0</v>
      </c>
      <c r="O70" s="101">
        <v>0</v>
      </c>
      <c r="P70" s="101">
        <v>0</v>
      </c>
      <c r="Q70" s="101">
        <v>0</v>
      </c>
      <c r="R70" s="101">
        <v>0</v>
      </c>
      <c r="S70" s="389">
        <v>6064</v>
      </c>
      <c r="V70" s="388">
        <v>664</v>
      </c>
      <c r="W70" s="55">
        <v>3</v>
      </c>
      <c r="X70" s="55"/>
      <c r="Y70" s="55">
        <v>6013</v>
      </c>
      <c r="Z70" s="55"/>
      <c r="AA70" s="55">
        <v>1</v>
      </c>
      <c r="AB70" s="55"/>
      <c r="AC70" s="55">
        <v>6912</v>
      </c>
      <c r="AD70" s="55">
        <v>1436</v>
      </c>
      <c r="AE70" s="55">
        <v>59</v>
      </c>
      <c r="AF70" s="55"/>
      <c r="AG70" s="55"/>
      <c r="AH70" s="55"/>
      <c r="AI70" s="55"/>
      <c r="AJ70" s="55"/>
      <c r="AK70" s="55"/>
      <c r="AL70" s="55"/>
      <c r="AM70" s="55"/>
      <c r="AN70" s="55"/>
      <c r="AO70" s="55"/>
      <c r="AP70" s="55"/>
    </row>
    <row r="71" spans="1:42" ht="15" customHeight="1">
      <c r="A71" s="380" t="s">
        <v>402</v>
      </c>
      <c r="B71" s="380" t="s">
        <v>547</v>
      </c>
      <c r="C71" s="381">
        <v>310</v>
      </c>
      <c r="D71" s="101">
        <v>2</v>
      </c>
      <c r="E71" s="101">
        <v>1527</v>
      </c>
      <c r="F71" s="101">
        <v>4</v>
      </c>
      <c r="G71" s="101">
        <v>0</v>
      </c>
      <c r="H71" s="101">
        <v>0</v>
      </c>
      <c r="I71" s="101">
        <v>333</v>
      </c>
      <c r="J71" s="101">
        <v>0</v>
      </c>
      <c r="K71" s="101">
        <v>0</v>
      </c>
      <c r="L71" s="101">
        <v>74</v>
      </c>
      <c r="M71" s="101">
        <v>0</v>
      </c>
      <c r="N71" s="101">
        <v>0</v>
      </c>
      <c r="O71" s="101">
        <v>0</v>
      </c>
      <c r="P71" s="101">
        <v>0</v>
      </c>
      <c r="Q71" s="101">
        <v>0</v>
      </c>
      <c r="R71" s="101">
        <v>0</v>
      </c>
      <c r="S71" s="389">
        <v>1940</v>
      </c>
      <c r="V71" s="388">
        <v>686</v>
      </c>
      <c r="W71" s="55">
        <v>13</v>
      </c>
      <c r="X71" s="55"/>
      <c r="Y71" s="55">
        <v>2641</v>
      </c>
      <c r="Z71" s="55"/>
      <c r="AA71" s="55">
        <v>14508</v>
      </c>
      <c r="AB71" s="55"/>
      <c r="AC71" s="55">
        <v>1673</v>
      </c>
      <c r="AD71" s="55">
        <v>2468</v>
      </c>
      <c r="AE71" s="55">
        <v>57</v>
      </c>
      <c r="AF71" s="55"/>
      <c r="AG71" s="55"/>
      <c r="AH71" s="55"/>
      <c r="AI71" s="55"/>
      <c r="AJ71" s="55"/>
      <c r="AK71" s="55"/>
      <c r="AL71" s="55"/>
      <c r="AM71" s="55"/>
      <c r="AN71" s="55"/>
      <c r="AO71" s="55"/>
      <c r="AP71" s="55"/>
    </row>
    <row r="72" spans="1:42" ht="15" customHeight="1">
      <c r="A72" s="380" t="s">
        <v>403</v>
      </c>
      <c r="B72" s="380" t="s">
        <v>547</v>
      </c>
      <c r="C72" s="381">
        <v>315</v>
      </c>
      <c r="D72" s="101">
        <v>0</v>
      </c>
      <c r="E72" s="101">
        <v>811</v>
      </c>
      <c r="F72" s="101">
        <v>4</v>
      </c>
      <c r="G72" s="101">
        <v>0</v>
      </c>
      <c r="H72" s="101">
        <v>0</v>
      </c>
      <c r="I72" s="101">
        <v>192</v>
      </c>
      <c r="J72" s="101">
        <v>0</v>
      </c>
      <c r="K72" s="101">
        <v>0</v>
      </c>
      <c r="L72" s="101">
        <v>16</v>
      </c>
      <c r="M72" s="101">
        <v>0</v>
      </c>
      <c r="N72" s="101">
        <v>0</v>
      </c>
      <c r="O72" s="101">
        <v>0</v>
      </c>
      <c r="P72" s="101">
        <v>0</v>
      </c>
      <c r="Q72" s="101">
        <v>0</v>
      </c>
      <c r="R72" s="101">
        <v>0</v>
      </c>
      <c r="S72" s="389">
        <v>1023</v>
      </c>
      <c r="V72" s="388">
        <v>819</v>
      </c>
      <c r="W72" s="55">
        <v>0</v>
      </c>
      <c r="X72" s="55"/>
      <c r="Y72" s="55"/>
      <c r="Z72" s="55"/>
      <c r="AA72" s="55"/>
      <c r="AB72" s="55"/>
      <c r="AC72" s="55">
        <v>477</v>
      </c>
      <c r="AD72" s="55">
        <v>197</v>
      </c>
      <c r="AE72" s="55"/>
      <c r="AF72" s="55"/>
      <c r="AG72" s="55"/>
      <c r="AH72" s="55"/>
      <c r="AI72" s="55"/>
      <c r="AJ72" s="55"/>
      <c r="AK72" s="55"/>
      <c r="AL72" s="55"/>
      <c r="AM72" s="55"/>
      <c r="AN72" s="55"/>
      <c r="AO72" s="55"/>
      <c r="AP72" s="55"/>
    </row>
    <row r="73" spans="1:42" ht="15" customHeight="1">
      <c r="A73" s="380" t="s">
        <v>404</v>
      </c>
      <c r="B73" s="380" t="s">
        <v>547</v>
      </c>
      <c r="C73" s="381">
        <v>361</v>
      </c>
      <c r="D73" s="101">
        <v>0</v>
      </c>
      <c r="E73" s="101">
        <v>1411</v>
      </c>
      <c r="F73" s="101">
        <v>3</v>
      </c>
      <c r="G73" s="101">
        <v>1</v>
      </c>
      <c r="H73" s="101">
        <v>0</v>
      </c>
      <c r="I73" s="101">
        <v>865</v>
      </c>
      <c r="J73" s="101">
        <v>0</v>
      </c>
      <c r="K73" s="101">
        <v>0</v>
      </c>
      <c r="L73" s="101">
        <v>0</v>
      </c>
      <c r="M73" s="101">
        <v>0</v>
      </c>
      <c r="N73" s="101">
        <v>0</v>
      </c>
      <c r="O73" s="101">
        <v>0</v>
      </c>
      <c r="P73" s="101">
        <v>0</v>
      </c>
      <c r="Q73" s="101">
        <v>0</v>
      </c>
      <c r="R73" s="101">
        <v>0</v>
      </c>
      <c r="S73" s="389">
        <v>2280</v>
      </c>
      <c r="V73" s="388">
        <v>854</v>
      </c>
      <c r="W73" s="55">
        <v>0</v>
      </c>
      <c r="X73" s="55"/>
      <c r="Y73" s="55"/>
      <c r="Z73" s="55"/>
      <c r="AA73" s="55"/>
      <c r="AB73" s="55"/>
      <c r="AC73" s="55">
        <v>233</v>
      </c>
      <c r="AD73" s="55">
        <v>27</v>
      </c>
      <c r="AE73" s="55">
        <v>4</v>
      </c>
      <c r="AF73" s="55">
        <v>43</v>
      </c>
      <c r="AG73" s="55"/>
      <c r="AH73" s="55">
        <v>694</v>
      </c>
      <c r="AI73" s="55"/>
      <c r="AJ73" s="55"/>
      <c r="AK73" s="55"/>
      <c r="AL73" s="55"/>
      <c r="AM73" s="55"/>
      <c r="AN73" s="55"/>
      <c r="AO73" s="55"/>
      <c r="AP73" s="55"/>
    </row>
    <row r="74" spans="1:42" ht="15" customHeight="1">
      <c r="A74" s="380" t="s">
        <v>405</v>
      </c>
      <c r="B74" s="380" t="s">
        <v>547</v>
      </c>
      <c r="C74" s="381">
        <v>647</v>
      </c>
      <c r="D74" s="101">
        <v>0</v>
      </c>
      <c r="E74" s="101">
        <v>894</v>
      </c>
      <c r="F74" s="101">
        <v>6</v>
      </c>
      <c r="G74" s="101">
        <v>0</v>
      </c>
      <c r="H74" s="101">
        <v>0</v>
      </c>
      <c r="I74" s="101">
        <v>383</v>
      </c>
      <c r="J74" s="101">
        <v>0</v>
      </c>
      <c r="K74" s="101">
        <v>0</v>
      </c>
      <c r="L74" s="101">
        <v>1</v>
      </c>
      <c r="M74" s="101">
        <v>0</v>
      </c>
      <c r="N74" s="101">
        <v>0</v>
      </c>
      <c r="O74" s="101">
        <v>0</v>
      </c>
      <c r="P74" s="101">
        <v>0</v>
      </c>
      <c r="Q74" s="101">
        <v>0</v>
      </c>
      <c r="R74" s="101">
        <v>0</v>
      </c>
      <c r="S74" s="389">
        <v>1284</v>
      </c>
      <c r="V74" s="388">
        <v>887</v>
      </c>
      <c r="W74" s="55">
        <v>0</v>
      </c>
      <c r="X74" s="55"/>
      <c r="Y74" s="55">
        <v>1431</v>
      </c>
      <c r="Z74" s="55"/>
      <c r="AA74" s="55">
        <v>8646</v>
      </c>
      <c r="AB74" s="55"/>
      <c r="AC74" s="55">
        <v>2871</v>
      </c>
      <c r="AD74" s="55">
        <v>1641</v>
      </c>
      <c r="AE74" s="55">
        <v>50</v>
      </c>
      <c r="AF74" s="55">
        <v>61</v>
      </c>
      <c r="AG74" s="55"/>
      <c r="AH74" s="55">
        <v>1256</v>
      </c>
      <c r="AI74" s="55"/>
      <c r="AJ74" s="55"/>
      <c r="AK74" s="55"/>
      <c r="AL74" s="55"/>
      <c r="AM74" s="55"/>
      <c r="AN74" s="55"/>
      <c r="AO74" s="55"/>
      <c r="AP74" s="55"/>
    </row>
    <row r="75" spans="1:42" ht="15" customHeight="1">
      <c r="A75" s="380" t="s">
        <v>406</v>
      </c>
      <c r="B75" s="380" t="s">
        <v>547</v>
      </c>
      <c r="C75" s="381">
        <v>658</v>
      </c>
      <c r="D75" s="101">
        <v>0</v>
      </c>
      <c r="E75" s="101">
        <v>629</v>
      </c>
      <c r="F75" s="101">
        <v>3</v>
      </c>
      <c r="G75" s="101">
        <v>0</v>
      </c>
      <c r="H75" s="101">
        <v>0</v>
      </c>
      <c r="I75" s="101">
        <v>276</v>
      </c>
      <c r="J75" s="101">
        <v>0</v>
      </c>
      <c r="K75" s="101">
        <v>0</v>
      </c>
      <c r="L75" s="101">
        <v>1</v>
      </c>
      <c r="M75" s="101">
        <v>0</v>
      </c>
      <c r="N75" s="101">
        <v>0</v>
      </c>
      <c r="O75" s="101">
        <v>0</v>
      </c>
      <c r="P75" s="101">
        <v>0</v>
      </c>
      <c r="Q75" s="101">
        <v>0</v>
      </c>
      <c r="R75" s="101">
        <v>0</v>
      </c>
      <c r="S75" s="389">
        <v>909</v>
      </c>
      <c r="V75" s="388">
        <v>2</v>
      </c>
      <c r="W75" s="55">
        <v>1</v>
      </c>
      <c r="X75" s="55"/>
      <c r="Y75" s="55"/>
      <c r="Z75" s="55"/>
      <c r="AA75" s="55"/>
      <c r="AB75" s="55"/>
      <c r="AC75" s="55">
        <v>1965</v>
      </c>
      <c r="AD75" s="55">
        <v>862</v>
      </c>
      <c r="AE75" s="55">
        <v>31</v>
      </c>
      <c r="AF75" s="55">
        <v>8</v>
      </c>
      <c r="AG75" s="55"/>
      <c r="AH75" s="55">
        <v>338</v>
      </c>
      <c r="AI75" s="55"/>
      <c r="AJ75" s="55"/>
      <c r="AK75" s="55"/>
      <c r="AL75" s="55"/>
      <c r="AM75" s="55"/>
      <c r="AN75" s="55"/>
      <c r="AO75" s="55"/>
      <c r="AP75" s="55"/>
    </row>
    <row r="76" spans="1:42" ht="15" customHeight="1">
      <c r="A76" s="380" t="s">
        <v>407</v>
      </c>
      <c r="B76" s="380" t="s">
        <v>547</v>
      </c>
      <c r="C76" s="381">
        <v>664</v>
      </c>
      <c r="D76" s="101">
        <v>1</v>
      </c>
      <c r="E76" s="101">
        <v>6912</v>
      </c>
      <c r="F76" s="101">
        <v>59</v>
      </c>
      <c r="G76" s="101">
        <v>6013</v>
      </c>
      <c r="H76" s="101">
        <v>0</v>
      </c>
      <c r="I76" s="101">
        <v>1436</v>
      </c>
      <c r="J76" s="101">
        <v>0</v>
      </c>
      <c r="K76" s="101">
        <v>0</v>
      </c>
      <c r="L76" s="101">
        <v>3</v>
      </c>
      <c r="M76" s="101">
        <v>0</v>
      </c>
      <c r="N76" s="101">
        <v>0</v>
      </c>
      <c r="O76" s="101">
        <v>0</v>
      </c>
      <c r="P76" s="101">
        <v>0</v>
      </c>
      <c r="Q76" s="101">
        <v>0</v>
      </c>
      <c r="R76" s="101">
        <v>0</v>
      </c>
      <c r="S76" s="389">
        <v>14424</v>
      </c>
      <c r="V76" s="388">
        <v>21</v>
      </c>
      <c r="W76" s="55">
        <v>0</v>
      </c>
      <c r="X76" s="55"/>
      <c r="Y76" s="55"/>
      <c r="Z76" s="55"/>
      <c r="AA76" s="55"/>
      <c r="AB76" s="55"/>
      <c r="AC76" s="55">
        <v>283</v>
      </c>
      <c r="AD76" s="55">
        <v>238</v>
      </c>
      <c r="AE76" s="55">
        <v>2</v>
      </c>
      <c r="AF76" s="55"/>
      <c r="AG76" s="55"/>
      <c r="AH76" s="55"/>
      <c r="AI76" s="55"/>
      <c r="AJ76" s="55"/>
      <c r="AK76" s="55"/>
      <c r="AL76" s="55"/>
      <c r="AM76" s="55"/>
      <c r="AN76" s="55"/>
      <c r="AO76" s="55"/>
      <c r="AP76" s="55"/>
    </row>
    <row r="77" spans="1:42" ht="15" customHeight="1">
      <c r="A77" s="380" t="s">
        <v>408</v>
      </c>
      <c r="B77" s="380" t="s">
        <v>547</v>
      </c>
      <c r="C77" s="381">
        <v>686</v>
      </c>
      <c r="D77" s="101">
        <v>14508</v>
      </c>
      <c r="E77" s="101">
        <v>1673</v>
      </c>
      <c r="F77" s="101">
        <v>57</v>
      </c>
      <c r="G77" s="101">
        <v>2641</v>
      </c>
      <c r="H77" s="101">
        <v>0</v>
      </c>
      <c r="I77" s="101">
        <v>2468</v>
      </c>
      <c r="J77" s="101">
        <v>0</v>
      </c>
      <c r="K77" s="101">
        <v>0</v>
      </c>
      <c r="L77" s="101">
        <v>13</v>
      </c>
      <c r="M77" s="101">
        <v>0</v>
      </c>
      <c r="N77" s="101">
        <v>0</v>
      </c>
      <c r="O77" s="101">
        <v>0</v>
      </c>
      <c r="P77" s="101">
        <v>0</v>
      </c>
      <c r="Q77" s="101">
        <v>0</v>
      </c>
      <c r="R77" s="101">
        <v>0</v>
      </c>
      <c r="S77" s="389">
        <v>21360</v>
      </c>
      <c r="V77" s="388">
        <v>55</v>
      </c>
      <c r="W77" s="55">
        <v>0</v>
      </c>
      <c r="X77" s="55"/>
      <c r="Y77" s="55"/>
      <c r="Z77" s="55"/>
      <c r="AA77" s="55"/>
      <c r="AB77" s="55"/>
      <c r="AC77" s="55">
        <v>342</v>
      </c>
      <c r="AD77" s="55">
        <v>234</v>
      </c>
      <c r="AE77" s="55">
        <v>2</v>
      </c>
      <c r="AF77" s="55"/>
      <c r="AG77" s="55"/>
      <c r="AH77" s="55"/>
      <c r="AI77" s="55"/>
      <c r="AJ77" s="55"/>
      <c r="AK77" s="55"/>
      <c r="AL77" s="55"/>
      <c r="AM77" s="55"/>
      <c r="AN77" s="55"/>
      <c r="AO77" s="55"/>
      <c r="AP77" s="55"/>
    </row>
    <row r="78" spans="1:42" ht="15" customHeight="1">
      <c r="A78" s="380" t="s">
        <v>409</v>
      </c>
      <c r="B78" s="380" t="s">
        <v>547</v>
      </c>
      <c r="C78" s="381">
        <v>819</v>
      </c>
      <c r="D78" s="101">
        <v>0</v>
      </c>
      <c r="E78" s="101">
        <v>477</v>
      </c>
      <c r="F78" s="101">
        <v>0</v>
      </c>
      <c r="G78" s="101">
        <v>0</v>
      </c>
      <c r="H78" s="101">
        <v>0</v>
      </c>
      <c r="I78" s="101">
        <v>197</v>
      </c>
      <c r="J78" s="101">
        <v>0</v>
      </c>
      <c r="K78" s="101">
        <v>0</v>
      </c>
      <c r="L78" s="101">
        <v>0</v>
      </c>
      <c r="M78" s="101">
        <v>0</v>
      </c>
      <c r="N78" s="101">
        <v>0</v>
      </c>
      <c r="O78" s="101">
        <v>0</v>
      </c>
      <c r="P78" s="101">
        <v>0</v>
      </c>
      <c r="Q78" s="101">
        <v>0</v>
      </c>
      <c r="R78" s="101">
        <v>0</v>
      </c>
      <c r="S78" s="389">
        <v>674</v>
      </c>
      <c r="V78" s="388">
        <v>148</v>
      </c>
      <c r="W78" s="55">
        <v>12</v>
      </c>
      <c r="X78" s="55"/>
      <c r="Y78" s="55"/>
      <c r="Z78" s="55"/>
      <c r="AA78" s="55">
        <v>23989</v>
      </c>
      <c r="AB78" s="55"/>
      <c r="AC78" s="55">
        <v>11579</v>
      </c>
      <c r="AD78" s="55">
        <v>1678</v>
      </c>
      <c r="AE78" s="55">
        <v>405</v>
      </c>
      <c r="AF78" s="55"/>
      <c r="AG78" s="55"/>
      <c r="AH78" s="55"/>
      <c r="AI78" s="55"/>
      <c r="AJ78" s="55"/>
      <c r="AK78" s="55"/>
      <c r="AL78" s="55"/>
      <c r="AM78" s="55"/>
      <c r="AN78" s="55"/>
      <c r="AO78" s="55"/>
      <c r="AP78" s="55"/>
    </row>
    <row r="79" spans="1:42" ht="15" customHeight="1">
      <c r="A79" s="380" t="s">
        <v>410</v>
      </c>
      <c r="B79" s="380" t="s">
        <v>547</v>
      </c>
      <c r="C79" s="381">
        <v>854</v>
      </c>
      <c r="D79" s="101">
        <v>0</v>
      </c>
      <c r="E79" s="101">
        <v>233</v>
      </c>
      <c r="F79" s="101">
        <v>4</v>
      </c>
      <c r="G79" s="101">
        <v>0</v>
      </c>
      <c r="H79" s="101">
        <v>0</v>
      </c>
      <c r="I79" s="101">
        <v>27</v>
      </c>
      <c r="J79" s="101">
        <v>694</v>
      </c>
      <c r="K79" s="101">
        <v>43</v>
      </c>
      <c r="L79" s="101">
        <v>0</v>
      </c>
      <c r="M79" s="101">
        <v>0</v>
      </c>
      <c r="N79" s="101">
        <v>0</v>
      </c>
      <c r="O79" s="101">
        <v>0</v>
      </c>
      <c r="P79" s="101">
        <v>0</v>
      </c>
      <c r="Q79" s="101">
        <v>0</v>
      </c>
      <c r="R79" s="101">
        <v>0</v>
      </c>
      <c r="S79" s="389">
        <v>1001</v>
      </c>
      <c r="V79" s="388">
        <v>197</v>
      </c>
      <c r="W79" s="55">
        <v>9</v>
      </c>
      <c r="X79" s="55"/>
      <c r="Y79" s="55"/>
      <c r="Z79" s="55"/>
      <c r="AA79" s="55">
        <v>307</v>
      </c>
      <c r="AB79" s="55"/>
      <c r="AC79" s="55">
        <v>1733</v>
      </c>
      <c r="AD79" s="55">
        <v>605</v>
      </c>
      <c r="AE79" s="55">
        <v>28</v>
      </c>
      <c r="AF79" s="55"/>
      <c r="AG79" s="55"/>
      <c r="AH79" s="55"/>
      <c r="AI79" s="55"/>
      <c r="AJ79" s="55"/>
      <c r="AK79" s="55"/>
      <c r="AL79" s="55"/>
      <c r="AM79" s="55"/>
      <c r="AN79" s="55"/>
      <c r="AO79" s="55"/>
      <c r="AP79" s="55"/>
    </row>
    <row r="80" spans="1:42" ht="15" customHeight="1">
      <c r="A80" s="380" t="s">
        <v>411</v>
      </c>
      <c r="B80" s="380" t="s">
        <v>547</v>
      </c>
      <c r="C80" s="381">
        <v>887</v>
      </c>
      <c r="D80" s="101">
        <v>8646</v>
      </c>
      <c r="E80" s="101">
        <v>2871</v>
      </c>
      <c r="F80" s="101">
        <v>50</v>
      </c>
      <c r="G80" s="101">
        <v>1431</v>
      </c>
      <c r="H80" s="101">
        <v>0</v>
      </c>
      <c r="I80" s="101">
        <v>1641</v>
      </c>
      <c r="J80" s="101">
        <v>1256</v>
      </c>
      <c r="K80" s="101">
        <v>61</v>
      </c>
      <c r="L80" s="101">
        <v>0</v>
      </c>
      <c r="M80" s="101">
        <v>0</v>
      </c>
      <c r="N80" s="101">
        <v>0</v>
      </c>
      <c r="O80" s="101">
        <v>0</v>
      </c>
      <c r="P80" s="101">
        <v>0</v>
      </c>
      <c r="Q80" s="101">
        <v>0</v>
      </c>
      <c r="R80" s="101">
        <v>0</v>
      </c>
      <c r="S80" s="389">
        <v>15956</v>
      </c>
      <c r="V80" s="388">
        <v>206</v>
      </c>
      <c r="W80" s="55">
        <v>1</v>
      </c>
      <c r="X80" s="55"/>
      <c r="Y80" s="55">
        <v>15</v>
      </c>
      <c r="Z80" s="55"/>
      <c r="AA80" s="55">
        <v>228</v>
      </c>
      <c r="AB80" s="55"/>
      <c r="AC80" s="55">
        <v>388</v>
      </c>
      <c r="AD80" s="55">
        <v>200</v>
      </c>
      <c r="AE80" s="55">
        <v>7</v>
      </c>
      <c r="AF80" s="55"/>
      <c r="AG80" s="55"/>
      <c r="AH80" s="55"/>
      <c r="AI80" s="55"/>
      <c r="AJ80" s="55"/>
      <c r="AK80" s="55"/>
      <c r="AL80" s="55"/>
      <c r="AM80" s="55"/>
      <c r="AN80" s="55"/>
      <c r="AO80" s="55"/>
      <c r="AP80" s="55"/>
    </row>
    <row r="81" spans="1:42" ht="15" customHeight="1">
      <c r="A81" s="376" t="s">
        <v>542</v>
      </c>
      <c r="B81" s="382"/>
      <c r="C81" s="383"/>
      <c r="D81" s="378">
        <v>266284</v>
      </c>
      <c r="E81" s="378">
        <v>100163</v>
      </c>
      <c r="F81" s="379">
        <v>3024</v>
      </c>
      <c r="G81" s="378">
        <v>22274</v>
      </c>
      <c r="H81" s="378">
        <v>14512</v>
      </c>
      <c r="I81" s="378">
        <v>21566</v>
      </c>
      <c r="J81" s="378">
        <v>654</v>
      </c>
      <c r="K81" s="379">
        <v>73</v>
      </c>
      <c r="L81" s="378">
        <v>536</v>
      </c>
      <c r="M81" s="379">
        <v>0</v>
      </c>
      <c r="N81" s="379">
        <v>0</v>
      </c>
      <c r="O81" s="379">
        <v>0</v>
      </c>
      <c r="P81" s="379">
        <v>0</v>
      </c>
      <c r="Q81" s="379">
        <v>0</v>
      </c>
      <c r="R81" s="379">
        <v>0</v>
      </c>
      <c r="S81" s="390">
        <v>429086</v>
      </c>
      <c r="V81" s="388">
        <v>313</v>
      </c>
      <c r="W81" s="55">
        <v>0</v>
      </c>
      <c r="X81" s="55"/>
      <c r="Y81" s="55"/>
      <c r="Z81" s="55"/>
      <c r="AA81" s="55">
        <v>488</v>
      </c>
      <c r="AB81" s="55"/>
      <c r="AC81" s="55">
        <v>935</v>
      </c>
      <c r="AD81" s="55">
        <v>395</v>
      </c>
      <c r="AE81" s="55">
        <v>14</v>
      </c>
      <c r="AF81" s="55"/>
      <c r="AG81" s="55"/>
      <c r="AH81" s="55"/>
      <c r="AI81" s="55"/>
      <c r="AJ81" s="55"/>
      <c r="AK81" s="55"/>
      <c r="AL81" s="55"/>
      <c r="AM81" s="55"/>
      <c r="AN81" s="55"/>
      <c r="AO81" s="55"/>
      <c r="AP81" s="55"/>
    </row>
    <row r="82" spans="1:42" ht="15" customHeight="1">
      <c r="A82" s="380" t="s">
        <v>412</v>
      </c>
      <c r="B82" s="380" t="s">
        <v>542</v>
      </c>
      <c r="C82" s="381">
        <v>2</v>
      </c>
      <c r="D82" s="101">
        <v>0</v>
      </c>
      <c r="E82" s="101">
        <v>1965</v>
      </c>
      <c r="F82" s="101">
        <v>31</v>
      </c>
      <c r="G82" s="101">
        <v>0</v>
      </c>
      <c r="H82" s="101">
        <v>0</v>
      </c>
      <c r="I82" s="101">
        <v>862</v>
      </c>
      <c r="J82" s="101">
        <v>338</v>
      </c>
      <c r="K82" s="101">
        <v>8</v>
      </c>
      <c r="L82" s="101">
        <v>1</v>
      </c>
      <c r="M82" s="101">
        <v>0</v>
      </c>
      <c r="N82" s="101">
        <v>0</v>
      </c>
      <c r="O82" s="101">
        <v>0</v>
      </c>
      <c r="P82" s="101">
        <v>0</v>
      </c>
      <c r="Q82" s="101">
        <v>0</v>
      </c>
      <c r="R82" s="101">
        <v>0</v>
      </c>
      <c r="S82" s="389">
        <v>3205</v>
      </c>
      <c r="V82" s="388">
        <v>318</v>
      </c>
      <c r="W82" s="55">
        <v>64</v>
      </c>
      <c r="X82" s="55"/>
      <c r="Y82" s="55">
        <v>2393</v>
      </c>
      <c r="Z82" s="55">
        <v>11</v>
      </c>
      <c r="AA82" s="55">
        <v>23368</v>
      </c>
      <c r="AB82" s="55"/>
      <c r="AC82" s="55">
        <v>6858</v>
      </c>
      <c r="AD82" s="55">
        <v>1486</v>
      </c>
      <c r="AE82" s="55">
        <v>170</v>
      </c>
      <c r="AF82" s="55"/>
      <c r="AG82" s="55"/>
      <c r="AH82" s="55"/>
      <c r="AI82" s="55"/>
      <c r="AJ82" s="55"/>
      <c r="AK82" s="55"/>
      <c r="AL82" s="55"/>
      <c r="AM82" s="55"/>
      <c r="AN82" s="55"/>
      <c r="AO82" s="55"/>
      <c r="AP82" s="55"/>
    </row>
    <row r="83" spans="1:42" ht="15" customHeight="1">
      <c r="A83" s="380" t="s">
        <v>413</v>
      </c>
      <c r="B83" s="380" t="s">
        <v>542</v>
      </c>
      <c r="C83" s="381">
        <v>21</v>
      </c>
      <c r="D83" s="101">
        <v>0</v>
      </c>
      <c r="E83" s="101">
        <v>283</v>
      </c>
      <c r="F83" s="101">
        <v>2</v>
      </c>
      <c r="G83" s="101">
        <v>0</v>
      </c>
      <c r="H83" s="101">
        <v>0</v>
      </c>
      <c r="I83" s="101">
        <v>238</v>
      </c>
      <c r="J83" s="101">
        <v>0</v>
      </c>
      <c r="K83" s="101">
        <v>0</v>
      </c>
      <c r="L83" s="101">
        <v>0</v>
      </c>
      <c r="M83" s="101">
        <v>0</v>
      </c>
      <c r="N83" s="101">
        <v>0</v>
      </c>
      <c r="O83" s="101">
        <v>0</v>
      </c>
      <c r="P83" s="101">
        <v>0</v>
      </c>
      <c r="Q83" s="101">
        <v>0</v>
      </c>
      <c r="R83" s="101">
        <v>0</v>
      </c>
      <c r="S83" s="389">
        <v>523</v>
      </c>
      <c r="V83" s="388">
        <v>321</v>
      </c>
      <c r="W83" s="55">
        <v>98</v>
      </c>
      <c r="X83" s="55"/>
      <c r="Y83" s="55"/>
      <c r="Z83" s="55"/>
      <c r="AA83" s="55"/>
      <c r="AB83" s="55"/>
      <c r="AC83" s="55">
        <v>1888</v>
      </c>
      <c r="AD83" s="55">
        <v>562</v>
      </c>
      <c r="AE83" s="55">
        <v>21</v>
      </c>
      <c r="AF83" s="55"/>
      <c r="AG83" s="55"/>
      <c r="AH83" s="55"/>
      <c r="AI83" s="55"/>
      <c r="AJ83" s="55"/>
      <c r="AK83" s="55"/>
      <c r="AL83" s="55"/>
      <c r="AM83" s="55"/>
      <c r="AN83" s="55"/>
      <c r="AO83" s="55"/>
      <c r="AP83" s="55"/>
    </row>
    <row r="84" spans="1:42" ht="15" customHeight="1">
      <c r="A84" s="380" t="s">
        <v>414</v>
      </c>
      <c r="B84" s="380" t="s">
        <v>542</v>
      </c>
      <c r="C84" s="381">
        <v>55</v>
      </c>
      <c r="D84" s="101">
        <v>0</v>
      </c>
      <c r="E84" s="101">
        <v>342</v>
      </c>
      <c r="F84" s="101">
        <v>2</v>
      </c>
      <c r="G84" s="101">
        <v>0</v>
      </c>
      <c r="H84" s="101">
        <v>0</v>
      </c>
      <c r="I84" s="101">
        <v>234</v>
      </c>
      <c r="J84" s="101">
        <v>0</v>
      </c>
      <c r="K84" s="101">
        <v>0</v>
      </c>
      <c r="L84" s="101">
        <v>0</v>
      </c>
      <c r="M84" s="101">
        <v>0</v>
      </c>
      <c r="N84" s="101">
        <v>0</v>
      </c>
      <c r="O84" s="101">
        <v>0</v>
      </c>
      <c r="P84" s="101">
        <v>0</v>
      </c>
      <c r="Q84" s="101">
        <v>0</v>
      </c>
      <c r="R84" s="101">
        <v>0</v>
      </c>
      <c r="S84" s="389">
        <v>578</v>
      </c>
      <c r="V84" s="388">
        <v>376</v>
      </c>
      <c r="W84" s="55">
        <v>61</v>
      </c>
      <c r="X84" s="55"/>
      <c r="Y84" s="55">
        <v>1833</v>
      </c>
      <c r="Z84" s="55">
        <v>1</v>
      </c>
      <c r="AA84" s="55">
        <v>50587</v>
      </c>
      <c r="AB84" s="55"/>
      <c r="AC84" s="55">
        <v>9288</v>
      </c>
      <c r="AD84" s="55">
        <v>1543</v>
      </c>
      <c r="AE84" s="55">
        <v>388</v>
      </c>
      <c r="AF84" s="55"/>
      <c r="AG84" s="55"/>
      <c r="AH84" s="55"/>
      <c r="AI84" s="55"/>
      <c r="AJ84" s="55"/>
      <c r="AK84" s="55"/>
      <c r="AL84" s="55"/>
      <c r="AM84" s="55"/>
      <c r="AN84" s="55"/>
      <c r="AO84" s="55"/>
      <c r="AP84" s="55"/>
    </row>
    <row r="85" spans="1:42" ht="15" customHeight="1">
      <c r="A85" s="380" t="s">
        <v>415</v>
      </c>
      <c r="B85" s="380" t="s">
        <v>542</v>
      </c>
      <c r="C85" s="381">
        <v>148</v>
      </c>
      <c r="D85" s="101">
        <v>23989</v>
      </c>
      <c r="E85" s="101">
        <v>11579</v>
      </c>
      <c r="F85" s="101">
        <v>405</v>
      </c>
      <c r="G85" s="101">
        <v>0</v>
      </c>
      <c r="H85" s="101">
        <v>0</v>
      </c>
      <c r="I85" s="101">
        <v>1678</v>
      </c>
      <c r="J85" s="101">
        <v>0</v>
      </c>
      <c r="K85" s="101">
        <v>0</v>
      </c>
      <c r="L85" s="101">
        <v>12</v>
      </c>
      <c r="M85" s="101">
        <v>0</v>
      </c>
      <c r="N85" s="101">
        <v>0</v>
      </c>
      <c r="O85" s="101">
        <v>0</v>
      </c>
      <c r="P85" s="101">
        <v>0</v>
      </c>
      <c r="Q85" s="101">
        <v>0</v>
      </c>
      <c r="R85" s="101">
        <v>0</v>
      </c>
      <c r="S85" s="389">
        <v>37663</v>
      </c>
      <c r="V85" s="388">
        <v>400</v>
      </c>
      <c r="W85" s="55">
        <v>4</v>
      </c>
      <c r="X85" s="55"/>
      <c r="Y85" s="55">
        <v>2200</v>
      </c>
      <c r="Z85" s="55">
        <v>1</v>
      </c>
      <c r="AA85" s="55">
        <v>6903</v>
      </c>
      <c r="AB85" s="55"/>
      <c r="AC85" s="55">
        <v>2766</v>
      </c>
      <c r="AD85" s="55">
        <v>1299</v>
      </c>
      <c r="AE85" s="55">
        <v>93</v>
      </c>
      <c r="AF85" s="55"/>
      <c r="AG85" s="55"/>
      <c r="AH85" s="55">
        <v>1</v>
      </c>
      <c r="AI85" s="55"/>
      <c r="AJ85" s="55"/>
      <c r="AK85" s="55"/>
      <c r="AL85" s="55"/>
      <c r="AM85" s="55"/>
      <c r="AN85" s="55"/>
      <c r="AO85" s="55"/>
      <c r="AP85" s="55"/>
    </row>
    <row r="86" spans="1:42" ht="15" customHeight="1">
      <c r="A86" s="380" t="s">
        <v>416</v>
      </c>
      <c r="B86" s="380" t="s">
        <v>542</v>
      </c>
      <c r="C86" s="381">
        <v>197</v>
      </c>
      <c r="D86" s="101">
        <v>307</v>
      </c>
      <c r="E86" s="101">
        <v>1733</v>
      </c>
      <c r="F86" s="101">
        <v>28</v>
      </c>
      <c r="G86" s="101">
        <v>0</v>
      </c>
      <c r="H86" s="101">
        <v>0</v>
      </c>
      <c r="I86" s="101">
        <v>605</v>
      </c>
      <c r="J86" s="101">
        <v>0</v>
      </c>
      <c r="K86" s="101">
        <v>0</v>
      </c>
      <c r="L86" s="101">
        <v>9</v>
      </c>
      <c r="M86" s="101">
        <v>0</v>
      </c>
      <c r="N86" s="101">
        <v>0</v>
      </c>
      <c r="O86" s="101">
        <v>0</v>
      </c>
      <c r="P86" s="101">
        <v>0</v>
      </c>
      <c r="Q86" s="101">
        <v>0</v>
      </c>
      <c r="R86" s="101">
        <v>0</v>
      </c>
      <c r="S86" s="389">
        <v>2682</v>
      </c>
      <c r="V86" s="388">
        <v>440</v>
      </c>
      <c r="W86" s="55">
        <v>30</v>
      </c>
      <c r="X86" s="55"/>
      <c r="Y86" s="55">
        <v>3740</v>
      </c>
      <c r="Z86" s="55">
        <v>3</v>
      </c>
      <c r="AA86" s="55">
        <v>29440</v>
      </c>
      <c r="AB86" s="55"/>
      <c r="AC86" s="55">
        <v>9854</v>
      </c>
      <c r="AD86" s="55">
        <v>1900</v>
      </c>
      <c r="AE86" s="55">
        <v>318</v>
      </c>
      <c r="AF86" s="55"/>
      <c r="AG86" s="55"/>
      <c r="AH86" s="55"/>
      <c r="AI86" s="55"/>
      <c r="AJ86" s="55"/>
      <c r="AK86" s="55"/>
      <c r="AL86" s="55"/>
      <c r="AM86" s="55"/>
      <c r="AN86" s="55"/>
      <c r="AO86" s="55"/>
      <c r="AP86" s="55"/>
    </row>
    <row r="87" spans="1:42" ht="15" customHeight="1">
      <c r="A87" s="380" t="s">
        <v>417</v>
      </c>
      <c r="B87" s="380" t="s">
        <v>542</v>
      </c>
      <c r="C87" s="381">
        <v>206</v>
      </c>
      <c r="D87" s="101">
        <v>228</v>
      </c>
      <c r="E87" s="101">
        <v>388</v>
      </c>
      <c r="F87" s="101">
        <v>7</v>
      </c>
      <c r="G87" s="101">
        <v>15</v>
      </c>
      <c r="H87" s="101">
        <v>0</v>
      </c>
      <c r="I87" s="101">
        <v>200</v>
      </c>
      <c r="J87" s="101">
        <v>0</v>
      </c>
      <c r="K87" s="101">
        <v>0</v>
      </c>
      <c r="L87" s="101">
        <v>1</v>
      </c>
      <c r="M87" s="101">
        <v>0</v>
      </c>
      <c r="N87" s="101">
        <v>0</v>
      </c>
      <c r="O87" s="101">
        <v>0</v>
      </c>
      <c r="P87" s="101">
        <v>0</v>
      </c>
      <c r="Q87" s="101">
        <v>0</v>
      </c>
      <c r="R87" s="101">
        <v>0</v>
      </c>
      <c r="S87" s="389">
        <v>839</v>
      </c>
      <c r="V87" s="388">
        <v>483</v>
      </c>
      <c r="W87" s="55">
        <v>0</v>
      </c>
      <c r="X87" s="55"/>
      <c r="Y87" s="55">
        <v>26</v>
      </c>
      <c r="Z87" s="55"/>
      <c r="AA87" s="55"/>
      <c r="AB87" s="55"/>
      <c r="AC87" s="55">
        <v>362</v>
      </c>
      <c r="AD87" s="55">
        <v>256</v>
      </c>
      <c r="AE87" s="55">
        <v>6</v>
      </c>
      <c r="AF87" s="55"/>
      <c r="AG87" s="55"/>
      <c r="AH87" s="55">
        <v>17</v>
      </c>
      <c r="AI87" s="55"/>
      <c r="AJ87" s="55"/>
      <c r="AK87" s="55"/>
      <c r="AL87" s="55"/>
      <c r="AM87" s="55"/>
      <c r="AN87" s="55"/>
      <c r="AO87" s="55"/>
      <c r="AP87" s="55"/>
    </row>
    <row r="88" spans="1:42" ht="15" customHeight="1">
      <c r="A88" s="380" t="s">
        <v>418</v>
      </c>
      <c r="B88" s="380" t="s">
        <v>542</v>
      </c>
      <c r="C88" s="381">
        <v>313</v>
      </c>
      <c r="D88" s="101">
        <v>488</v>
      </c>
      <c r="E88" s="101">
        <v>935</v>
      </c>
      <c r="F88" s="101">
        <v>14</v>
      </c>
      <c r="G88" s="101">
        <v>0</v>
      </c>
      <c r="H88" s="101">
        <v>0</v>
      </c>
      <c r="I88" s="101">
        <v>395</v>
      </c>
      <c r="J88" s="101">
        <v>0</v>
      </c>
      <c r="K88" s="101">
        <v>0</v>
      </c>
      <c r="L88" s="101">
        <v>0</v>
      </c>
      <c r="M88" s="101">
        <v>0</v>
      </c>
      <c r="N88" s="101">
        <v>0</v>
      </c>
      <c r="O88" s="101">
        <v>0</v>
      </c>
      <c r="P88" s="101">
        <v>0</v>
      </c>
      <c r="Q88" s="101">
        <v>0</v>
      </c>
      <c r="R88" s="101">
        <v>0</v>
      </c>
      <c r="S88" s="389">
        <v>1832</v>
      </c>
      <c r="V88" s="388">
        <v>541</v>
      </c>
      <c r="W88" s="55">
        <v>38</v>
      </c>
      <c r="X88" s="55"/>
      <c r="Y88" s="55">
        <v>1082</v>
      </c>
      <c r="Z88" s="55"/>
      <c r="AA88" s="55"/>
      <c r="AB88" s="55"/>
      <c r="AC88" s="55">
        <v>3730</v>
      </c>
      <c r="AD88" s="55">
        <v>923</v>
      </c>
      <c r="AE88" s="55">
        <v>67</v>
      </c>
      <c r="AF88" s="55"/>
      <c r="AG88" s="55"/>
      <c r="AH88" s="55"/>
      <c r="AI88" s="55"/>
      <c r="AJ88" s="55"/>
      <c r="AK88" s="55"/>
      <c r="AL88" s="55"/>
      <c r="AM88" s="55"/>
      <c r="AN88" s="55"/>
      <c r="AO88" s="55"/>
      <c r="AP88" s="55"/>
    </row>
    <row r="89" spans="1:42" ht="15" customHeight="1">
      <c r="A89" s="380" t="s">
        <v>419</v>
      </c>
      <c r="B89" s="380" t="s">
        <v>542</v>
      </c>
      <c r="C89" s="381">
        <v>318</v>
      </c>
      <c r="D89" s="101">
        <v>23368</v>
      </c>
      <c r="E89" s="101">
        <v>6858</v>
      </c>
      <c r="F89" s="101">
        <v>170</v>
      </c>
      <c r="G89" s="101">
        <v>2393</v>
      </c>
      <c r="H89" s="101">
        <v>11</v>
      </c>
      <c r="I89" s="101">
        <v>1486</v>
      </c>
      <c r="J89" s="101">
        <v>0</v>
      </c>
      <c r="K89" s="101">
        <v>0</v>
      </c>
      <c r="L89" s="101">
        <v>64</v>
      </c>
      <c r="M89" s="101">
        <v>0</v>
      </c>
      <c r="N89" s="101">
        <v>0</v>
      </c>
      <c r="O89" s="101">
        <v>0</v>
      </c>
      <c r="P89" s="101">
        <v>0</v>
      </c>
      <c r="Q89" s="101">
        <v>0</v>
      </c>
      <c r="R89" s="101">
        <v>0</v>
      </c>
      <c r="S89" s="389">
        <v>34350</v>
      </c>
      <c r="V89" s="388">
        <v>607</v>
      </c>
      <c r="W89" s="55">
        <v>43</v>
      </c>
      <c r="X89" s="55"/>
      <c r="Y89" s="55"/>
      <c r="Z89" s="55">
        <v>7</v>
      </c>
      <c r="AA89" s="55">
        <v>9657</v>
      </c>
      <c r="AB89" s="55"/>
      <c r="AC89" s="55">
        <v>4699</v>
      </c>
      <c r="AD89" s="55">
        <v>520</v>
      </c>
      <c r="AE89" s="55">
        <v>79</v>
      </c>
      <c r="AF89" s="55"/>
      <c r="AG89" s="55"/>
      <c r="AH89" s="55"/>
      <c r="AI89" s="55"/>
      <c r="AJ89" s="55"/>
      <c r="AK89" s="55"/>
      <c r="AL89" s="55"/>
      <c r="AM89" s="55"/>
      <c r="AN89" s="55"/>
      <c r="AO89" s="55"/>
      <c r="AP89" s="55"/>
    </row>
    <row r="90" spans="1:42" ht="15" customHeight="1">
      <c r="A90" s="380" t="s">
        <v>420</v>
      </c>
      <c r="B90" s="380" t="s">
        <v>542</v>
      </c>
      <c r="C90" s="381">
        <v>321</v>
      </c>
      <c r="D90" s="101">
        <v>0</v>
      </c>
      <c r="E90" s="101">
        <v>1888</v>
      </c>
      <c r="F90" s="101">
        <v>21</v>
      </c>
      <c r="G90" s="101">
        <v>0</v>
      </c>
      <c r="H90" s="101">
        <v>0</v>
      </c>
      <c r="I90" s="101">
        <v>562</v>
      </c>
      <c r="J90" s="101">
        <v>0</v>
      </c>
      <c r="K90" s="101">
        <v>0</v>
      </c>
      <c r="L90" s="101">
        <v>98</v>
      </c>
      <c r="M90" s="101">
        <v>0</v>
      </c>
      <c r="N90" s="101">
        <v>0</v>
      </c>
      <c r="O90" s="101">
        <v>0</v>
      </c>
      <c r="P90" s="101">
        <v>0</v>
      </c>
      <c r="Q90" s="101">
        <v>0</v>
      </c>
      <c r="R90" s="101">
        <v>0</v>
      </c>
      <c r="S90" s="389">
        <v>2569</v>
      </c>
      <c r="V90" s="388">
        <v>615</v>
      </c>
      <c r="W90" s="55">
        <v>114</v>
      </c>
      <c r="X90" s="55"/>
      <c r="Y90" s="55">
        <v>10626</v>
      </c>
      <c r="Z90" s="55">
        <v>14487</v>
      </c>
      <c r="AA90" s="55">
        <v>110195</v>
      </c>
      <c r="AB90" s="55"/>
      <c r="AC90" s="55">
        <v>24676</v>
      </c>
      <c r="AD90" s="55">
        <v>3020</v>
      </c>
      <c r="AE90" s="55">
        <v>1140</v>
      </c>
      <c r="AF90" s="55">
        <v>65</v>
      </c>
      <c r="AG90" s="55"/>
      <c r="AH90" s="55">
        <v>292</v>
      </c>
      <c r="AI90" s="55"/>
      <c r="AJ90" s="55"/>
      <c r="AK90" s="55"/>
      <c r="AL90" s="55"/>
      <c r="AM90" s="55"/>
      <c r="AN90" s="55"/>
      <c r="AO90" s="55"/>
      <c r="AP90" s="55"/>
    </row>
    <row r="91" spans="1:42" ht="15" customHeight="1">
      <c r="A91" s="380" t="s">
        <v>421</v>
      </c>
      <c r="B91" s="380" t="s">
        <v>542</v>
      </c>
      <c r="C91" s="381">
        <v>376</v>
      </c>
      <c r="D91" s="101">
        <v>50587</v>
      </c>
      <c r="E91" s="101">
        <v>9288</v>
      </c>
      <c r="F91" s="101">
        <v>388</v>
      </c>
      <c r="G91" s="101">
        <v>1833</v>
      </c>
      <c r="H91" s="101">
        <v>1</v>
      </c>
      <c r="I91" s="101">
        <v>1543</v>
      </c>
      <c r="J91" s="101">
        <v>0</v>
      </c>
      <c r="K91" s="101">
        <v>0</v>
      </c>
      <c r="L91" s="101">
        <v>61</v>
      </c>
      <c r="M91" s="101">
        <v>0</v>
      </c>
      <c r="N91" s="101">
        <v>0</v>
      </c>
      <c r="O91" s="101">
        <v>0</v>
      </c>
      <c r="P91" s="101">
        <v>0</v>
      </c>
      <c r="Q91" s="101">
        <v>0</v>
      </c>
      <c r="R91" s="101">
        <v>0</v>
      </c>
      <c r="S91" s="389">
        <v>63701</v>
      </c>
      <c r="V91" s="388">
        <v>649</v>
      </c>
      <c r="W91" s="55">
        <v>6</v>
      </c>
      <c r="X91" s="55"/>
      <c r="Y91" s="55"/>
      <c r="Z91" s="55"/>
      <c r="AA91" s="55">
        <v>558</v>
      </c>
      <c r="AB91" s="55"/>
      <c r="AC91" s="55">
        <v>1422</v>
      </c>
      <c r="AD91" s="55">
        <v>553</v>
      </c>
      <c r="AE91" s="55">
        <v>3</v>
      </c>
      <c r="AF91" s="55"/>
      <c r="AG91" s="55"/>
      <c r="AH91" s="55"/>
      <c r="AI91" s="55"/>
      <c r="AJ91" s="55"/>
      <c r="AK91" s="55"/>
      <c r="AL91" s="55"/>
      <c r="AM91" s="55"/>
      <c r="AN91" s="55"/>
      <c r="AO91" s="55"/>
      <c r="AP91" s="55"/>
    </row>
    <row r="92" spans="1:42" ht="15" customHeight="1">
      <c r="A92" s="380" t="s">
        <v>422</v>
      </c>
      <c r="B92" s="380" t="s">
        <v>542</v>
      </c>
      <c r="C92" s="381">
        <v>400</v>
      </c>
      <c r="D92" s="101">
        <v>6903</v>
      </c>
      <c r="E92" s="101">
        <v>2766</v>
      </c>
      <c r="F92" s="101">
        <v>93</v>
      </c>
      <c r="G92" s="101">
        <v>2200</v>
      </c>
      <c r="H92" s="101">
        <v>1</v>
      </c>
      <c r="I92" s="101">
        <v>1299</v>
      </c>
      <c r="J92" s="101">
        <v>1</v>
      </c>
      <c r="K92" s="101">
        <v>0</v>
      </c>
      <c r="L92" s="101">
        <v>4</v>
      </c>
      <c r="M92" s="101">
        <v>0</v>
      </c>
      <c r="N92" s="101">
        <v>0</v>
      </c>
      <c r="O92" s="101">
        <v>0</v>
      </c>
      <c r="P92" s="101">
        <v>0</v>
      </c>
      <c r="Q92" s="101">
        <v>0</v>
      </c>
      <c r="R92" s="101">
        <v>0</v>
      </c>
      <c r="S92" s="389">
        <v>13267</v>
      </c>
      <c r="V92" s="388">
        <v>652</v>
      </c>
      <c r="W92" s="55">
        <v>0</v>
      </c>
      <c r="X92" s="55"/>
      <c r="Y92" s="55"/>
      <c r="Z92" s="55"/>
      <c r="AA92" s="55">
        <v>84</v>
      </c>
      <c r="AB92" s="55"/>
      <c r="AC92" s="55">
        <v>206</v>
      </c>
      <c r="AD92" s="55">
        <v>138</v>
      </c>
      <c r="AE92" s="55">
        <v>5</v>
      </c>
      <c r="AF92" s="55"/>
      <c r="AG92" s="55"/>
      <c r="AH92" s="55"/>
      <c r="AI92" s="55"/>
      <c r="AJ92" s="55"/>
      <c r="AK92" s="55"/>
      <c r="AL92" s="55"/>
      <c r="AM92" s="55"/>
      <c r="AN92" s="55"/>
      <c r="AO92" s="55"/>
      <c r="AP92" s="55"/>
    </row>
    <row r="93" spans="1:42" ht="15" customHeight="1">
      <c r="A93" s="380" t="s">
        <v>423</v>
      </c>
      <c r="B93" s="380" t="s">
        <v>542</v>
      </c>
      <c r="C93" s="381">
        <v>440</v>
      </c>
      <c r="D93" s="101">
        <v>29440</v>
      </c>
      <c r="E93" s="101">
        <v>9854</v>
      </c>
      <c r="F93" s="101">
        <v>318</v>
      </c>
      <c r="G93" s="101">
        <v>3740</v>
      </c>
      <c r="H93" s="101">
        <v>3</v>
      </c>
      <c r="I93" s="101">
        <v>1900</v>
      </c>
      <c r="J93" s="101">
        <v>0</v>
      </c>
      <c r="K93" s="101">
        <v>0</v>
      </c>
      <c r="L93" s="101">
        <v>30</v>
      </c>
      <c r="M93" s="101">
        <v>0</v>
      </c>
      <c r="N93" s="101">
        <v>0</v>
      </c>
      <c r="O93" s="101">
        <v>0</v>
      </c>
      <c r="P93" s="101">
        <v>0</v>
      </c>
      <c r="Q93" s="101">
        <v>0</v>
      </c>
      <c r="R93" s="101">
        <v>0</v>
      </c>
      <c r="S93" s="389">
        <v>45285</v>
      </c>
      <c r="V93" s="388">
        <v>660</v>
      </c>
      <c r="W93" s="55">
        <v>2</v>
      </c>
      <c r="X93" s="55"/>
      <c r="Y93" s="55"/>
      <c r="Z93" s="55"/>
      <c r="AA93" s="55"/>
      <c r="AB93" s="55"/>
      <c r="AC93" s="55">
        <v>2501</v>
      </c>
      <c r="AD93" s="55">
        <v>717</v>
      </c>
      <c r="AE93" s="55">
        <v>21</v>
      </c>
      <c r="AF93" s="55"/>
      <c r="AG93" s="55"/>
      <c r="AH93" s="55"/>
      <c r="AI93" s="55"/>
      <c r="AJ93" s="55"/>
      <c r="AK93" s="55"/>
      <c r="AL93" s="55"/>
      <c r="AM93" s="55"/>
      <c r="AN93" s="55"/>
      <c r="AO93" s="55"/>
      <c r="AP93" s="55"/>
    </row>
    <row r="94" spans="1:42" ht="15" customHeight="1">
      <c r="A94" s="380" t="s">
        <v>424</v>
      </c>
      <c r="B94" s="380" t="s">
        <v>542</v>
      </c>
      <c r="C94" s="381">
        <v>483</v>
      </c>
      <c r="D94" s="101">
        <v>0</v>
      </c>
      <c r="E94" s="101">
        <v>362</v>
      </c>
      <c r="F94" s="101">
        <v>6</v>
      </c>
      <c r="G94" s="101">
        <v>26</v>
      </c>
      <c r="H94" s="101">
        <v>0</v>
      </c>
      <c r="I94" s="101">
        <v>256</v>
      </c>
      <c r="J94" s="101">
        <v>17</v>
      </c>
      <c r="K94" s="101">
        <v>0</v>
      </c>
      <c r="L94" s="101">
        <v>0</v>
      </c>
      <c r="M94" s="101">
        <v>0</v>
      </c>
      <c r="N94" s="101">
        <v>0</v>
      </c>
      <c r="O94" s="101">
        <v>0</v>
      </c>
      <c r="P94" s="101">
        <v>0</v>
      </c>
      <c r="Q94" s="101">
        <v>0</v>
      </c>
      <c r="R94" s="101">
        <v>0</v>
      </c>
      <c r="S94" s="389">
        <v>667</v>
      </c>
      <c r="V94" s="388">
        <v>667</v>
      </c>
      <c r="W94" s="55">
        <v>45</v>
      </c>
      <c r="X94" s="55"/>
      <c r="Y94" s="55"/>
      <c r="Z94" s="55"/>
      <c r="AA94" s="55">
        <v>527</v>
      </c>
      <c r="AB94" s="55"/>
      <c r="AC94" s="55">
        <v>2000</v>
      </c>
      <c r="AD94" s="55">
        <v>766</v>
      </c>
      <c r="AE94" s="55">
        <v>11</v>
      </c>
      <c r="AF94" s="55"/>
      <c r="AG94" s="55"/>
      <c r="AH94" s="55"/>
      <c r="AI94" s="55"/>
      <c r="AJ94" s="55"/>
      <c r="AK94" s="55"/>
      <c r="AL94" s="55"/>
      <c r="AM94" s="55"/>
      <c r="AN94" s="55"/>
      <c r="AO94" s="55"/>
      <c r="AP94" s="55"/>
    </row>
    <row r="95" spans="1:42" ht="15" customHeight="1">
      <c r="A95" s="380" t="s">
        <v>425</v>
      </c>
      <c r="B95" s="380" t="s">
        <v>542</v>
      </c>
      <c r="C95" s="381">
        <v>541</v>
      </c>
      <c r="D95" s="101">
        <v>0</v>
      </c>
      <c r="E95" s="101">
        <v>3730</v>
      </c>
      <c r="F95" s="101">
        <v>67</v>
      </c>
      <c r="G95" s="101">
        <v>1082</v>
      </c>
      <c r="H95" s="101">
        <v>0</v>
      </c>
      <c r="I95" s="101">
        <v>923</v>
      </c>
      <c r="J95" s="101">
        <v>0</v>
      </c>
      <c r="K95" s="101">
        <v>0</v>
      </c>
      <c r="L95" s="101">
        <v>38</v>
      </c>
      <c r="M95" s="101">
        <v>0</v>
      </c>
      <c r="N95" s="101">
        <v>0</v>
      </c>
      <c r="O95" s="101">
        <v>0</v>
      </c>
      <c r="P95" s="101">
        <v>0</v>
      </c>
      <c r="Q95" s="101">
        <v>0</v>
      </c>
      <c r="R95" s="101">
        <v>0</v>
      </c>
      <c r="S95" s="389">
        <v>5840</v>
      </c>
      <c r="V95" s="388">
        <v>674</v>
      </c>
      <c r="W95" s="55">
        <v>5</v>
      </c>
      <c r="X95" s="55"/>
      <c r="Y95" s="55"/>
      <c r="Z95" s="55"/>
      <c r="AA95" s="55"/>
      <c r="AB95" s="55"/>
      <c r="AC95" s="55">
        <v>1718</v>
      </c>
      <c r="AD95" s="55">
        <v>896</v>
      </c>
      <c r="AE95" s="55">
        <v>67</v>
      </c>
      <c r="AF95" s="55"/>
      <c r="AG95" s="55"/>
      <c r="AH95" s="55"/>
      <c r="AI95" s="55"/>
      <c r="AJ95" s="55"/>
      <c r="AK95" s="55"/>
      <c r="AL95" s="55"/>
      <c r="AM95" s="55"/>
      <c r="AN95" s="55"/>
      <c r="AO95" s="55"/>
      <c r="AP95" s="55"/>
    </row>
    <row r="96" spans="1:42" ht="15" customHeight="1">
      <c r="A96" s="380" t="s">
        <v>426</v>
      </c>
      <c r="B96" s="380" t="s">
        <v>542</v>
      </c>
      <c r="C96" s="381">
        <v>607</v>
      </c>
      <c r="D96" s="101">
        <v>9657</v>
      </c>
      <c r="E96" s="101">
        <v>4699</v>
      </c>
      <c r="F96" s="101">
        <v>79</v>
      </c>
      <c r="G96" s="101">
        <v>0</v>
      </c>
      <c r="H96" s="101">
        <v>7</v>
      </c>
      <c r="I96" s="101">
        <v>520</v>
      </c>
      <c r="J96" s="101">
        <v>0</v>
      </c>
      <c r="K96" s="101">
        <v>0</v>
      </c>
      <c r="L96" s="101">
        <v>43</v>
      </c>
      <c r="M96" s="101">
        <v>0</v>
      </c>
      <c r="N96" s="101">
        <v>0</v>
      </c>
      <c r="O96" s="101">
        <v>0</v>
      </c>
      <c r="P96" s="101">
        <v>0</v>
      </c>
      <c r="Q96" s="101">
        <v>0</v>
      </c>
      <c r="R96" s="101">
        <v>0</v>
      </c>
      <c r="S96" s="389">
        <v>15005</v>
      </c>
      <c r="V96" s="388">
        <v>697</v>
      </c>
      <c r="W96" s="55">
        <v>3</v>
      </c>
      <c r="X96" s="55"/>
      <c r="Y96" s="55">
        <v>359</v>
      </c>
      <c r="Z96" s="55">
        <v>1</v>
      </c>
      <c r="AA96" s="55">
        <v>9131</v>
      </c>
      <c r="AB96" s="55"/>
      <c r="AC96" s="55">
        <v>6185</v>
      </c>
      <c r="AD96" s="55">
        <v>1195</v>
      </c>
      <c r="AE96" s="55">
        <v>104</v>
      </c>
      <c r="AF96" s="55"/>
      <c r="AG96" s="55"/>
      <c r="AH96" s="55">
        <v>6</v>
      </c>
      <c r="AI96" s="55"/>
      <c r="AJ96" s="55"/>
      <c r="AK96" s="55"/>
      <c r="AL96" s="55"/>
      <c r="AM96" s="55"/>
      <c r="AN96" s="55"/>
      <c r="AO96" s="55"/>
      <c r="AP96" s="55"/>
    </row>
    <row r="97" spans="1:42" ht="15" customHeight="1">
      <c r="A97" s="380" t="s">
        <v>427</v>
      </c>
      <c r="B97" s="380" t="s">
        <v>542</v>
      </c>
      <c r="C97" s="381">
        <v>615</v>
      </c>
      <c r="D97" s="101">
        <v>110195</v>
      </c>
      <c r="E97" s="101">
        <v>24676</v>
      </c>
      <c r="F97" s="101">
        <v>1140</v>
      </c>
      <c r="G97" s="101">
        <v>10626</v>
      </c>
      <c r="H97" s="101">
        <v>14487</v>
      </c>
      <c r="I97" s="101">
        <v>3020</v>
      </c>
      <c r="J97" s="101">
        <v>292</v>
      </c>
      <c r="K97" s="101">
        <v>65</v>
      </c>
      <c r="L97" s="101">
        <v>114</v>
      </c>
      <c r="M97" s="101">
        <v>0</v>
      </c>
      <c r="N97" s="101">
        <v>0</v>
      </c>
      <c r="O97" s="101">
        <v>0</v>
      </c>
      <c r="P97" s="101">
        <v>0</v>
      </c>
      <c r="Q97" s="101">
        <v>0</v>
      </c>
      <c r="R97" s="101">
        <v>0</v>
      </c>
      <c r="S97" s="389">
        <v>164615</v>
      </c>
      <c r="V97" s="388">
        <v>756</v>
      </c>
      <c r="W97" s="55">
        <v>0</v>
      </c>
      <c r="X97" s="55"/>
      <c r="Y97" s="55"/>
      <c r="Z97" s="55">
        <v>1</v>
      </c>
      <c r="AA97" s="55">
        <v>822</v>
      </c>
      <c r="AB97" s="55"/>
      <c r="AC97" s="55">
        <v>4785</v>
      </c>
      <c r="AD97" s="55">
        <v>1580</v>
      </c>
      <c r="AE97" s="55">
        <v>42</v>
      </c>
      <c r="AF97" s="55"/>
      <c r="AG97" s="55"/>
      <c r="AH97" s="55"/>
      <c r="AI97" s="55"/>
      <c r="AJ97" s="55"/>
      <c r="AK97" s="55"/>
      <c r="AL97" s="55"/>
      <c r="AM97" s="55"/>
      <c r="AN97" s="55"/>
      <c r="AO97" s="55"/>
      <c r="AP97" s="55"/>
    </row>
    <row r="98" spans="1:42" ht="15" customHeight="1">
      <c r="A98" s="380" t="s">
        <v>428</v>
      </c>
      <c r="B98" s="380" t="s">
        <v>542</v>
      </c>
      <c r="C98" s="381">
        <v>649</v>
      </c>
      <c r="D98" s="101">
        <v>558</v>
      </c>
      <c r="E98" s="101">
        <v>1422</v>
      </c>
      <c r="F98" s="101">
        <v>3</v>
      </c>
      <c r="G98" s="101">
        <v>0</v>
      </c>
      <c r="H98" s="101">
        <v>0</v>
      </c>
      <c r="I98" s="101">
        <v>553</v>
      </c>
      <c r="J98" s="101">
        <v>0</v>
      </c>
      <c r="K98" s="101">
        <v>0</v>
      </c>
      <c r="L98" s="101">
        <v>6</v>
      </c>
      <c r="M98" s="101">
        <v>0</v>
      </c>
      <c r="N98" s="101">
        <v>0</v>
      </c>
      <c r="O98" s="101">
        <v>0</v>
      </c>
      <c r="P98" s="101">
        <v>0</v>
      </c>
      <c r="Q98" s="101">
        <v>0</v>
      </c>
      <c r="R98" s="101">
        <v>0</v>
      </c>
      <c r="S98" s="389">
        <v>2542</v>
      </c>
      <c r="V98" s="388">
        <v>30</v>
      </c>
      <c r="W98" s="55">
        <v>3</v>
      </c>
      <c r="X98" s="55">
        <v>22</v>
      </c>
      <c r="Y98" s="55">
        <v>4003</v>
      </c>
      <c r="Z98" s="55"/>
      <c r="AA98" s="55">
        <v>4111</v>
      </c>
      <c r="AB98" s="55"/>
      <c r="AC98" s="55">
        <v>4749</v>
      </c>
      <c r="AD98" s="55">
        <v>472</v>
      </c>
      <c r="AE98" s="55">
        <v>39</v>
      </c>
      <c r="AF98" s="55">
        <v>39</v>
      </c>
      <c r="AG98" s="55"/>
      <c r="AH98" s="55">
        <v>1164</v>
      </c>
      <c r="AI98" s="55"/>
      <c r="AJ98" s="55"/>
      <c r="AK98" s="55"/>
      <c r="AL98" s="55"/>
      <c r="AM98" s="55"/>
      <c r="AN98" s="55"/>
      <c r="AO98" s="55"/>
      <c r="AP98" s="55"/>
    </row>
    <row r="99" spans="1:42" ht="15" customHeight="1">
      <c r="A99" s="380" t="s">
        <v>429</v>
      </c>
      <c r="B99" s="380" t="s">
        <v>542</v>
      </c>
      <c r="C99" s="381">
        <v>652</v>
      </c>
      <c r="D99" s="101">
        <v>84</v>
      </c>
      <c r="E99" s="101">
        <v>206</v>
      </c>
      <c r="F99" s="101">
        <v>5</v>
      </c>
      <c r="G99" s="101">
        <v>0</v>
      </c>
      <c r="H99" s="101">
        <v>0</v>
      </c>
      <c r="I99" s="101">
        <v>138</v>
      </c>
      <c r="J99" s="101">
        <v>0</v>
      </c>
      <c r="K99" s="101">
        <v>0</v>
      </c>
      <c r="L99" s="101">
        <v>0</v>
      </c>
      <c r="M99" s="101">
        <v>0</v>
      </c>
      <c r="N99" s="101">
        <v>0</v>
      </c>
      <c r="O99" s="101">
        <v>0</v>
      </c>
      <c r="P99" s="101">
        <v>0</v>
      </c>
      <c r="Q99" s="101">
        <v>0</v>
      </c>
      <c r="R99" s="101">
        <v>0</v>
      </c>
      <c r="S99" s="389">
        <v>433</v>
      </c>
      <c r="V99" s="388">
        <v>34</v>
      </c>
      <c r="W99" s="55">
        <v>0</v>
      </c>
      <c r="X99" s="55"/>
      <c r="Y99" s="55"/>
      <c r="Z99" s="55">
        <v>1</v>
      </c>
      <c r="AA99" s="55">
        <v>4842</v>
      </c>
      <c r="AB99" s="55"/>
      <c r="AC99" s="55">
        <v>5102</v>
      </c>
      <c r="AD99" s="55">
        <v>1549</v>
      </c>
      <c r="AE99" s="55">
        <v>41</v>
      </c>
      <c r="AF99" s="55"/>
      <c r="AG99" s="55"/>
      <c r="AH99" s="55"/>
      <c r="AI99" s="55"/>
      <c r="AJ99" s="55"/>
      <c r="AK99" s="55"/>
      <c r="AL99" s="55"/>
      <c r="AM99" s="55"/>
      <c r="AN99" s="55"/>
      <c r="AO99" s="55"/>
      <c r="AP99" s="55"/>
    </row>
    <row r="100" spans="1:42" ht="15" customHeight="1">
      <c r="A100" s="380" t="s">
        <v>430</v>
      </c>
      <c r="B100" s="380" t="s">
        <v>542</v>
      </c>
      <c r="C100" s="381">
        <v>660</v>
      </c>
      <c r="D100" s="101">
        <v>0</v>
      </c>
      <c r="E100" s="101">
        <v>2501</v>
      </c>
      <c r="F100" s="101">
        <v>21</v>
      </c>
      <c r="G100" s="101">
        <v>0</v>
      </c>
      <c r="H100" s="101">
        <v>0</v>
      </c>
      <c r="I100" s="101">
        <v>717</v>
      </c>
      <c r="J100" s="101">
        <v>0</v>
      </c>
      <c r="K100" s="101">
        <v>0</v>
      </c>
      <c r="L100" s="101">
        <v>2</v>
      </c>
      <c r="M100" s="101">
        <v>0</v>
      </c>
      <c r="N100" s="101">
        <v>0</v>
      </c>
      <c r="O100" s="101">
        <v>0</v>
      </c>
      <c r="P100" s="101">
        <v>0</v>
      </c>
      <c r="Q100" s="101">
        <v>0</v>
      </c>
      <c r="R100" s="101">
        <v>0</v>
      </c>
      <c r="S100" s="389">
        <v>3241</v>
      </c>
      <c r="V100" s="388">
        <v>36</v>
      </c>
      <c r="W100" s="55">
        <v>0</v>
      </c>
      <c r="X100" s="55"/>
      <c r="Y100" s="55"/>
      <c r="Z100" s="55"/>
      <c r="AA100" s="55">
        <v>291</v>
      </c>
      <c r="AB100" s="55"/>
      <c r="AC100" s="55">
        <v>780</v>
      </c>
      <c r="AD100" s="55">
        <v>76</v>
      </c>
      <c r="AE100" s="55">
        <v>2</v>
      </c>
      <c r="AF100" s="55"/>
      <c r="AG100" s="55"/>
      <c r="AH100" s="55"/>
      <c r="AI100" s="55"/>
      <c r="AJ100" s="55"/>
      <c r="AK100" s="55"/>
      <c r="AL100" s="55"/>
      <c r="AM100" s="55"/>
      <c r="AN100" s="55"/>
      <c r="AO100" s="55"/>
      <c r="AP100" s="55"/>
    </row>
    <row r="101" spans="1:42" ht="15" customHeight="1">
      <c r="A101" s="380" t="s">
        <v>431</v>
      </c>
      <c r="B101" s="380" t="s">
        <v>542</v>
      </c>
      <c r="C101" s="381">
        <v>667</v>
      </c>
      <c r="D101" s="101">
        <v>527</v>
      </c>
      <c r="E101" s="101">
        <v>2000</v>
      </c>
      <c r="F101" s="101">
        <v>11</v>
      </c>
      <c r="G101" s="101">
        <v>0</v>
      </c>
      <c r="H101" s="101">
        <v>0</v>
      </c>
      <c r="I101" s="101">
        <v>766</v>
      </c>
      <c r="J101" s="101">
        <v>0</v>
      </c>
      <c r="K101" s="101">
        <v>0</v>
      </c>
      <c r="L101" s="101">
        <v>45</v>
      </c>
      <c r="M101" s="101">
        <v>0</v>
      </c>
      <c r="N101" s="101">
        <v>0</v>
      </c>
      <c r="O101" s="101">
        <v>0</v>
      </c>
      <c r="P101" s="101">
        <v>0</v>
      </c>
      <c r="Q101" s="101">
        <v>0</v>
      </c>
      <c r="R101" s="101">
        <v>0</v>
      </c>
      <c r="S101" s="389">
        <v>3349</v>
      </c>
      <c r="V101" s="388">
        <v>91</v>
      </c>
      <c r="W101" s="55">
        <v>0</v>
      </c>
      <c r="X101" s="55"/>
      <c r="Y101" s="55"/>
      <c r="Z101" s="55"/>
      <c r="AA101" s="55">
        <v>340</v>
      </c>
      <c r="AB101" s="55"/>
      <c r="AC101" s="55">
        <v>397</v>
      </c>
      <c r="AD101" s="55">
        <v>211</v>
      </c>
      <c r="AE101" s="55">
        <v>8</v>
      </c>
      <c r="AF101" s="55"/>
      <c r="AG101" s="55"/>
      <c r="AH101" s="55"/>
      <c r="AI101" s="55"/>
      <c r="AJ101" s="55"/>
      <c r="AK101" s="55"/>
      <c r="AL101" s="55"/>
      <c r="AM101" s="55"/>
      <c r="AN101" s="55"/>
      <c r="AO101" s="55"/>
      <c r="AP101" s="55"/>
    </row>
    <row r="102" spans="1:42" ht="15" customHeight="1">
      <c r="A102" s="380" t="s">
        <v>432</v>
      </c>
      <c r="B102" s="380" t="s">
        <v>542</v>
      </c>
      <c r="C102" s="381">
        <v>674</v>
      </c>
      <c r="D102" s="101">
        <v>0</v>
      </c>
      <c r="E102" s="101">
        <v>1718</v>
      </c>
      <c r="F102" s="101">
        <v>67</v>
      </c>
      <c r="G102" s="101">
        <v>0</v>
      </c>
      <c r="H102" s="101">
        <v>0</v>
      </c>
      <c r="I102" s="101">
        <v>896</v>
      </c>
      <c r="J102" s="101">
        <v>0</v>
      </c>
      <c r="K102" s="101">
        <v>0</v>
      </c>
      <c r="L102" s="101">
        <v>5</v>
      </c>
      <c r="M102" s="101">
        <v>0</v>
      </c>
      <c r="N102" s="101">
        <v>0</v>
      </c>
      <c r="O102" s="101">
        <v>0</v>
      </c>
      <c r="P102" s="101">
        <v>0</v>
      </c>
      <c r="Q102" s="101">
        <v>0</v>
      </c>
      <c r="R102" s="101">
        <v>0</v>
      </c>
      <c r="S102" s="389">
        <v>2686</v>
      </c>
      <c r="V102" s="388">
        <v>93</v>
      </c>
      <c r="W102" s="55">
        <v>0</v>
      </c>
      <c r="X102" s="55"/>
      <c r="Y102" s="55"/>
      <c r="Z102" s="55"/>
      <c r="AA102" s="55"/>
      <c r="AB102" s="55"/>
      <c r="AC102" s="55">
        <v>651</v>
      </c>
      <c r="AD102" s="55">
        <v>457</v>
      </c>
      <c r="AE102" s="55">
        <v>1</v>
      </c>
      <c r="AF102" s="55"/>
      <c r="AG102" s="55"/>
      <c r="AH102" s="55"/>
      <c r="AI102" s="55"/>
      <c r="AJ102" s="55"/>
      <c r="AK102" s="55"/>
      <c r="AL102" s="55"/>
      <c r="AM102" s="55"/>
      <c r="AN102" s="55">
        <v>1</v>
      </c>
      <c r="AO102" s="55"/>
      <c r="AP102" s="55"/>
    </row>
    <row r="103" spans="1:42" ht="15" customHeight="1">
      <c r="A103" s="380" t="s">
        <v>433</v>
      </c>
      <c r="B103" s="380" t="s">
        <v>542</v>
      </c>
      <c r="C103" s="381">
        <v>697</v>
      </c>
      <c r="D103" s="101">
        <v>9131</v>
      </c>
      <c r="E103" s="101">
        <v>6185</v>
      </c>
      <c r="F103" s="101">
        <v>104</v>
      </c>
      <c r="G103" s="101">
        <v>359</v>
      </c>
      <c r="H103" s="101">
        <v>1</v>
      </c>
      <c r="I103" s="101">
        <v>1195</v>
      </c>
      <c r="J103" s="101">
        <v>6</v>
      </c>
      <c r="K103" s="101">
        <v>0</v>
      </c>
      <c r="L103" s="101">
        <v>3</v>
      </c>
      <c r="M103" s="101">
        <v>0</v>
      </c>
      <c r="N103" s="101">
        <v>0</v>
      </c>
      <c r="O103" s="101">
        <v>0</v>
      </c>
      <c r="P103" s="101">
        <v>0</v>
      </c>
      <c r="Q103" s="101">
        <v>0</v>
      </c>
      <c r="R103" s="101">
        <v>0</v>
      </c>
      <c r="S103" s="389">
        <v>16984</v>
      </c>
      <c r="V103" s="388">
        <v>101</v>
      </c>
      <c r="W103" s="55">
        <v>0</v>
      </c>
      <c r="X103" s="55"/>
      <c r="Y103" s="55"/>
      <c r="Z103" s="55"/>
      <c r="AA103" s="55"/>
      <c r="AB103" s="55"/>
      <c r="AC103" s="55">
        <v>3628</v>
      </c>
      <c r="AD103" s="55">
        <v>708</v>
      </c>
      <c r="AE103" s="55">
        <v>15</v>
      </c>
      <c r="AF103" s="55">
        <v>130</v>
      </c>
      <c r="AG103" s="55"/>
      <c r="AH103" s="55">
        <v>2259</v>
      </c>
      <c r="AI103" s="55"/>
      <c r="AJ103" s="55"/>
      <c r="AK103" s="55"/>
      <c r="AL103" s="55"/>
      <c r="AM103" s="55"/>
      <c r="AN103" s="55"/>
      <c r="AO103" s="55"/>
      <c r="AP103" s="55"/>
    </row>
    <row r="104" spans="1:42" ht="15" customHeight="1">
      <c r="A104" s="380" t="s">
        <v>434</v>
      </c>
      <c r="B104" s="380" t="s">
        <v>542</v>
      </c>
      <c r="C104" s="381">
        <v>756</v>
      </c>
      <c r="D104" s="101">
        <v>822</v>
      </c>
      <c r="E104" s="101">
        <v>4785</v>
      </c>
      <c r="F104" s="101">
        <v>42</v>
      </c>
      <c r="G104" s="101">
        <v>0</v>
      </c>
      <c r="H104" s="101">
        <v>1</v>
      </c>
      <c r="I104" s="101">
        <v>1580</v>
      </c>
      <c r="J104" s="101">
        <v>0</v>
      </c>
      <c r="K104" s="101">
        <v>0</v>
      </c>
      <c r="L104" s="101">
        <v>0</v>
      </c>
      <c r="M104" s="101">
        <v>0</v>
      </c>
      <c r="N104" s="101">
        <v>0</v>
      </c>
      <c r="O104" s="101">
        <v>0</v>
      </c>
      <c r="P104" s="101">
        <v>0</v>
      </c>
      <c r="Q104" s="101">
        <v>0</v>
      </c>
      <c r="R104" s="101">
        <v>0</v>
      </c>
      <c r="S104" s="389">
        <v>7230</v>
      </c>
      <c r="V104" s="388">
        <v>145</v>
      </c>
      <c r="W104" s="55">
        <v>2</v>
      </c>
      <c r="X104" s="55"/>
      <c r="Y104" s="55"/>
      <c r="Z104" s="55"/>
      <c r="AA104" s="55"/>
      <c r="AB104" s="55"/>
      <c r="AC104" s="55">
        <v>534</v>
      </c>
      <c r="AD104" s="55">
        <v>250</v>
      </c>
      <c r="AE104" s="55">
        <v>9</v>
      </c>
      <c r="AF104" s="55"/>
      <c r="AG104" s="55"/>
      <c r="AH104" s="55"/>
      <c r="AI104" s="55"/>
      <c r="AJ104" s="55"/>
      <c r="AK104" s="55"/>
      <c r="AL104" s="55"/>
      <c r="AM104" s="55"/>
      <c r="AN104" s="55"/>
      <c r="AO104" s="55"/>
      <c r="AP104" s="55"/>
    </row>
    <row r="105" spans="1:42" ht="15" customHeight="1">
      <c r="A105" s="376" t="s">
        <v>536</v>
      </c>
      <c r="B105" s="382"/>
      <c r="C105" s="383"/>
      <c r="D105" s="378">
        <v>9647</v>
      </c>
      <c r="E105" s="378">
        <v>49989</v>
      </c>
      <c r="F105" s="379">
        <v>276</v>
      </c>
      <c r="G105" s="378">
        <v>4406</v>
      </c>
      <c r="H105" s="378">
        <v>3</v>
      </c>
      <c r="I105" s="378">
        <v>11755</v>
      </c>
      <c r="J105" s="378">
        <v>7250</v>
      </c>
      <c r="K105" s="379">
        <v>460</v>
      </c>
      <c r="L105" s="378">
        <v>28</v>
      </c>
      <c r="M105" s="379">
        <v>32</v>
      </c>
      <c r="N105" s="379">
        <v>0</v>
      </c>
      <c r="O105" s="379">
        <v>2</v>
      </c>
      <c r="P105" s="379">
        <v>0</v>
      </c>
      <c r="Q105" s="379">
        <v>0</v>
      </c>
      <c r="R105" s="379">
        <v>1</v>
      </c>
      <c r="S105" s="390">
        <v>83849</v>
      </c>
      <c r="V105" s="388">
        <v>209</v>
      </c>
      <c r="W105" s="55">
        <v>0</v>
      </c>
      <c r="X105" s="55"/>
      <c r="Y105" s="55">
        <v>164</v>
      </c>
      <c r="Z105" s="55"/>
      <c r="AA105" s="55">
        <v>1</v>
      </c>
      <c r="AB105" s="55"/>
      <c r="AC105" s="55">
        <v>2105</v>
      </c>
      <c r="AD105" s="55">
        <v>847</v>
      </c>
      <c r="AE105" s="55">
        <v>7</v>
      </c>
      <c r="AF105" s="55"/>
      <c r="AG105" s="55"/>
      <c r="AH105" s="55"/>
      <c r="AI105" s="55"/>
      <c r="AJ105" s="55"/>
      <c r="AK105" s="55"/>
      <c r="AL105" s="55"/>
      <c r="AM105" s="55"/>
      <c r="AN105" s="55"/>
      <c r="AO105" s="55"/>
      <c r="AP105" s="55"/>
    </row>
    <row r="106" spans="1:42" ht="15" customHeight="1">
      <c r="A106" s="380" t="s">
        <v>435</v>
      </c>
      <c r="B106" s="380" t="s">
        <v>536</v>
      </c>
      <c r="C106" s="381">
        <v>30</v>
      </c>
      <c r="D106" s="101">
        <v>4111</v>
      </c>
      <c r="E106" s="101">
        <v>4749</v>
      </c>
      <c r="F106" s="101">
        <v>39</v>
      </c>
      <c r="G106" s="101">
        <v>4003</v>
      </c>
      <c r="H106" s="101">
        <v>0</v>
      </c>
      <c r="I106" s="101">
        <v>472</v>
      </c>
      <c r="J106" s="101">
        <v>1164</v>
      </c>
      <c r="K106" s="101">
        <v>39</v>
      </c>
      <c r="L106" s="101">
        <v>3</v>
      </c>
      <c r="M106" s="101">
        <v>22</v>
      </c>
      <c r="N106" s="101">
        <v>0</v>
      </c>
      <c r="O106" s="101">
        <v>0</v>
      </c>
      <c r="P106" s="101">
        <v>0</v>
      </c>
      <c r="Q106" s="101">
        <v>0</v>
      </c>
      <c r="R106" s="101">
        <v>0</v>
      </c>
      <c r="S106" s="389">
        <v>14602</v>
      </c>
      <c r="V106" s="388">
        <v>282</v>
      </c>
      <c r="W106" s="55">
        <v>2</v>
      </c>
      <c r="X106" s="55">
        <v>10</v>
      </c>
      <c r="Y106" s="55"/>
      <c r="Z106" s="55"/>
      <c r="AA106" s="55"/>
      <c r="AB106" s="55"/>
      <c r="AC106" s="55">
        <v>4674</v>
      </c>
      <c r="AD106" s="55">
        <v>857</v>
      </c>
      <c r="AE106" s="55">
        <v>21</v>
      </c>
      <c r="AF106" s="55"/>
      <c r="AG106" s="55"/>
      <c r="AH106" s="55"/>
      <c r="AI106" s="55"/>
      <c r="AJ106" s="55"/>
      <c r="AK106" s="55"/>
      <c r="AL106" s="55"/>
      <c r="AM106" s="55"/>
      <c r="AN106" s="55"/>
      <c r="AO106" s="55"/>
      <c r="AP106" s="55"/>
    </row>
    <row r="107" spans="1:42" ht="15" customHeight="1">
      <c r="A107" s="380" t="s">
        <v>436</v>
      </c>
      <c r="B107" s="380" t="s">
        <v>536</v>
      </c>
      <c r="C107" s="381">
        <v>34</v>
      </c>
      <c r="D107" s="101">
        <v>4842</v>
      </c>
      <c r="E107" s="101">
        <v>5102</v>
      </c>
      <c r="F107" s="101">
        <v>41</v>
      </c>
      <c r="G107" s="101">
        <v>0</v>
      </c>
      <c r="H107" s="101">
        <v>1</v>
      </c>
      <c r="I107" s="101">
        <v>1549</v>
      </c>
      <c r="J107" s="101">
        <v>0</v>
      </c>
      <c r="K107" s="101">
        <v>0</v>
      </c>
      <c r="L107" s="101">
        <v>0</v>
      </c>
      <c r="M107" s="101">
        <v>0</v>
      </c>
      <c r="N107" s="101">
        <v>0</v>
      </c>
      <c r="O107" s="101">
        <v>0</v>
      </c>
      <c r="P107" s="101">
        <v>0</v>
      </c>
      <c r="Q107" s="101">
        <v>0</v>
      </c>
      <c r="R107" s="101">
        <v>0</v>
      </c>
      <c r="S107" s="389">
        <v>11535</v>
      </c>
      <c r="V107" s="388">
        <v>353</v>
      </c>
      <c r="W107" s="55">
        <v>1</v>
      </c>
      <c r="X107" s="55"/>
      <c r="Y107" s="55"/>
      <c r="Z107" s="55"/>
      <c r="AA107" s="55"/>
      <c r="AB107" s="55"/>
      <c r="AC107" s="55">
        <v>472</v>
      </c>
      <c r="AD107" s="55">
        <v>55</v>
      </c>
      <c r="AE107" s="55"/>
      <c r="AF107" s="55">
        <v>8</v>
      </c>
      <c r="AG107" s="55"/>
      <c r="AH107" s="55">
        <v>232</v>
      </c>
      <c r="AI107" s="55"/>
      <c r="AJ107" s="55"/>
      <c r="AK107" s="55"/>
      <c r="AL107" s="55"/>
      <c r="AM107" s="55"/>
      <c r="AN107" s="55"/>
      <c r="AO107" s="55"/>
      <c r="AP107" s="55"/>
    </row>
    <row r="108" spans="1:42" ht="15" customHeight="1">
      <c r="A108" s="380" t="s">
        <v>437</v>
      </c>
      <c r="B108" s="380" t="s">
        <v>536</v>
      </c>
      <c r="C108" s="381">
        <v>36</v>
      </c>
      <c r="D108" s="101">
        <v>291</v>
      </c>
      <c r="E108" s="101">
        <v>780</v>
      </c>
      <c r="F108" s="101">
        <v>2</v>
      </c>
      <c r="G108" s="101">
        <v>0</v>
      </c>
      <c r="H108" s="101">
        <v>0</v>
      </c>
      <c r="I108" s="101">
        <v>76</v>
      </c>
      <c r="J108" s="101">
        <v>0</v>
      </c>
      <c r="K108" s="101">
        <v>0</v>
      </c>
      <c r="L108" s="101">
        <v>0</v>
      </c>
      <c r="M108" s="101">
        <v>0</v>
      </c>
      <c r="N108" s="101">
        <v>0</v>
      </c>
      <c r="O108" s="101">
        <v>0</v>
      </c>
      <c r="P108" s="101">
        <v>0</v>
      </c>
      <c r="Q108" s="101">
        <v>0</v>
      </c>
      <c r="R108" s="101">
        <v>0</v>
      </c>
      <c r="S108" s="389">
        <v>1149</v>
      </c>
      <c r="V108" s="388">
        <v>364</v>
      </c>
      <c r="W108" s="55">
        <v>0</v>
      </c>
      <c r="X108" s="55"/>
      <c r="Y108" s="55">
        <v>1</v>
      </c>
      <c r="Z108" s="55"/>
      <c r="AA108" s="55">
        <v>4</v>
      </c>
      <c r="AB108" s="55"/>
      <c r="AC108" s="55">
        <v>2594</v>
      </c>
      <c r="AD108" s="55">
        <v>1022</v>
      </c>
      <c r="AE108" s="55">
        <v>10</v>
      </c>
      <c r="AF108" s="55"/>
      <c r="AG108" s="55"/>
      <c r="AH108" s="55"/>
      <c r="AI108" s="55">
        <v>2</v>
      </c>
      <c r="AJ108" s="55"/>
      <c r="AK108" s="55"/>
      <c r="AL108" s="55"/>
      <c r="AM108" s="55"/>
      <c r="AN108" s="55"/>
      <c r="AO108" s="55"/>
      <c r="AP108" s="55"/>
    </row>
    <row r="109" spans="1:42" ht="15" customHeight="1">
      <c r="A109" s="380" t="s">
        <v>438</v>
      </c>
      <c r="B109" s="380" t="s">
        <v>536</v>
      </c>
      <c r="C109" s="381">
        <v>91</v>
      </c>
      <c r="D109" s="101">
        <v>340</v>
      </c>
      <c r="E109" s="101">
        <v>397</v>
      </c>
      <c r="F109" s="101">
        <v>8</v>
      </c>
      <c r="G109" s="101">
        <v>0</v>
      </c>
      <c r="H109" s="101">
        <v>0</v>
      </c>
      <c r="I109" s="101">
        <v>211</v>
      </c>
      <c r="J109" s="101">
        <v>0</v>
      </c>
      <c r="K109" s="101">
        <v>0</v>
      </c>
      <c r="L109" s="101">
        <v>0</v>
      </c>
      <c r="M109" s="101">
        <v>0</v>
      </c>
      <c r="N109" s="101">
        <v>0</v>
      </c>
      <c r="O109" s="101">
        <v>0</v>
      </c>
      <c r="P109" s="101">
        <v>0</v>
      </c>
      <c r="Q109" s="101">
        <v>0</v>
      </c>
      <c r="R109" s="101">
        <v>0</v>
      </c>
      <c r="S109" s="389">
        <v>956</v>
      </c>
      <c r="V109" s="388">
        <v>368</v>
      </c>
      <c r="W109" s="55">
        <v>2</v>
      </c>
      <c r="X109" s="55"/>
      <c r="Y109" s="55">
        <v>103</v>
      </c>
      <c r="Z109" s="55"/>
      <c r="AA109" s="55"/>
      <c r="AB109" s="55"/>
      <c r="AC109" s="55">
        <v>1851</v>
      </c>
      <c r="AD109" s="55">
        <v>12</v>
      </c>
      <c r="AE109" s="55">
        <v>6</v>
      </c>
      <c r="AF109" s="55">
        <v>171</v>
      </c>
      <c r="AG109" s="55"/>
      <c r="AH109" s="55">
        <v>1139</v>
      </c>
      <c r="AI109" s="55"/>
      <c r="AJ109" s="55"/>
      <c r="AK109" s="55"/>
      <c r="AL109" s="55"/>
      <c r="AM109" s="55"/>
      <c r="AN109" s="55"/>
      <c r="AO109" s="55"/>
      <c r="AP109" s="55"/>
    </row>
    <row r="110" spans="1:42" ht="15" customHeight="1">
      <c r="A110" s="380" t="s">
        <v>439</v>
      </c>
      <c r="B110" s="380" t="s">
        <v>536</v>
      </c>
      <c r="C110" s="381">
        <v>93</v>
      </c>
      <c r="D110" s="101">
        <v>0</v>
      </c>
      <c r="E110" s="101">
        <v>651</v>
      </c>
      <c r="F110" s="101">
        <v>1</v>
      </c>
      <c r="G110" s="101">
        <v>0</v>
      </c>
      <c r="H110" s="101">
        <v>0</v>
      </c>
      <c r="I110" s="101">
        <v>457</v>
      </c>
      <c r="J110" s="101">
        <v>0</v>
      </c>
      <c r="K110" s="101">
        <v>0</v>
      </c>
      <c r="L110" s="101">
        <v>0</v>
      </c>
      <c r="M110" s="101">
        <v>0</v>
      </c>
      <c r="N110" s="101">
        <v>0</v>
      </c>
      <c r="O110" s="101">
        <v>0</v>
      </c>
      <c r="P110" s="101">
        <v>0</v>
      </c>
      <c r="Q110" s="101">
        <v>0</v>
      </c>
      <c r="R110" s="101">
        <v>1</v>
      </c>
      <c r="S110" s="389">
        <v>1110</v>
      </c>
      <c r="V110" s="388">
        <v>390</v>
      </c>
      <c r="W110" s="55">
        <v>0</v>
      </c>
      <c r="X110" s="55"/>
      <c r="Y110" s="55">
        <v>1</v>
      </c>
      <c r="Z110" s="55"/>
      <c r="AA110" s="55"/>
      <c r="AB110" s="55"/>
      <c r="AC110" s="55">
        <v>2429</v>
      </c>
      <c r="AD110" s="55">
        <v>483</v>
      </c>
      <c r="AE110" s="55">
        <v>22</v>
      </c>
      <c r="AF110" s="55"/>
      <c r="AG110" s="55"/>
      <c r="AH110" s="55"/>
      <c r="AI110" s="55"/>
      <c r="AJ110" s="55"/>
      <c r="AK110" s="55"/>
      <c r="AL110" s="55"/>
      <c r="AM110" s="55"/>
      <c r="AN110" s="55"/>
      <c r="AO110" s="55"/>
      <c r="AP110" s="55"/>
    </row>
    <row r="111" spans="1:42" ht="15" customHeight="1">
      <c r="A111" s="380" t="s">
        <v>440</v>
      </c>
      <c r="B111" s="380" t="s">
        <v>536</v>
      </c>
      <c r="C111" s="381">
        <v>101</v>
      </c>
      <c r="D111" s="101">
        <v>0</v>
      </c>
      <c r="E111" s="101">
        <v>3628</v>
      </c>
      <c r="F111" s="101">
        <v>15</v>
      </c>
      <c r="G111" s="101">
        <v>0</v>
      </c>
      <c r="H111" s="101">
        <v>0</v>
      </c>
      <c r="I111" s="101">
        <v>708</v>
      </c>
      <c r="J111" s="101">
        <v>2259</v>
      </c>
      <c r="K111" s="101">
        <v>130</v>
      </c>
      <c r="L111" s="101">
        <v>0</v>
      </c>
      <c r="M111" s="101">
        <v>0</v>
      </c>
      <c r="N111" s="101">
        <v>0</v>
      </c>
      <c r="O111" s="101">
        <v>0</v>
      </c>
      <c r="P111" s="101">
        <v>0</v>
      </c>
      <c r="Q111" s="101">
        <v>0</v>
      </c>
      <c r="R111" s="101">
        <v>0</v>
      </c>
      <c r="S111" s="389">
        <v>6740</v>
      </c>
      <c r="V111" s="388">
        <v>467</v>
      </c>
      <c r="W111" s="55">
        <v>0</v>
      </c>
      <c r="X111" s="55"/>
      <c r="Y111" s="55"/>
      <c r="Z111" s="55"/>
      <c r="AA111" s="55"/>
      <c r="AB111" s="55"/>
      <c r="AC111" s="55">
        <v>568</v>
      </c>
      <c r="AD111" s="55">
        <v>200</v>
      </c>
      <c r="AE111" s="55">
        <v>3</v>
      </c>
      <c r="AF111" s="55"/>
      <c r="AG111" s="55"/>
      <c r="AH111" s="55"/>
      <c r="AI111" s="55"/>
      <c r="AJ111" s="55"/>
      <c r="AK111" s="55"/>
      <c r="AL111" s="55"/>
      <c r="AM111" s="55"/>
      <c r="AN111" s="55"/>
      <c r="AO111" s="55"/>
      <c r="AP111" s="55"/>
    </row>
    <row r="112" spans="1:42" ht="15" customHeight="1">
      <c r="A112" s="380" t="s">
        <v>441</v>
      </c>
      <c r="B112" s="380" t="s">
        <v>536</v>
      </c>
      <c r="C112" s="381">
        <v>145</v>
      </c>
      <c r="D112" s="101">
        <v>0</v>
      </c>
      <c r="E112" s="101">
        <v>534</v>
      </c>
      <c r="F112" s="101">
        <v>9</v>
      </c>
      <c r="G112" s="101">
        <v>0</v>
      </c>
      <c r="H112" s="101">
        <v>0</v>
      </c>
      <c r="I112" s="101">
        <v>250</v>
      </c>
      <c r="J112" s="101">
        <v>0</v>
      </c>
      <c r="K112" s="101">
        <v>0</v>
      </c>
      <c r="L112" s="101">
        <v>2</v>
      </c>
      <c r="M112" s="101">
        <v>0</v>
      </c>
      <c r="N112" s="101">
        <v>0</v>
      </c>
      <c r="O112" s="101">
        <v>0</v>
      </c>
      <c r="P112" s="101">
        <v>0</v>
      </c>
      <c r="Q112" s="101">
        <v>0</v>
      </c>
      <c r="R112" s="101">
        <v>0</v>
      </c>
      <c r="S112" s="389">
        <v>795</v>
      </c>
      <c r="V112" s="388">
        <v>576</v>
      </c>
      <c r="W112" s="55">
        <v>0</v>
      </c>
      <c r="X112" s="55"/>
      <c r="Y112" s="55"/>
      <c r="Z112" s="55"/>
      <c r="AA112" s="55">
        <v>58</v>
      </c>
      <c r="AB112" s="55"/>
      <c r="AC112" s="55">
        <v>485</v>
      </c>
      <c r="AD112" s="55">
        <v>69</v>
      </c>
      <c r="AE112" s="55"/>
      <c r="AF112" s="55">
        <v>7</v>
      </c>
      <c r="AG112" s="55"/>
      <c r="AH112" s="55">
        <v>361</v>
      </c>
      <c r="AI112" s="55"/>
      <c r="AJ112" s="55"/>
      <c r="AK112" s="55"/>
      <c r="AL112" s="55"/>
      <c r="AM112" s="55"/>
      <c r="AN112" s="55"/>
      <c r="AO112" s="55"/>
      <c r="AP112" s="55"/>
    </row>
    <row r="113" spans="1:42" ht="15" customHeight="1">
      <c r="A113" s="380" t="s">
        <v>442</v>
      </c>
      <c r="B113" s="380" t="s">
        <v>536</v>
      </c>
      <c r="C113" s="381">
        <v>209</v>
      </c>
      <c r="D113" s="101">
        <v>1</v>
      </c>
      <c r="E113" s="101">
        <v>2105</v>
      </c>
      <c r="F113" s="101">
        <v>7</v>
      </c>
      <c r="G113" s="101">
        <v>164</v>
      </c>
      <c r="H113" s="101">
        <v>0</v>
      </c>
      <c r="I113" s="101">
        <v>847</v>
      </c>
      <c r="J113" s="101">
        <v>0</v>
      </c>
      <c r="K113" s="101">
        <v>0</v>
      </c>
      <c r="L113" s="101">
        <v>0</v>
      </c>
      <c r="M113" s="101">
        <v>0</v>
      </c>
      <c r="N113" s="101">
        <v>0</v>
      </c>
      <c r="O113" s="101">
        <v>0</v>
      </c>
      <c r="P113" s="101">
        <v>0</v>
      </c>
      <c r="Q113" s="101">
        <v>0</v>
      </c>
      <c r="R113" s="101">
        <v>0</v>
      </c>
      <c r="S113" s="389">
        <v>3124</v>
      </c>
      <c r="V113" s="388">
        <v>642</v>
      </c>
      <c r="W113" s="55">
        <v>1</v>
      </c>
      <c r="X113" s="55"/>
      <c r="Y113" s="55">
        <v>133</v>
      </c>
      <c r="Z113" s="55"/>
      <c r="AA113" s="55"/>
      <c r="AB113" s="55"/>
      <c r="AC113" s="55">
        <v>1439</v>
      </c>
      <c r="AD113" s="55">
        <v>528</v>
      </c>
      <c r="AE113" s="55">
        <v>6</v>
      </c>
      <c r="AF113" s="55"/>
      <c r="AG113" s="55"/>
      <c r="AH113" s="55"/>
      <c r="AI113" s="55"/>
      <c r="AJ113" s="55"/>
      <c r="AK113" s="55"/>
      <c r="AL113" s="55"/>
      <c r="AM113" s="55"/>
      <c r="AN113" s="55"/>
      <c r="AO113" s="55"/>
      <c r="AP113" s="55"/>
    </row>
    <row r="114" spans="1:42" ht="15" customHeight="1">
      <c r="A114" s="380" t="s">
        <v>443</v>
      </c>
      <c r="B114" s="380" t="s">
        <v>536</v>
      </c>
      <c r="C114" s="381">
        <v>282</v>
      </c>
      <c r="D114" s="101">
        <v>0</v>
      </c>
      <c r="E114" s="101">
        <v>4674</v>
      </c>
      <c r="F114" s="101">
        <v>21</v>
      </c>
      <c r="G114" s="101">
        <v>0</v>
      </c>
      <c r="H114" s="101">
        <v>0</v>
      </c>
      <c r="I114" s="101">
        <v>857</v>
      </c>
      <c r="J114" s="101">
        <v>0</v>
      </c>
      <c r="K114" s="101">
        <v>0</v>
      </c>
      <c r="L114" s="101">
        <v>2</v>
      </c>
      <c r="M114" s="101">
        <v>10</v>
      </c>
      <c r="N114" s="101">
        <v>0</v>
      </c>
      <c r="O114" s="101">
        <v>0</v>
      </c>
      <c r="P114" s="101">
        <v>0</v>
      </c>
      <c r="Q114" s="101">
        <v>0</v>
      </c>
      <c r="R114" s="101">
        <v>0</v>
      </c>
      <c r="S114" s="389">
        <v>5564</v>
      </c>
      <c r="V114" s="388">
        <v>679</v>
      </c>
      <c r="W114" s="55">
        <v>4</v>
      </c>
      <c r="X114" s="55"/>
      <c r="Y114" s="55">
        <v>1</v>
      </c>
      <c r="Z114" s="55"/>
      <c r="AA114" s="55"/>
      <c r="AB114" s="55"/>
      <c r="AC114" s="55">
        <v>3490</v>
      </c>
      <c r="AD114" s="55">
        <v>755</v>
      </c>
      <c r="AE114" s="55">
        <v>12</v>
      </c>
      <c r="AF114" s="55">
        <v>19</v>
      </c>
      <c r="AG114" s="55"/>
      <c r="AH114" s="55">
        <v>738</v>
      </c>
      <c r="AI114" s="55"/>
      <c r="AJ114" s="55"/>
      <c r="AK114" s="55"/>
      <c r="AL114" s="55"/>
      <c r="AM114" s="55"/>
      <c r="AN114" s="55"/>
      <c r="AO114" s="55"/>
      <c r="AP114" s="55"/>
    </row>
    <row r="115" spans="1:42" ht="15" customHeight="1">
      <c r="A115" s="380" t="s">
        <v>444</v>
      </c>
      <c r="B115" s="380" t="s">
        <v>536</v>
      </c>
      <c r="C115" s="381">
        <v>353</v>
      </c>
      <c r="D115" s="101">
        <v>0</v>
      </c>
      <c r="E115" s="101">
        <v>472</v>
      </c>
      <c r="F115" s="101">
        <v>0</v>
      </c>
      <c r="G115" s="101">
        <v>0</v>
      </c>
      <c r="H115" s="101">
        <v>0</v>
      </c>
      <c r="I115" s="101">
        <v>55</v>
      </c>
      <c r="J115" s="101">
        <v>232</v>
      </c>
      <c r="K115" s="101">
        <v>8</v>
      </c>
      <c r="L115" s="101">
        <v>1</v>
      </c>
      <c r="M115" s="101">
        <v>0</v>
      </c>
      <c r="N115" s="101">
        <v>0</v>
      </c>
      <c r="O115" s="101">
        <v>0</v>
      </c>
      <c r="P115" s="101">
        <v>0</v>
      </c>
      <c r="Q115" s="101">
        <v>0</v>
      </c>
      <c r="R115" s="101">
        <v>0</v>
      </c>
      <c r="S115" s="389">
        <v>768</v>
      </c>
      <c r="V115" s="388">
        <v>789</v>
      </c>
      <c r="W115" s="55">
        <v>2</v>
      </c>
      <c r="X115" s="55"/>
      <c r="Y115" s="55"/>
      <c r="Z115" s="55"/>
      <c r="AA115" s="55"/>
      <c r="AB115" s="55"/>
      <c r="AC115" s="55">
        <v>2469</v>
      </c>
      <c r="AD115" s="55">
        <v>219</v>
      </c>
      <c r="AE115" s="55">
        <v>13</v>
      </c>
      <c r="AF115" s="55">
        <v>86</v>
      </c>
      <c r="AG115" s="55"/>
      <c r="AH115" s="55">
        <v>1357</v>
      </c>
      <c r="AI115" s="55"/>
      <c r="AJ115" s="55"/>
      <c r="AK115" s="55"/>
      <c r="AL115" s="55"/>
      <c r="AM115" s="55"/>
      <c r="AN115" s="55"/>
      <c r="AO115" s="55"/>
      <c r="AP115" s="55"/>
    </row>
    <row r="116" spans="1:42" ht="15" customHeight="1">
      <c r="A116" s="380" t="s">
        <v>445</v>
      </c>
      <c r="B116" s="380" t="s">
        <v>536</v>
      </c>
      <c r="C116" s="381">
        <v>364</v>
      </c>
      <c r="D116" s="101">
        <v>4</v>
      </c>
      <c r="E116" s="101">
        <v>2594</v>
      </c>
      <c r="F116" s="101">
        <v>10</v>
      </c>
      <c r="G116" s="101">
        <v>1</v>
      </c>
      <c r="H116" s="101">
        <v>0</v>
      </c>
      <c r="I116" s="101">
        <v>1022</v>
      </c>
      <c r="J116" s="101">
        <v>0</v>
      </c>
      <c r="K116" s="101">
        <v>0</v>
      </c>
      <c r="L116" s="101">
        <v>0</v>
      </c>
      <c r="M116" s="101">
        <v>0</v>
      </c>
      <c r="N116" s="101">
        <v>0</v>
      </c>
      <c r="O116" s="101">
        <v>2</v>
      </c>
      <c r="P116" s="101">
        <v>0</v>
      </c>
      <c r="Q116" s="101">
        <v>0</v>
      </c>
      <c r="R116" s="101">
        <v>0</v>
      </c>
      <c r="S116" s="389">
        <v>3633</v>
      </c>
      <c r="V116" s="388">
        <v>792</v>
      </c>
      <c r="W116" s="55">
        <v>3</v>
      </c>
      <c r="X116" s="55"/>
      <c r="Y116" s="55"/>
      <c r="Z116" s="55"/>
      <c r="AA116" s="55"/>
      <c r="AB116" s="55"/>
      <c r="AC116" s="55">
        <v>1394</v>
      </c>
      <c r="AD116" s="55">
        <v>292</v>
      </c>
      <c r="AE116" s="55">
        <v>8</v>
      </c>
      <c r="AF116" s="55"/>
      <c r="AG116" s="55"/>
      <c r="AH116" s="55"/>
      <c r="AI116" s="55"/>
      <c r="AJ116" s="55"/>
      <c r="AK116" s="55"/>
      <c r="AL116" s="55"/>
      <c r="AM116" s="55"/>
      <c r="AN116" s="55"/>
      <c r="AO116" s="55"/>
      <c r="AP116" s="55"/>
    </row>
    <row r="117" spans="1:42" ht="15" customHeight="1">
      <c r="A117" s="380" t="s">
        <v>446</v>
      </c>
      <c r="B117" s="380" t="s">
        <v>536</v>
      </c>
      <c r="C117" s="381">
        <v>368</v>
      </c>
      <c r="D117" s="101">
        <v>0</v>
      </c>
      <c r="E117" s="101">
        <v>1851</v>
      </c>
      <c r="F117" s="101">
        <v>6</v>
      </c>
      <c r="G117" s="101">
        <v>103</v>
      </c>
      <c r="H117" s="101">
        <v>0</v>
      </c>
      <c r="I117" s="101">
        <v>12</v>
      </c>
      <c r="J117" s="101">
        <v>1139</v>
      </c>
      <c r="K117" s="101">
        <v>171</v>
      </c>
      <c r="L117" s="101">
        <v>2</v>
      </c>
      <c r="M117" s="101">
        <v>0</v>
      </c>
      <c r="N117" s="101">
        <v>0</v>
      </c>
      <c r="O117" s="101">
        <v>0</v>
      </c>
      <c r="P117" s="101">
        <v>0</v>
      </c>
      <c r="Q117" s="101">
        <v>0</v>
      </c>
      <c r="R117" s="101">
        <v>0</v>
      </c>
      <c r="S117" s="389">
        <v>3284</v>
      </c>
      <c r="V117" s="388">
        <v>809</v>
      </c>
      <c r="W117" s="55">
        <v>0</v>
      </c>
      <c r="X117" s="55"/>
      <c r="Y117" s="55"/>
      <c r="Z117" s="55">
        <v>1</v>
      </c>
      <c r="AA117" s="55"/>
      <c r="AB117" s="55"/>
      <c r="AC117" s="55">
        <v>2810</v>
      </c>
      <c r="AD117" s="55">
        <v>426</v>
      </c>
      <c r="AE117" s="55">
        <v>11</v>
      </c>
      <c r="AF117" s="55"/>
      <c r="AG117" s="55"/>
      <c r="AH117" s="55"/>
      <c r="AI117" s="55"/>
      <c r="AJ117" s="55"/>
      <c r="AK117" s="55"/>
      <c r="AL117" s="55"/>
      <c r="AM117" s="55"/>
      <c r="AN117" s="55"/>
      <c r="AO117" s="55"/>
      <c r="AP117" s="55"/>
    </row>
    <row r="118" spans="1:42" ht="15" customHeight="1">
      <c r="A118" s="380" t="s">
        <v>447</v>
      </c>
      <c r="B118" s="380" t="s">
        <v>536</v>
      </c>
      <c r="C118" s="381">
        <v>390</v>
      </c>
      <c r="D118" s="101">
        <v>0</v>
      </c>
      <c r="E118" s="101">
        <v>2429</v>
      </c>
      <c r="F118" s="101">
        <v>22</v>
      </c>
      <c r="G118" s="101">
        <v>1</v>
      </c>
      <c r="H118" s="101">
        <v>0</v>
      </c>
      <c r="I118" s="101">
        <v>483</v>
      </c>
      <c r="J118" s="101">
        <v>0</v>
      </c>
      <c r="K118" s="101">
        <v>0</v>
      </c>
      <c r="L118" s="101">
        <v>0</v>
      </c>
      <c r="M118" s="101">
        <v>0</v>
      </c>
      <c r="N118" s="101">
        <v>0</v>
      </c>
      <c r="O118" s="101">
        <v>0</v>
      </c>
      <c r="P118" s="101">
        <v>0</v>
      </c>
      <c r="Q118" s="101">
        <v>0</v>
      </c>
      <c r="R118" s="101">
        <v>0</v>
      </c>
      <c r="S118" s="389">
        <v>2935</v>
      </c>
      <c r="V118" s="388">
        <v>847</v>
      </c>
      <c r="W118" s="55">
        <v>1</v>
      </c>
      <c r="X118" s="55"/>
      <c r="Y118" s="55"/>
      <c r="Z118" s="55"/>
      <c r="AA118" s="55"/>
      <c r="AB118" s="55"/>
      <c r="AC118" s="55">
        <v>3731</v>
      </c>
      <c r="AD118" s="55">
        <v>1260</v>
      </c>
      <c r="AE118" s="55">
        <v>24</v>
      </c>
      <c r="AF118" s="55"/>
      <c r="AG118" s="55"/>
      <c r="AH118" s="55"/>
      <c r="AI118" s="55"/>
      <c r="AJ118" s="55"/>
      <c r="AK118" s="55"/>
      <c r="AL118" s="55"/>
      <c r="AM118" s="55"/>
      <c r="AN118" s="55"/>
      <c r="AO118" s="55"/>
      <c r="AP118" s="55"/>
    </row>
    <row r="119" spans="1:42" ht="15" customHeight="1">
      <c r="A119" s="380" t="s">
        <v>448</v>
      </c>
      <c r="B119" s="380" t="s">
        <v>536</v>
      </c>
      <c r="C119" s="381">
        <v>467</v>
      </c>
      <c r="D119" s="101">
        <v>0</v>
      </c>
      <c r="E119" s="101">
        <v>568</v>
      </c>
      <c r="F119" s="101">
        <v>3</v>
      </c>
      <c r="G119" s="101">
        <v>0</v>
      </c>
      <c r="H119" s="101">
        <v>0</v>
      </c>
      <c r="I119" s="101">
        <v>200</v>
      </c>
      <c r="J119" s="101">
        <v>0</v>
      </c>
      <c r="K119" s="101">
        <v>0</v>
      </c>
      <c r="L119" s="101">
        <v>0</v>
      </c>
      <c r="M119" s="101">
        <v>0</v>
      </c>
      <c r="N119" s="101">
        <v>0</v>
      </c>
      <c r="O119" s="101">
        <v>0</v>
      </c>
      <c r="P119" s="101">
        <v>0</v>
      </c>
      <c r="Q119" s="101">
        <v>0</v>
      </c>
      <c r="R119" s="101">
        <v>0</v>
      </c>
      <c r="S119" s="389">
        <v>771</v>
      </c>
      <c r="V119" s="388">
        <v>856</v>
      </c>
      <c r="W119" s="55">
        <v>1</v>
      </c>
      <c r="X119" s="55"/>
      <c r="Y119" s="55"/>
      <c r="Z119" s="55"/>
      <c r="AA119" s="55"/>
      <c r="AB119" s="55"/>
      <c r="AC119" s="55">
        <v>1029</v>
      </c>
      <c r="AD119" s="55">
        <v>366</v>
      </c>
      <c r="AE119" s="55">
        <v>9</v>
      </c>
      <c r="AF119" s="55"/>
      <c r="AG119" s="55"/>
      <c r="AH119" s="55"/>
      <c r="AI119" s="55"/>
      <c r="AJ119" s="55"/>
      <c r="AK119" s="55"/>
      <c r="AL119" s="55"/>
      <c r="AM119" s="55"/>
      <c r="AN119" s="55"/>
      <c r="AO119" s="55"/>
      <c r="AP119" s="55"/>
    </row>
    <row r="120" spans="1:42" ht="15" customHeight="1">
      <c r="A120" s="380" t="s">
        <v>449</v>
      </c>
      <c r="B120" s="380" t="s">
        <v>536</v>
      </c>
      <c r="C120" s="381">
        <v>576</v>
      </c>
      <c r="D120" s="101">
        <v>58</v>
      </c>
      <c r="E120" s="101">
        <v>485</v>
      </c>
      <c r="F120" s="101">
        <v>0</v>
      </c>
      <c r="G120" s="101">
        <v>0</v>
      </c>
      <c r="H120" s="101">
        <v>0</v>
      </c>
      <c r="I120" s="101">
        <v>69</v>
      </c>
      <c r="J120" s="101">
        <v>361</v>
      </c>
      <c r="K120" s="101">
        <v>7</v>
      </c>
      <c r="L120" s="101">
        <v>0</v>
      </c>
      <c r="M120" s="101">
        <v>0</v>
      </c>
      <c r="N120" s="101">
        <v>0</v>
      </c>
      <c r="O120" s="101">
        <v>0</v>
      </c>
      <c r="P120" s="101">
        <v>0</v>
      </c>
      <c r="Q120" s="101">
        <v>0</v>
      </c>
      <c r="R120" s="101">
        <v>0</v>
      </c>
      <c r="S120" s="389">
        <v>980</v>
      </c>
      <c r="V120" s="388">
        <v>861</v>
      </c>
      <c r="W120" s="55">
        <v>6</v>
      </c>
      <c r="X120" s="55"/>
      <c r="Y120" s="55"/>
      <c r="Z120" s="55">
        <v>1</v>
      </c>
      <c r="AA120" s="55"/>
      <c r="AB120" s="55"/>
      <c r="AC120" s="55">
        <v>2608</v>
      </c>
      <c r="AD120" s="55">
        <v>641</v>
      </c>
      <c r="AE120" s="55">
        <v>9</v>
      </c>
      <c r="AF120" s="55"/>
      <c r="AG120" s="55"/>
      <c r="AH120" s="55"/>
      <c r="AI120" s="55"/>
      <c r="AJ120" s="55"/>
      <c r="AK120" s="55"/>
      <c r="AL120" s="55"/>
      <c r="AM120" s="55"/>
      <c r="AN120" s="55"/>
      <c r="AO120" s="55"/>
      <c r="AP120" s="55"/>
    </row>
    <row r="121" spans="1:42" ht="15" customHeight="1">
      <c r="A121" s="380" t="s">
        <v>450</v>
      </c>
      <c r="B121" s="380" t="s">
        <v>536</v>
      </c>
      <c r="C121" s="381">
        <v>642</v>
      </c>
      <c r="D121" s="101">
        <v>0</v>
      </c>
      <c r="E121" s="101">
        <v>1439</v>
      </c>
      <c r="F121" s="101">
        <v>6</v>
      </c>
      <c r="G121" s="101">
        <v>133</v>
      </c>
      <c r="H121" s="101">
        <v>0</v>
      </c>
      <c r="I121" s="101">
        <v>528</v>
      </c>
      <c r="J121" s="101">
        <v>0</v>
      </c>
      <c r="K121" s="101">
        <v>0</v>
      </c>
      <c r="L121" s="101">
        <v>1</v>
      </c>
      <c r="M121" s="101">
        <v>0</v>
      </c>
      <c r="N121" s="101">
        <v>0</v>
      </c>
      <c r="O121" s="101">
        <v>0</v>
      </c>
      <c r="P121" s="101">
        <v>0</v>
      </c>
      <c r="Q121" s="101">
        <v>0</v>
      </c>
      <c r="R121" s="101">
        <v>0</v>
      </c>
      <c r="S121" s="389">
        <v>2107</v>
      </c>
      <c r="V121" s="388">
        <v>1</v>
      </c>
      <c r="W121" s="55">
        <v>4078</v>
      </c>
      <c r="X121" s="55">
        <v>943</v>
      </c>
      <c r="Y121" s="55">
        <v>248704</v>
      </c>
      <c r="Z121" s="55">
        <v>88903</v>
      </c>
      <c r="AA121" s="55">
        <v>1393434</v>
      </c>
      <c r="AB121" s="55">
        <v>1</v>
      </c>
      <c r="AC121" s="55">
        <v>192846</v>
      </c>
      <c r="AD121" s="55">
        <v>44462</v>
      </c>
      <c r="AE121" s="55">
        <v>7077</v>
      </c>
      <c r="AF121" s="55">
        <v>2232</v>
      </c>
      <c r="AG121" s="55"/>
      <c r="AH121" s="55">
        <v>6219</v>
      </c>
      <c r="AI121" s="55"/>
      <c r="AJ121" s="55"/>
      <c r="AK121" s="55"/>
      <c r="AL121" s="55"/>
      <c r="AM121" s="55"/>
      <c r="AN121" s="55"/>
      <c r="AO121" s="55"/>
      <c r="AP121" s="55"/>
    </row>
    <row r="122" spans="1:42" ht="15" customHeight="1">
      <c r="A122" s="380" t="s">
        <v>451</v>
      </c>
      <c r="B122" s="380" t="s">
        <v>536</v>
      </c>
      <c r="C122" s="381">
        <v>679</v>
      </c>
      <c r="D122" s="101">
        <v>0</v>
      </c>
      <c r="E122" s="101">
        <v>3490</v>
      </c>
      <c r="F122" s="101">
        <v>12</v>
      </c>
      <c r="G122" s="101">
        <v>1</v>
      </c>
      <c r="H122" s="101">
        <v>0</v>
      </c>
      <c r="I122" s="101">
        <v>755</v>
      </c>
      <c r="J122" s="101">
        <v>738</v>
      </c>
      <c r="K122" s="101">
        <v>19</v>
      </c>
      <c r="L122" s="101">
        <v>4</v>
      </c>
      <c r="M122" s="101">
        <v>0</v>
      </c>
      <c r="N122" s="101">
        <v>0</v>
      </c>
      <c r="O122" s="101">
        <v>0</v>
      </c>
      <c r="P122" s="101">
        <v>0</v>
      </c>
      <c r="Q122" s="101">
        <v>0</v>
      </c>
      <c r="R122" s="101">
        <v>0</v>
      </c>
      <c r="S122" s="389">
        <v>5019</v>
      </c>
      <c r="V122" s="388">
        <v>79</v>
      </c>
      <c r="W122" s="55">
        <v>19</v>
      </c>
      <c r="X122" s="55">
        <v>53</v>
      </c>
      <c r="Y122" s="55">
        <v>1930</v>
      </c>
      <c r="Z122" s="55"/>
      <c r="AA122" s="55">
        <v>16307</v>
      </c>
      <c r="AB122" s="55"/>
      <c r="AC122" s="55">
        <v>4665</v>
      </c>
      <c r="AD122" s="55">
        <v>1872</v>
      </c>
      <c r="AE122" s="55">
        <v>91</v>
      </c>
      <c r="AF122" s="55"/>
      <c r="AG122" s="55"/>
      <c r="AH122" s="55"/>
      <c r="AI122" s="55"/>
      <c r="AJ122" s="55"/>
      <c r="AK122" s="55"/>
      <c r="AL122" s="55"/>
      <c r="AM122" s="55"/>
      <c r="AN122" s="55"/>
      <c r="AO122" s="55"/>
      <c r="AP122" s="55"/>
    </row>
    <row r="123" spans="1:42" ht="15" customHeight="1">
      <c r="A123" s="380" t="s">
        <v>452</v>
      </c>
      <c r="B123" s="380" t="s">
        <v>536</v>
      </c>
      <c r="C123" s="381">
        <v>789</v>
      </c>
      <c r="D123" s="101">
        <v>0</v>
      </c>
      <c r="E123" s="101">
        <v>2469</v>
      </c>
      <c r="F123" s="101">
        <v>13</v>
      </c>
      <c r="G123" s="101">
        <v>0</v>
      </c>
      <c r="H123" s="101">
        <v>0</v>
      </c>
      <c r="I123" s="101">
        <v>219</v>
      </c>
      <c r="J123" s="101">
        <v>1357</v>
      </c>
      <c r="K123" s="101">
        <v>86</v>
      </c>
      <c r="L123" s="101">
        <v>2</v>
      </c>
      <c r="M123" s="101">
        <v>0</v>
      </c>
      <c r="N123" s="101">
        <v>0</v>
      </c>
      <c r="O123" s="101">
        <v>0</v>
      </c>
      <c r="P123" s="101">
        <v>0</v>
      </c>
      <c r="Q123" s="101">
        <v>0</v>
      </c>
      <c r="R123" s="101">
        <v>0</v>
      </c>
      <c r="S123" s="389">
        <v>4146</v>
      </c>
      <c r="V123" s="388">
        <v>88</v>
      </c>
      <c r="W123" s="55">
        <v>527</v>
      </c>
      <c r="X123" s="55">
        <v>512</v>
      </c>
      <c r="Y123" s="55">
        <v>49554</v>
      </c>
      <c r="Z123" s="55">
        <v>10655</v>
      </c>
      <c r="AA123" s="55">
        <v>235113</v>
      </c>
      <c r="AB123" s="55"/>
      <c r="AC123" s="55">
        <v>38318</v>
      </c>
      <c r="AD123" s="55">
        <v>6742</v>
      </c>
      <c r="AE123" s="55">
        <v>1537</v>
      </c>
      <c r="AF123" s="55"/>
      <c r="AG123" s="55"/>
      <c r="AH123" s="55">
        <v>1</v>
      </c>
      <c r="AI123" s="55"/>
      <c r="AJ123" s="55"/>
      <c r="AK123" s="55"/>
      <c r="AL123" s="55"/>
      <c r="AM123" s="55"/>
      <c r="AN123" s="55"/>
      <c r="AO123" s="55"/>
      <c r="AP123" s="55"/>
    </row>
    <row r="124" spans="1:42" ht="15" customHeight="1">
      <c r="A124" s="380" t="s">
        <v>453</v>
      </c>
      <c r="B124" s="380" t="s">
        <v>536</v>
      </c>
      <c r="C124" s="381">
        <v>792</v>
      </c>
      <c r="D124" s="101">
        <v>0</v>
      </c>
      <c r="E124" s="101">
        <v>1394</v>
      </c>
      <c r="F124" s="101">
        <v>8</v>
      </c>
      <c r="G124" s="101">
        <v>0</v>
      </c>
      <c r="H124" s="101">
        <v>0</v>
      </c>
      <c r="I124" s="101">
        <v>292</v>
      </c>
      <c r="J124" s="101">
        <v>0</v>
      </c>
      <c r="K124" s="101">
        <v>0</v>
      </c>
      <c r="L124" s="101">
        <v>3</v>
      </c>
      <c r="M124" s="101">
        <v>0</v>
      </c>
      <c r="N124" s="101">
        <v>0</v>
      </c>
      <c r="O124" s="101">
        <v>0</v>
      </c>
      <c r="P124" s="101">
        <v>0</v>
      </c>
      <c r="Q124" s="101">
        <v>0</v>
      </c>
      <c r="R124" s="101">
        <v>0</v>
      </c>
      <c r="S124" s="389">
        <v>1697</v>
      </c>
      <c r="V124" s="388">
        <v>129</v>
      </c>
      <c r="W124" s="55">
        <v>51</v>
      </c>
      <c r="X124" s="55">
        <v>50</v>
      </c>
      <c r="Y124" s="55">
        <v>3589</v>
      </c>
      <c r="Z124" s="55">
        <v>2</v>
      </c>
      <c r="AA124" s="55">
        <v>59869</v>
      </c>
      <c r="AB124" s="55"/>
      <c r="AC124" s="55">
        <v>6533</v>
      </c>
      <c r="AD124" s="55">
        <v>1622</v>
      </c>
      <c r="AE124" s="55">
        <v>119</v>
      </c>
      <c r="AF124" s="55"/>
      <c r="AG124" s="55"/>
      <c r="AH124" s="55"/>
      <c r="AI124" s="55"/>
      <c r="AJ124" s="55"/>
      <c r="AK124" s="55"/>
      <c r="AL124" s="55"/>
      <c r="AM124" s="55"/>
      <c r="AN124" s="55"/>
      <c r="AO124" s="55"/>
      <c r="AP124" s="55"/>
    </row>
    <row r="125" spans="1:42" ht="15" customHeight="1">
      <c r="A125" s="380" t="s">
        <v>454</v>
      </c>
      <c r="B125" s="380" t="s">
        <v>536</v>
      </c>
      <c r="C125" s="381">
        <v>809</v>
      </c>
      <c r="D125" s="101">
        <v>0</v>
      </c>
      <c r="E125" s="101">
        <v>2810</v>
      </c>
      <c r="F125" s="101">
        <v>11</v>
      </c>
      <c r="G125" s="101">
        <v>0</v>
      </c>
      <c r="H125" s="101">
        <v>1</v>
      </c>
      <c r="I125" s="101">
        <v>426</v>
      </c>
      <c r="J125" s="101">
        <v>0</v>
      </c>
      <c r="K125" s="101">
        <v>0</v>
      </c>
      <c r="L125" s="101">
        <v>0</v>
      </c>
      <c r="M125" s="101">
        <v>0</v>
      </c>
      <c r="N125" s="101">
        <v>0</v>
      </c>
      <c r="O125" s="101">
        <v>0</v>
      </c>
      <c r="P125" s="101">
        <v>0</v>
      </c>
      <c r="Q125" s="101">
        <v>0</v>
      </c>
      <c r="R125" s="101">
        <v>0</v>
      </c>
      <c r="S125" s="389">
        <v>3248</v>
      </c>
      <c r="V125" s="388">
        <v>212</v>
      </c>
      <c r="W125" s="55">
        <v>131</v>
      </c>
      <c r="X125" s="55">
        <v>61</v>
      </c>
      <c r="Y125" s="55">
        <v>905</v>
      </c>
      <c r="Z125" s="55"/>
      <c r="AA125" s="55">
        <v>40330</v>
      </c>
      <c r="AB125" s="55"/>
      <c r="AC125" s="55">
        <v>5750</v>
      </c>
      <c r="AD125" s="55">
        <v>1502</v>
      </c>
      <c r="AE125" s="55">
        <v>83</v>
      </c>
      <c r="AF125" s="55"/>
      <c r="AG125" s="55"/>
      <c r="AH125" s="55"/>
      <c r="AI125" s="55"/>
      <c r="AJ125" s="55"/>
      <c r="AK125" s="55"/>
      <c r="AL125" s="55"/>
      <c r="AM125" s="55"/>
      <c r="AN125" s="55"/>
      <c r="AO125" s="55"/>
      <c r="AP125" s="55"/>
    </row>
    <row r="126" spans="1:42" ht="15" customHeight="1">
      <c r="A126" s="380" t="s">
        <v>455</v>
      </c>
      <c r="B126" s="380" t="s">
        <v>536</v>
      </c>
      <c r="C126" s="381">
        <v>847</v>
      </c>
      <c r="D126" s="101">
        <v>0</v>
      </c>
      <c r="E126" s="101">
        <v>3731</v>
      </c>
      <c r="F126" s="101">
        <v>24</v>
      </c>
      <c r="G126" s="101">
        <v>0</v>
      </c>
      <c r="H126" s="101">
        <v>0</v>
      </c>
      <c r="I126" s="101">
        <v>1260</v>
      </c>
      <c r="J126" s="101">
        <v>0</v>
      </c>
      <c r="K126" s="101">
        <v>0</v>
      </c>
      <c r="L126" s="101">
        <v>1</v>
      </c>
      <c r="M126" s="101">
        <v>0</v>
      </c>
      <c r="N126" s="101">
        <v>0</v>
      </c>
      <c r="O126" s="101">
        <v>0</v>
      </c>
      <c r="P126" s="101">
        <v>0</v>
      </c>
      <c r="Q126" s="101">
        <v>0</v>
      </c>
      <c r="R126" s="101">
        <v>0</v>
      </c>
      <c r="S126" s="389">
        <v>5016</v>
      </c>
      <c r="V126" s="388">
        <v>266</v>
      </c>
      <c r="W126" s="55">
        <v>682</v>
      </c>
      <c r="X126" s="55"/>
      <c r="Y126" s="55">
        <v>12480</v>
      </c>
      <c r="Z126" s="55">
        <v>12387</v>
      </c>
      <c r="AA126" s="55">
        <v>141003</v>
      </c>
      <c r="AB126" s="55"/>
      <c r="AC126" s="55">
        <v>14570</v>
      </c>
      <c r="AD126" s="55">
        <v>1809</v>
      </c>
      <c r="AE126" s="55">
        <v>223</v>
      </c>
      <c r="AF126" s="55"/>
      <c r="AG126" s="55"/>
      <c r="AH126" s="55"/>
      <c r="AI126" s="55"/>
      <c r="AJ126" s="55"/>
      <c r="AK126" s="55"/>
      <c r="AL126" s="55"/>
      <c r="AM126" s="55">
        <v>1</v>
      </c>
      <c r="AN126" s="55"/>
      <c r="AO126" s="55"/>
      <c r="AP126" s="55"/>
    </row>
    <row r="127" spans="1:42" ht="15" customHeight="1">
      <c r="A127" s="380" t="s">
        <v>456</v>
      </c>
      <c r="B127" s="380" t="s">
        <v>536</v>
      </c>
      <c r="C127" s="381">
        <v>856</v>
      </c>
      <c r="D127" s="101">
        <v>0</v>
      </c>
      <c r="E127" s="101">
        <v>1029</v>
      </c>
      <c r="F127" s="101">
        <v>9</v>
      </c>
      <c r="G127" s="101">
        <v>0</v>
      </c>
      <c r="H127" s="101">
        <v>0</v>
      </c>
      <c r="I127" s="101">
        <v>366</v>
      </c>
      <c r="J127" s="101">
        <v>0</v>
      </c>
      <c r="K127" s="101">
        <v>0</v>
      </c>
      <c r="L127" s="101">
        <v>1</v>
      </c>
      <c r="M127" s="101">
        <v>0</v>
      </c>
      <c r="N127" s="101">
        <v>0</v>
      </c>
      <c r="O127" s="101">
        <v>0</v>
      </c>
      <c r="P127" s="101">
        <v>0</v>
      </c>
      <c r="Q127" s="101">
        <v>0</v>
      </c>
      <c r="R127" s="101">
        <v>0</v>
      </c>
      <c r="S127" s="389">
        <v>1405</v>
      </c>
      <c r="V127" s="388">
        <v>308</v>
      </c>
      <c r="W127" s="55">
        <v>63</v>
      </c>
      <c r="X127" s="55">
        <v>30</v>
      </c>
      <c r="Y127" s="55">
        <v>2042</v>
      </c>
      <c r="Z127" s="55"/>
      <c r="AA127" s="55">
        <v>29266</v>
      </c>
      <c r="AB127" s="55"/>
      <c r="AC127" s="55">
        <v>4083</v>
      </c>
      <c r="AD127" s="55">
        <v>1536</v>
      </c>
      <c r="AE127" s="55">
        <v>50</v>
      </c>
      <c r="AF127" s="55"/>
      <c r="AG127" s="55"/>
      <c r="AH127" s="55"/>
      <c r="AI127" s="55"/>
      <c r="AJ127" s="55"/>
      <c r="AK127" s="55"/>
      <c r="AL127" s="55"/>
      <c r="AM127" s="55"/>
      <c r="AN127" s="55"/>
      <c r="AO127" s="55"/>
      <c r="AP127" s="55"/>
    </row>
    <row r="128" spans="1:42" ht="15" customHeight="1">
      <c r="A128" s="380" t="s">
        <v>457</v>
      </c>
      <c r="B128" s="380" t="s">
        <v>536</v>
      </c>
      <c r="C128" s="381">
        <v>861</v>
      </c>
      <c r="D128" s="101">
        <v>0</v>
      </c>
      <c r="E128" s="101">
        <v>2608</v>
      </c>
      <c r="F128" s="101">
        <v>9</v>
      </c>
      <c r="G128" s="101">
        <v>0</v>
      </c>
      <c r="H128" s="101">
        <v>1</v>
      </c>
      <c r="I128" s="101">
        <v>641</v>
      </c>
      <c r="J128" s="101">
        <v>0</v>
      </c>
      <c r="K128" s="101">
        <v>0</v>
      </c>
      <c r="L128" s="101">
        <v>6</v>
      </c>
      <c r="M128" s="101">
        <v>0</v>
      </c>
      <c r="N128" s="101">
        <v>0</v>
      </c>
      <c r="O128" s="101">
        <v>0</v>
      </c>
      <c r="P128" s="101">
        <v>0</v>
      </c>
      <c r="Q128" s="101">
        <v>0</v>
      </c>
      <c r="R128" s="101">
        <v>0</v>
      </c>
      <c r="S128" s="389">
        <v>3265</v>
      </c>
      <c r="V128" s="388">
        <v>360</v>
      </c>
      <c r="W128" s="55">
        <v>261</v>
      </c>
      <c r="X128" s="55"/>
      <c r="Y128" s="55">
        <v>38289</v>
      </c>
      <c r="Z128" s="55">
        <v>7519</v>
      </c>
      <c r="AA128" s="55">
        <v>168257</v>
      </c>
      <c r="AB128" s="55">
        <v>2</v>
      </c>
      <c r="AC128" s="55">
        <v>23217</v>
      </c>
      <c r="AD128" s="55">
        <v>3686</v>
      </c>
      <c r="AE128" s="55">
        <v>691</v>
      </c>
      <c r="AF128" s="55">
        <v>214</v>
      </c>
      <c r="AG128" s="55"/>
      <c r="AH128" s="55">
        <v>551</v>
      </c>
      <c r="AI128" s="55"/>
      <c r="AJ128" s="55"/>
      <c r="AK128" s="55"/>
      <c r="AL128" s="55"/>
      <c r="AM128" s="55"/>
      <c r="AN128" s="55"/>
      <c r="AO128" s="55"/>
      <c r="AP128" s="55"/>
    </row>
    <row r="129" spans="1:42" ht="15" customHeight="1">
      <c r="A129" s="376" t="s">
        <v>794</v>
      </c>
      <c r="B129" s="382"/>
      <c r="C129" s="383"/>
      <c r="D129" s="378">
        <v>2197157</v>
      </c>
      <c r="E129" s="378">
        <v>299425</v>
      </c>
      <c r="F129" s="379">
        <v>10131</v>
      </c>
      <c r="G129" s="378">
        <v>358549</v>
      </c>
      <c r="H129" s="378">
        <v>119497</v>
      </c>
      <c r="I129" s="378">
        <v>65268</v>
      </c>
      <c r="J129" s="378">
        <v>6771</v>
      </c>
      <c r="K129" s="379">
        <v>2446</v>
      </c>
      <c r="L129" s="378">
        <v>6093</v>
      </c>
      <c r="M129" s="379">
        <v>1649</v>
      </c>
      <c r="N129" s="379">
        <v>3</v>
      </c>
      <c r="O129" s="379">
        <v>0</v>
      </c>
      <c r="P129" s="379">
        <v>0</v>
      </c>
      <c r="Q129" s="379">
        <v>1</v>
      </c>
      <c r="R129" s="379">
        <v>0</v>
      </c>
      <c r="S129" s="390">
        <v>3066990</v>
      </c>
      <c r="V129" s="388">
        <v>380</v>
      </c>
      <c r="W129" s="55">
        <v>108</v>
      </c>
      <c r="X129" s="55"/>
      <c r="Y129" s="55">
        <v>413</v>
      </c>
      <c r="Z129" s="55">
        <v>5</v>
      </c>
      <c r="AA129" s="55">
        <v>40229</v>
      </c>
      <c r="AB129" s="55"/>
      <c r="AC129" s="55">
        <v>4405</v>
      </c>
      <c r="AD129" s="55">
        <v>1205</v>
      </c>
      <c r="AE129" s="55">
        <v>127</v>
      </c>
      <c r="AF129" s="55"/>
      <c r="AG129" s="55"/>
      <c r="AH129" s="55"/>
      <c r="AI129" s="55"/>
      <c r="AJ129" s="55"/>
      <c r="AK129" s="55"/>
      <c r="AL129" s="55"/>
      <c r="AM129" s="55"/>
      <c r="AN129" s="55"/>
      <c r="AO129" s="55"/>
      <c r="AP129" s="55"/>
    </row>
    <row r="130" spans="1:42" ht="15" customHeight="1">
      <c r="A130" s="380" t="s">
        <v>458</v>
      </c>
      <c r="B130" s="380" t="s">
        <v>795</v>
      </c>
      <c r="C130" s="381">
        <v>1</v>
      </c>
      <c r="D130" s="101">
        <v>1393434</v>
      </c>
      <c r="E130" s="101">
        <v>192846</v>
      </c>
      <c r="F130" s="101">
        <v>7077</v>
      </c>
      <c r="G130" s="101">
        <v>248704</v>
      </c>
      <c r="H130" s="101">
        <v>88903</v>
      </c>
      <c r="I130" s="101">
        <v>44462</v>
      </c>
      <c r="J130" s="101">
        <v>6219</v>
      </c>
      <c r="K130" s="101">
        <v>2232</v>
      </c>
      <c r="L130" s="101">
        <v>4078</v>
      </c>
      <c r="M130" s="101">
        <v>943</v>
      </c>
      <c r="N130" s="101">
        <v>1</v>
      </c>
      <c r="O130" s="101">
        <v>0</v>
      </c>
      <c r="P130" s="101">
        <v>0</v>
      </c>
      <c r="Q130" s="101">
        <v>0</v>
      </c>
      <c r="R130" s="101">
        <v>0</v>
      </c>
      <c r="S130" s="389">
        <v>1988899</v>
      </c>
      <c r="V130" s="388">
        <v>631</v>
      </c>
      <c r="W130" s="55">
        <v>173</v>
      </c>
      <c r="X130" s="55"/>
      <c r="Y130" s="55">
        <v>643</v>
      </c>
      <c r="Z130" s="55">
        <v>26</v>
      </c>
      <c r="AA130" s="55">
        <v>73349</v>
      </c>
      <c r="AB130" s="55"/>
      <c r="AC130" s="55">
        <v>5038</v>
      </c>
      <c r="AD130" s="55">
        <v>832</v>
      </c>
      <c r="AE130" s="55">
        <v>133</v>
      </c>
      <c r="AF130" s="55"/>
      <c r="AG130" s="55"/>
      <c r="AH130" s="55"/>
      <c r="AI130" s="55"/>
      <c r="AJ130" s="55"/>
      <c r="AK130" s="55"/>
      <c r="AL130" s="55"/>
      <c r="AM130" s="55"/>
      <c r="AN130" s="55"/>
      <c r="AO130" s="55"/>
      <c r="AP130" s="55"/>
    </row>
    <row r="131" spans="1:42" ht="15" customHeight="1">
      <c r="A131" s="380" t="s">
        <v>459</v>
      </c>
      <c r="B131" s="380" t="s">
        <v>795</v>
      </c>
      <c r="C131" s="381">
        <v>79</v>
      </c>
      <c r="D131" s="101">
        <v>16307</v>
      </c>
      <c r="E131" s="101">
        <v>4665</v>
      </c>
      <c r="F131" s="101">
        <v>91</v>
      </c>
      <c r="G131" s="101">
        <v>1930</v>
      </c>
      <c r="H131" s="101">
        <v>0</v>
      </c>
      <c r="I131" s="101">
        <v>1872</v>
      </c>
      <c r="J131" s="101">
        <v>0</v>
      </c>
      <c r="K131" s="101">
        <v>0</v>
      </c>
      <c r="L131" s="101">
        <v>19</v>
      </c>
      <c r="M131" s="101">
        <v>53</v>
      </c>
      <c r="N131" s="101">
        <v>0</v>
      </c>
      <c r="O131" s="101">
        <v>0</v>
      </c>
      <c r="P131" s="101">
        <v>0</v>
      </c>
      <c r="Q131" s="101">
        <v>0</v>
      </c>
      <c r="R131" s="101">
        <v>0</v>
      </c>
      <c r="S131" s="389">
        <v>24937</v>
      </c>
      <c r="AK131" s="388"/>
      <c r="AL131" s="388"/>
      <c r="AM131" s="400"/>
    </row>
    <row r="132" spans="1:42" ht="15" customHeight="1">
      <c r="A132" s="380" t="s">
        <v>460</v>
      </c>
      <c r="B132" s="380" t="s">
        <v>795</v>
      </c>
      <c r="C132" s="381">
        <v>88</v>
      </c>
      <c r="D132" s="101">
        <v>235113</v>
      </c>
      <c r="E132" s="101">
        <v>38318</v>
      </c>
      <c r="F132" s="101">
        <v>1537</v>
      </c>
      <c r="G132" s="101">
        <v>49554</v>
      </c>
      <c r="H132" s="101">
        <v>10655</v>
      </c>
      <c r="I132" s="101">
        <v>6742</v>
      </c>
      <c r="J132" s="101">
        <v>1</v>
      </c>
      <c r="K132" s="101">
        <v>0</v>
      </c>
      <c r="L132" s="101">
        <v>527</v>
      </c>
      <c r="M132" s="101">
        <v>512</v>
      </c>
      <c r="N132" s="101">
        <v>0</v>
      </c>
      <c r="O132" s="101">
        <v>0</v>
      </c>
      <c r="P132" s="101">
        <v>0</v>
      </c>
      <c r="Q132" s="101">
        <v>0</v>
      </c>
      <c r="R132" s="101">
        <v>0</v>
      </c>
      <c r="S132" s="389">
        <v>342959</v>
      </c>
    </row>
    <row r="133" spans="1:42" ht="15" customHeight="1">
      <c r="A133" s="380" t="s">
        <v>461</v>
      </c>
      <c r="B133" s="380" t="s">
        <v>795</v>
      </c>
      <c r="C133" s="381">
        <v>129</v>
      </c>
      <c r="D133" s="101">
        <v>59869</v>
      </c>
      <c r="E133" s="101">
        <v>6533</v>
      </c>
      <c r="F133" s="101">
        <v>119</v>
      </c>
      <c r="G133" s="101">
        <v>3589</v>
      </c>
      <c r="H133" s="101">
        <v>2</v>
      </c>
      <c r="I133" s="101">
        <v>1622</v>
      </c>
      <c r="J133" s="101">
        <v>0</v>
      </c>
      <c r="K133" s="101">
        <v>0</v>
      </c>
      <c r="L133" s="101">
        <v>51</v>
      </c>
      <c r="M133" s="101">
        <v>50</v>
      </c>
      <c r="N133" s="101">
        <v>0</v>
      </c>
      <c r="O133" s="101">
        <v>0</v>
      </c>
      <c r="P133" s="101">
        <v>0</v>
      </c>
      <c r="Q133" s="101">
        <v>0</v>
      </c>
      <c r="R133" s="101">
        <v>0</v>
      </c>
      <c r="S133" s="389">
        <v>71835</v>
      </c>
    </row>
    <row r="134" spans="1:42" ht="15" customHeight="1">
      <c r="A134" s="380" t="s">
        <v>462</v>
      </c>
      <c r="B134" s="380" t="s">
        <v>795</v>
      </c>
      <c r="C134" s="381">
        <v>212</v>
      </c>
      <c r="D134" s="101">
        <v>40330</v>
      </c>
      <c r="E134" s="101">
        <v>5750</v>
      </c>
      <c r="F134" s="101">
        <v>83</v>
      </c>
      <c r="G134" s="101">
        <v>905</v>
      </c>
      <c r="H134" s="101">
        <v>0</v>
      </c>
      <c r="I134" s="101">
        <v>1502</v>
      </c>
      <c r="J134" s="101">
        <v>0</v>
      </c>
      <c r="K134" s="101">
        <v>0</v>
      </c>
      <c r="L134" s="101">
        <v>131</v>
      </c>
      <c r="M134" s="101">
        <v>61</v>
      </c>
      <c r="N134" s="101">
        <v>0</v>
      </c>
      <c r="O134" s="101">
        <v>0</v>
      </c>
      <c r="P134" s="101">
        <v>0</v>
      </c>
      <c r="Q134" s="101">
        <v>0</v>
      </c>
      <c r="R134" s="101">
        <v>0</v>
      </c>
      <c r="S134" s="389">
        <v>48762</v>
      </c>
    </row>
    <row r="135" spans="1:42" ht="15" customHeight="1">
      <c r="A135" s="380" t="s">
        <v>463</v>
      </c>
      <c r="B135" s="380" t="s">
        <v>795</v>
      </c>
      <c r="C135" s="381">
        <v>266</v>
      </c>
      <c r="D135" s="101">
        <v>141003</v>
      </c>
      <c r="E135" s="101">
        <v>14570</v>
      </c>
      <c r="F135" s="101">
        <v>223</v>
      </c>
      <c r="G135" s="101">
        <v>12480</v>
      </c>
      <c r="H135" s="101">
        <v>12387</v>
      </c>
      <c r="I135" s="101">
        <v>1809</v>
      </c>
      <c r="J135" s="101">
        <v>0</v>
      </c>
      <c r="K135" s="101">
        <v>0</v>
      </c>
      <c r="L135" s="101">
        <v>682</v>
      </c>
      <c r="M135" s="101">
        <v>0</v>
      </c>
      <c r="N135" s="101">
        <v>0</v>
      </c>
      <c r="O135" s="101">
        <v>0</v>
      </c>
      <c r="P135" s="101">
        <v>0</v>
      </c>
      <c r="Q135" s="101">
        <v>1</v>
      </c>
      <c r="R135" s="101">
        <v>0</v>
      </c>
      <c r="S135" s="389">
        <v>183155</v>
      </c>
    </row>
    <row r="136" spans="1:42" ht="15" customHeight="1">
      <c r="A136" s="380" t="s">
        <v>464</v>
      </c>
      <c r="B136" s="380" t="s">
        <v>795</v>
      </c>
      <c r="C136" s="381">
        <v>308</v>
      </c>
      <c r="D136" s="101">
        <v>29266</v>
      </c>
      <c r="E136" s="101">
        <v>4083</v>
      </c>
      <c r="F136" s="101">
        <v>50</v>
      </c>
      <c r="G136" s="101">
        <v>2042</v>
      </c>
      <c r="H136" s="101">
        <v>0</v>
      </c>
      <c r="I136" s="101">
        <v>1536</v>
      </c>
      <c r="J136" s="101">
        <v>0</v>
      </c>
      <c r="K136" s="101">
        <v>0</v>
      </c>
      <c r="L136" s="101">
        <v>63</v>
      </c>
      <c r="M136" s="101">
        <v>30</v>
      </c>
      <c r="N136" s="101">
        <v>0</v>
      </c>
      <c r="O136" s="101">
        <v>0</v>
      </c>
      <c r="P136" s="101">
        <v>0</v>
      </c>
      <c r="Q136" s="101">
        <v>0</v>
      </c>
      <c r="R136" s="101">
        <v>0</v>
      </c>
      <c r="S136" s="389">
        <v>37070</v>
      </c>
    </row>
    <row r="137" spans="1:42" ht="15" customHeight="1">
      <c r="A137" s="380" t="s">
        <v>465</v>
      </c>
      <c r="B137" s="380" t="s">
        <v>795</v>
      </c>
      <c r="C137" s="381">
        <v>360</v>
      </c>
      <c r="D137" s="101">
        <v>168257</v>
      </c>
      <c r="E137" s="101">
        <v>23217</v>
      </c>
      <c r="F137" s="101">
        <v>691</v>
      </c>
      <c r="G137" s="101">
        <v>38289</v>
      </c>
      <c r="H137" s="101">
        <v>7519</v>
      </c>
      <c r="I137" s="101">
        <v>3686</v>
      </c>
      <c r="J137" s="101">
        <v>551</v>
      </c>
      <c r="K137" s="101">
        <v>214</v>
      </c>
      <c r="L137" s="101">
        <v>261</v>
      </c>
      <c r="M137" s="101">
        <v>0</v>
      </c>
      <c r="N137" s="101">
        <v>2</v>
      </c>
      <c r="O137" s="101">
        <v>0</v>
      </c>
      <c r="P137" s="101">
        <v>0</v>
      </c>
      <c r="Q137" s="101">
        <v>0</v>
      </c>
      <c r="R137" s="101">
        <v>0</v>
      </c>
      <c r="S137" s="389">
        <v>242687</v>
      </c>
    </row>
    <row r="138" spans="1:42" ht="15" customHeight="1">
      <c r="A138" s="380" t="s">
        <v>466</v>
      </c>
      <c r="B138" s="380" t="s">
        <v>795</v>
      </c>
      <c r="C138" s="381">
        <v>380</v>
      </c>
      <c r="D138" s="101">
        <v>40229</v>
      </c>
      <c r="E138" s="101">
        <v>4405</v>
      </c>
      <c r="F138" s="101">
        <v>127</v>
      </c>
      <c r="G138" s="101">
        <v>413</v>
      </c>
      <c r="H138" s="101">
        <v>5</v>
      </c>
      <c r="I138" s="101">
        <v>1205</v>
      </c>
      <c r="J138" s="101">
        <v>0</v>
      </c>
      <c r="K138" s="101">
        <v>0</v>
      </c>
      <c r="L138" s="101">
        <v>108</v>
      </c>
      <c r="M138" s="101">
        <v>0</v>
      </c>
      <c r="N138" s="101">
        <v>0</v>
      </c>
      <c r="O138" s="101">
        <v>0</v>
      </c>
      <c r="P138" s="101">
        <v>0</v>
      </c>
      <c r="Q138" s="101">
        <v>0</v>
      </c>
      <c r="R138" s="101">
        <v>0</v>
      </c>
      <c r="S138" s="389">
        <v>46492</v>
      </c>
    </row>
    <row r="139" spans="1:42" ht="15" customHeight="1">
      <c r="A139" s="380" t="s">
        <v>467</v>
      </c>
      <c r="B139" s="380" t="s">
        <v>795</v>
      </c>
      <c r="C139" s="381">
        <v>631</v>
      </c>
      <c r="D139" s="101">
        <v>73349</v>
      </c>
      <c r="E139" s="101">
        <v>5038</v>
      </c>
      <c r="F139" s="101">
        <v>133</v>
      </c>
      <c r="G139" s="101">
        <v>643</v>
      </c>
      <c r="H139" s="101">
        <v>26</v>
      </c>
      <c r="I139" s="101">
        <v>832</v>
      </c>
      <c r="J139" s="101">
        <v>0</v>
      </c>
      <c r="K139" s="101">
        <v>0</v>
      </c>
      <c r="L139" s="101">
        <v>173</v>
      </c>
      <c r="M139" s="101">
        <v>0</v>
      </c>
      <c r="N139" s="101">
        <v>0</v>
      </c>
      <c r="O139" s="101">
        <v>0</v>
      </c>
      <c r="P139" s="101">
        <v>0</v>
      </c>
      <c r="Q139" s="101">
        <v>0</v>
      </c>
      <c r="R139" s="101">
        <v>0</v>
      </c>
      <c r="S139" s="389">
        <v>80194</v>
      </c>
    </row>
    <row r="141" spans="1:42" ht="17.25" customHeight="1">
      <c r="A141" s="392" t="s">
        <v>325</v>
      </c>
      <c r="B141" s="850" t="s">
        <v>820</v>
      </c>
      <c r="C141" s="851"/>
      <c r="D141" s="393" t="s">
        <v>292</v>
      </c>
      <c r="E141" s="393"/>
      <c r="F141" s="393"/>
      <c r="G141" s="393"/>
      <c r="H141" s="393"/>
      <c r="I141" s="393"/>
      <c r="J141" s="393"/>
      <c r="K141" s="393"/>
      <c r="L141" s="393"/>
      <c r="M141" s="393"/>
      <c r="N141" s="394"/>
      <c r="O141" s="394"/>
      <c r="P141" s="394"/>
      <c r="Q141" s="394"/>
      <c r="R141" s="394"/>
      <c r="S141" s="397"/>
    </row>
    <row r="142" spans="1:42" ht="15" customHeight="1">
      <c r="A142" s="392" t="s">
        <v>330</v>
      </c>
      <c r="B142" s="852" t="s">
        <v>331</v>
      </c>
      <c r="C142" s="853"/>
      <c r="D142" s="853"/>
      <c r="E142" s="853"/>
      <c r="F142" s="853"/>
      <c r="G142" s="853"/>
      <c r="H142" s="853"/>
      <c r="I142" s="853"/>
      <c r="J142" s="853"/>
      <c r="K142" s="853"/>
      <c r="L142" s="853"/>
      <c r="M142" s="853"/>
      <c r="N142" s="395"/>
      <c r="O142" s="395"/>
      <c r="P142" s="395"/>
      <c r="Q142" s="395"/>
      <c r="R142" s="395"/>
      <c r="S142" s="398"/>
    </row>
    <row r="143" spans="1:42" ht="15" customHeight="1">
      <c r="A143" s="392" t="s">
        <v>601</v>
      </c>
      <c r="B143" s="854" t="s">
        <v>333</v>
      </c>
      <c r="C143" s="855"/>
      <c r="D143" s="855"/>
      <c r="E143" s="855"/>
      <c r="F143" s="855"/>
      <c r="G143" s="855"/>
      <c r="H143" s="855"/>
      <c r="I143" s="855"/>
      <c r="J143" s="855"/>
      <c r="K143" s="855"/>
      <c r="L143" s="855"/>
      <c r="M143" s="855"/>
      <c r="N143" s="396"/>
      <c r="O143" s="396"/>
      <c r="P143" s="396"/>
      <c r="Q143" s="396"/>
      <c r="R143" s="396"/>
      <c r="S143" s="399"/>
    </row>
  </sheetData>
  <sheetProtection autoFilter="0"/>
  <mergeCells count="8">
    <mergeCell ref="A1:S1"/>
    <mergeCell ref="B141:C141"/>
    <mergeCell ref="B142:M142"/>
    <mergeCell ref="B143:M143"/>
    <mergeCell ref="A2:A3"/>
    <mergeCell ref="B2:B5"/>
    <mergeCell ref="C2:C5"/>
    <mergeCell ref="S2:S3"/>
  </mergeCells>
  <hyperlinks>
    <hyperlink ref="T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I143"/>
  <sheetViews>
    <sheetView showGridLines="0" zoomScale="90" zoomScaleNormal="90" workbookViewId="0">
      <pane xSplit="99" ySplit="4" topLeftCell="GH5" activePane="bottomRight" state="frozen"/>
      <selection pane="topRight"/>
      <selection pane="bottomLeft"/>
      <selection pane="bottomRight" activeCell="GQ1" sqref="GQ1:GR1"/>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196" width="18.7109375" customWidth="1"/>
    <col min="197" max="197" width="21.7109375" customWidth="1"/>
    <col min="198" max="198" width="12.85546875" customWidth="1"/>
    <col min="199" max="199" width="17.140625" customWidth="1"/>
    <col min="200" max="200" width="12.7109375" customWidth="1"/>
    <col min="201" max="201" width="13.7109375" customWidth="1"/>
    <col min="202" max="202" width="15.85546875" customWidth="1"/>
    <col min="203" max="203" width="11.42578125" customWidth="1"/>
    <col min="204" max="204" width="13" customWidth="1"/>
    <col min="205" max="208" width="11.42578125" hidden="1" customWidth="1"/>
    <col min="209" max="209" width="17" hidden="1" customWidth="1"/>
    <col min="210" max="210" width="11.42578125" hidden="1" customWidth="1"/>
    <col min="211" max="211" width="13.85546875" customWidth="1"/>
    <col min="212" max="212" width="11.85546875" customWidth="1"/>
    <col min="213" max="231" width="11.42578125" customWidth="1"/>
    <col min="232" max="422" width="11.42578125" hidden="1"/>
    <col min="423" max="423" width="21.42578125" hidden="1"/>
    <col min="424" max="432" width="11.42578125" hidden="1"/>
    <col min="433" max="433" width="15.5703125" hidden="1"/>
    <col min="434" max="434" width="13.42578125" hidden="1"/>
    <col min="435" max="438" width="11.42578125" hidden="1"/>
    <col min="439" max="439" width="14.7109375" hidden="1"/>
    <col min="440" max="678" width="11.42578125" hidden="1"/>
    <col min="679" max="679" width="21.42578125" hidden="1"/>
    <col min="680" max="688" width="11.42578125" hidden="1"/>
    <col min="689" max="689" width="15.5703125" hidden="1"/>
    <col min="690" max="690" width="13.42578125" hidden="1"/>
    <col min="691" max="694" width="11.42578125" hidden="1"/>
    <col min="695" max="695" width="14.7109375" hidden="1"/>
    <col min="696" max="934" width="11.42578125" hidden="1"/>
    <col min="935" max="935" width="21.42578125" hidden="1"/>
    <col min="936" max="944" width="11.42578125" hidden="1"/>
    <col min="945" max="945" width="15.5703125" hidden="1"/>
    <col min="946" max="946" width="13.42578125" hidden="1"/>
    <col min="947" max="950" width="11.42578125" hidden="1"/>
    <col min="951" max="951" width="14.7109375" hidden="1"/>
    <col min="952" max="1190" width="11.42578125" hidden="1"/>
    <col min="1191" max="1191" width="21.42578125" hidden="1"/>
    <col min="1192" max="1200" width="11.42578125" hidden="1"/>
    <col min="1201" max="1201" width="15.5703125" hidden="1"/>
    <col min="1202" max="1202" width="13.42578125" hidden="1"/>
    <col min="1203" max="1206" width="11.42578125" hidden="1"/>
    <col min="1207" max="1207" width="14.7109375" hidden="1"/>
    <col min="1208" max="1446" width="11.42578125" hidden="1"/>
    <col min="1447" max="1447" width="21.42578125" hidden="1"/>
    <col min="1448" max="1456" width="11.42578125" hidden="1"/>
    <col min="1457" max="1457" width="15.5703125" hidden="1"/>
    <col min="1458" max="1458" width="13.42578125" hidden="1"/>
    <col min="1459" max="1462" width="11.42578125" hidden="1"/>
    <col min="1463" max="1463" width="14.7109375" hidden="1"/>
    <col min="1464" max="1702" width="11.42578125" hidden="1"/>
    <col min="1703" max="1703" width="21.42578125" hidden="1"/>
    <col min="1704" max="1712" width="11.42578125" hidden="1"/>
    <col min="1713" max="1713" width="15.5703125" hidden="1"/>
    <col min="1714" max="1714" width="13.42578125" hidden="1"/>
    <col min="1715" max="1718" width="11.42578125" hidden="1"/>
    <col min="1719" max="1719" width="14.7109375" hidden="1"/>
    <col min="1720" max="1958" width="11.42578125" hidden="1"/>
    <col min="1959" max="1959" width="21.42578125" hidden="1"/>
    <col min="1960" max="1968" width="11.42578125" hidden="1"/>
    <col min="1969" max="1969" width="15.5703125" hidden="1"/>
    <col min="1970" max="1970" width="13.42578125" hidden="1"/>
    <col min="1971" max="1974" width="11.42578125" hidden="1"/>
    <col min="1975" max="1975" width="14.7109375" hidden="1"/>
    <col min="1976" max="2214" width="11.42578125" hidden="1"/>
    <col min="2215" max="2215" width="21.42578125" hidden="1"/>
    <col min="2216" max="2224" width="11.42578125" hidden="1"/>
    <col min="2225" max="2225" width="15.5703125" hidden="1"/>
    <col min="2226" max="2226" width="13.42578125" hidden="1"/>
    <col min="2227" max="2230" width="11.42578125" hidden="1"/>
    <col min="2231" max="2231" width="14.7109375" hidden="1"/>
    <col min="2232" max="2470" width="11.42578125" hidden="1"/>
    <col min="2471" max="2471" width="21.42578125" hidden="1"/>
    <col min="2472" max="2480" width="11.42578125" hidden="1"/>
    <col min="2481" max="2481" width="15.5703125" hidden="1"/>
    <col min="2482" max="2482" width="13.42578125" hidden="1"/>
    <col min="2483" max="2486" width="11.42578125" hidden="1"/>
    <col min="2487" max="2487" width="14.7109375" hidden="1"/>
    <col min="2488" max="2726" width="11.42578125" hidden="1"/>
    <col min="2727" max="2727" width="21.42578125" hidden="1"/>
    <col min="2728" max="2736" width="11.42578125" hidden="1"/>
    <col min="2737" max="2737" width="15.5703125" hidden="1"/>
    <col min="2738" max="2738" width="13.42578125" hidden="1"/>
    <col min="2739" max="2742" width="11.42578125" hidden="1"/>
    <col min="2743" max="2743" width="14.7109375" hidden="1"/>
    <col min="2744" max="2982" width="11.42578125" hidden="1"/>
    <col min="2983" max="2983" width="21.42578125" hidden="1"/>
    <col min="2984" max="2992" width="11.42578125" hidden="1"/>
    <col min="2993" max="2993" width="15.5703125" hidden="1"/>
    <col min="2994" max="2994" width="13.42578125" hidden="1"/>
    <col min="2995" max="2998" width="11.42578125" hidden="1"/>
    <col min="2999" max="2999" width="14.7109375" hidden="1"/>
    <col min="3000" max="3238" width="11.42578125" hidden="1"/>
    <col min="3239" max="3239" width="21.42578125" hidden="1"/>
    <col min="3240" max="3248" width="11.42578125" hidden="1"/>
    <col min="3249" max="3249" width="15.5703125" hidden="1"/>
    <col min="3250" max="3250" width="13.42578125" hidden="1"/>
    <col min="3251" max="3254" width="11.42578125" hidden="1"/>
    <col min="3255" max="3255" width="14.7109375" hidden="1"/>
    <col min="3256" max="3494" width="11.42578125" hidden="1"/>
    <col min="3495" max="3495" width="21.42578125" hidden="1"/>
    <col min="3496" max="3504" width="11.42578125" hidden="1"/>
    <col min="3505" max="3505" width="15.5703125" hidden="1"/>
    <col min="3506" max="3506" width="13.42578125" hidden="1"/>
    <col min="3507" max="3510" width="11.42578125" hidden="1"/>
    <col min="3511" max="3511" width="14.7109375" hidden="1"/>
    <col min="3512" max="3750" width="11.42578125" hidden="1"/>
    <col min="3751" max="3751" width="21.42578125" hidden="1"/>
    <col min="3752" max="3760" width="11.42578125" hidden="1"/>
    <col min="3761" max="3761" width="15.5703125" hidden="1"/>
    <col min="3762" max="3762" width="13.42578125" hidden="1"/>
    <col min="3763" max="3766" width="11.42578125" hidden="1"/>
    <col min="3767" max="3767" width="14.7109375" hidden="1"/>
    <col min="3768" max="4006" width="11.42578125" hidden="1"/>
    <col min="4007" max="4007" width="21.42578125" hidden="1"/>
    <col min="4008" max="4016" width="11.42578125" hidden="1"/>
    <col min="4017" max="4017" width="15.5703125" hidden="1"/>
    <col min="4018" max="4018" width="13.42578125" hidden="1"/>
    <col min="4019" max="4022" width="11.42578125" hidden="1"/>
    <col min="4023" max="4023" width="14.7109375" hidden="1"/>
    <col min="4024" max="4262" width="11.42578125" hidden="1"/>
    <col min="4263" max="4263" width="21.42578125" hidden="1"/>
    <col min="4264" max="4272" width="11.42578125" hidden="1"/>
    <col min="4273" max="4273" width="15.5703125" hidden="1"/>
    <col min="4274" max="4274" width="13.42578125" hidden="1"/>
    <col min="4275" max="4278" width="11.42578125" hidden="1"/>
    <col min="4279" max="4279" width="14.7109375" hidden="1"/>
    <col min="4280" max="4518" width="11.42578125" hidden="1"/>
    <col min="4519" max="4519" width="21.42578125" hidden="1"/>
    <col min="4520" max="4528" width="11.42578125" hidden="1"/>
    <col min="4529" max="4529" width="15.5703125" hidden="1"/>
    <col min="4530" max="4530" width="13.42578125" hidden="1"/>
    <col min="4531" max="4534" width="11.42578125" hidden="1"/>
    <col min="4535" max="4535" width="14.7109375" hidden="1"/>
    <col min="4536" max="4774" width="11.42578125" hidden="1"/>
    <col min="4775" max="4775" width="21.42578125" hidden="1"/>
    <col min="4776" max="4784" width="11.42578125" hidden="1"/>
    <col min="4785" max="4785" width="15.5703125" hidden="1"/>
    <col min="4786" max="4786" width="13.42578125" hidden="1"/>
    <col min="4787" max="4790" width="11.42578125" hidden="1"/>
    <col min="4791" max="4791" width="14.7109375" hidden="1"/>
    <col min="4792" max="5030" width="11.42578125" hidden="1"/>
    <col min="5031" max="5031" width="21.42578125" hidden="1"/>
    <col min="5032" max="5040" width="11.42578125" hidden="1"/>
    <col min="5041" max="5041" width="15.5703125" hidden="1"/>
    <col min="5042" max="5042" width="13.42578125" hidden="1"/>
    <col min="5043" max="5046" width="11.42578125" hidden="1"/>
    <col min="5047" max="5047" width="14.7109375" hidden="1"/>
    <col min="5048" max="5286" width="11.42578125" hidden="1"/>
    <col min="5287" max="5287" width="21.42578125" hidden="1"/>
    <col min="5288" max="5296" width="11.42578125" hidden="1"/>
    <col min="5297" max="5297" width="15.5703125" hidden="1"/>
    <col min="5298" max="5298" width="13.42578125" hidden="1"/>
    <col min="5299" max="5302" width="11.42578125" hidden="1"/>
    <col min="5303" max="5303" width="14.7109375" hidden="1"/>
    <col min="5304" max="5542" width="11.42578125" hidden="1"/>
    <col min="5543" max="5543" width="21.42578125" hidden="1"/>
    <col min="5544" max="5552" width="11.42578125" hidden="1"/>
    <col min="5553" max="5553" width="15.5703125" hidden="1"/>
    <col min="5554" max="5554" width="13.42578125" hidden="1"/>
    <col min="5555" max="5558" width="11.42578125" hidden="1"/>
    <col min="5559" max="5559" width="14.7109375" hidden="1"/>
    <col min="5560" max="5798" width="11.42578125" hidden="1"/>
    <col min="5799" max="5799" width="21.42578125" hidden="1"/>
    <col min="5800" max="5808" width="11.42578125" hidden="1"/>
    <col min="5809" max="5809" width="15.5703125" hidden="1"/>
    <col min="5810" max="5810" width="13.42578125" hidden="1"/>
    <col min="5811" max="5814" width="11.42578125" hidden="1"/>
    <col min="5815" max="5815" width="14.7109375" hidden="1"/>
    <col min="5816" max="6054" width="11.42578125" hidden="1"/>
    <col min="6055" max="6055" width="21.42578125" hidden="1"/>
    <col min="6056" max="6064" width="11.42578125" hidden="1"/>
    <col min="6065" max="6065" width="15.5703125" hidden="1"/>
    <col min="6066" max="6066" width="13.42578125" hidden="1"/>
    <col min="6067" max="6070" width="11.42578125" hidden="1"/>
    <col min="6071" max="6071" width="14.7109375" hidden="1"/>
    <col min="6072" max="6310" width="11.42578125" hidden="1"/>
    <col min="6311" max="6311" width="21.42578125" hidden="1"/>
    <col min="6312" max="6320" width="11.42578125" hidden="1"/>
    <col min="6321" max="6321" width="15.5703125" hidden="1"/>
    <col min="6322" max="6322" width="13.42578125" hidden="1"/>
    <col min="6323" max="6326" width="11.42578125" hidden="1"/>
    <col min="6327" max="6327" width="14.7109375" hidden="1"/>
    <col min="6328" max="6566" width="11.42578125" hidden="1"/>
    <col min="6567" max="6567" width="21.42578125" hidden="1"/>
    <col min="6568" max="6576" width="11.42578125" hidden="1"/>
    <col min="6577" max="6577" width="15.5703125" hidden="1"/>
    <col min="6578" max="6578" width="13.42578125" hidden="1"/>
    <col min="6579" max="6582" width="11.42578125" hidden="1"/>
    <col min="6583" max="6583" width="14.7109375" hidden="1"/>
    <col min="6584" max="6822" width="11.42578125" hidden="1"/>
    <col min="6823" max="6823" width="21.42578125" hidden="1"/>
    <col min="6824" max="6832" width="11.42578125" hidden="1"/>
    <col min="6833" max="6833" width="15.5703125" hidden="1"/>
    <col min="6834" max="6834" width="13.42578125" hidden="1"/>
    <col min="6835" max="6838" width="11.42578125" hidden="1"/>
    <col min="6839" max="6839" width="14.7109375" hidden="1"/>
    <col min="6840" max="7078" width="11.42578125" hidden="1"/>
    <col min="7079" max="7079" width="21.42578125" hidden="1"/>
    <col min="7080" max="7088" width="11.42578125" hidden="1"/>
    <col min="7089" max="7089" width="15.5703125" hidden="1"/>
    <col min="7090" max="7090" width="13.42578125" hidden="1"/>
    <col min="7091" max="7094" width="11.42578125" hidden="1"/>
    <col min="7095" max="7095" width="14.7109375" hidden="1"/>
    <col min="7096" max="7334" width="11.42578125" hidden="1"/>
    <col min="7335" max="7335" width="21.42578125" hidden="1"/>
    <col min="7336" max="7344" width="11.42578125" hidden="1"/>
    <col min="7345" max="7345" width="15.5703125" hidden="1"/>
    <col min="7346" max="7346" width="13.42578125" hidden="1"/>
    <col min="7347" max="7350" width="11.42578125" hidden="1"/>
    <col min="7351" max="7351" width="14.7109375" hidden="1"/>
    <col min="7352" max="7590" width="11.42578125" hidden="1"/>
    <col min="7591" max="7591" width="21.42578125" hidden="1"/>
    <col min="7592" max="7600" width="11.42578125" hidden="1"/>
    <col min="7601" max="7601" width="15.5703125" hidden="1"/>
    <col min="7602" max="7602" width="13.42578125" hidden="1"/>
    <col min="7603" max="7606" width="11.42578125" hidden="1"/>
    <col min="7607" max="7607" width="14.7109375" hidden="1"/>
    <col min="7608" max="7846" width="11.42578125" hidden="1"/>
    <col min="7847" max="7847" width="21.42578125" hidden="1"/>
    <col min="7848" max="7856" width="11.42578125" hidden="1"/>
    <col min="7857" max="7857" width="15.5703125" hidden="1"/>
    <col min="7858" max="7858" width="13.42578125" hidden="1"/>
    <col min="7859" max="7862" width="11.42578125" hidden="1"/>
    <col min="7863" max="7863" width="14.7109375" hidden="1"/>
    <col min="7864" max="8102" width="11.42578125" hidden="1"/>
    <col min="8103" max="8103" width="21.42578125" hidden="1"/>
    <col min="8104" max="8112" width="11.42578125" hidden="1"/>
    <col min="8113" max="8113" width="15.5703125" hidden="1"/>
    <col min="8114" max="8114" width="13.42578125" hidden="1"/>
    <col min="8115" max="8118" width="11.42578125" hidden="1"/>
    <col min="8119" max="8119" width="14.7109375" hidden="1"/>
    <col min="8120" max="8358" width="11.42578125" hidden="1"/>
    <col min="8359" max="8359" width="21.42578125" hidden="1"/>
    <col min="8360" max="8368" width="11.42578125" hidden="1"/>
    <col min="8369" max="8369" width="15.5703125" hidden="1"/>
    <col min="8370" max="8370" width="13.42578125" hidden="1"/>
    <col min="8371" max="8374" width="11.42578125" hidden="1"/>
    <col min="8375" max="8375" width="14.7109375" hidden="1"/>
    <col min="8376" max="8614" width="11.42578125" hidden="1"/>
    <col min="8615" max="8615" width="21.42578125" hidden="1"/>
    <col min="8616" max="8624" width="11.42578125" hidden="1"/>
    <col min="8625" max="8625" width="15.5703125" hidden="1"/>
    <col min="8626" max="8626" width="13.42578125" hidden="1"/>
    <col min="8627" max="8630" width="11.42578125" hidden="1"/>
    <col min="8631" max="8631" width="14.7109375" hidden="1"/>
    <col min="8632" max="8870" width="11.42578125" hidden="1"/>
    <col min="8871" max="8871" width="21.42578125" hidden="1"/>
    <col min="8872" max="8880" width="11.42578125" hidden="1"/>
    <col min="8881" max="8881" width="15.5703125" hidden="1"/>
    <col min="8882" max="8882" width="13.42578125" hidden="1"/>
    <col min="8883" max="8886" width="11.42578125" hidden="1"/>
    <col min="8887" max="8887" width="14.7109375" hidden="1"/>
    <col min="8888" max="9126" width="11.42578125" hidden="1"/>
    <col min="9127" max="9127" width="21.42578125" hidden="1"/>
    <col min="9128" max="9136" width="11.42578125" hidden="1"/>
    <col min="9137" max="9137" width="15.5703125" hidden="1"/>
    <col min="9138" max="9138" width="13.42578125" hidden="1"/>
    <col min="9139" max="9142" width="11.42578125" hidden="1"/>
    <col min="9143" max="9143" width="14.7109375" hidden="1"/>
    <col min="9144" max="9382" width="11.42578125" hidden="1"/>
    <col min="9383" max="9383" width="21.42578125" hidden="1"/>
    <col min="9384" max="9392" width="11.42578125" hidden="1"/>
    <col min="9393" max="9393" width="15.5703125" hidden="1"/>
    <col min="9394" max="9394" width="13.42578125" hidden="1"/>
    <col min="9395" max="9398" width="11.42578125" hidden="1"/>
    <col min="9399" max="9399" width="14.7109375" hidden="1"/>
    <col min="9400" max="9638" width="11.42578125" hidden="1"/>
    <col min="9639" max="9639" width="21.42578125" hidden="1"/>
    <col min="9640" max="9648" width="11.42578125" hidden="1"/>
    <col min="9649" max="9649" width="15.5703125" hidden="1"/>
    <col min="9650" max="9650" width="13.42578125" hidden="1"/>
    <col min="9651" max="9654" width="11.42578125" hidden="1"/>
    <col min="9655" max="9655" width="14.7109375" hidden="1"/>
    <col min="9656" max="9894" width="11.42578125" hidden="1"/>
    <col min="9895" max="9895" width="21.42578125" hidden="1"/>
    <col min="9896" max="9904" width="11.42578125" hidden="1"/>
    <col min="9905" max="9905" width="15.5703125" hidden="1"/>
    <col min="9906" max="9906" width="13.42578125" hidden="1"/>
    <col min="9907" max="9910" width="11.42578125" hidden="1"/>
    <col min="9911" max="9911" width="14.7109375" hidden="1"/>
    <col min="9912" max="10150" width="11.42578125" hidden="1"/>
    <col min="10151" max="10151" width="21.42578125" hidden="1"/>
    <col min="10152" max="10160" width="11.42578125" hidden="1"/>
    <col min="10161" max="10161" width="15.5703125" hidden="1"/>
    <col min="10162" max="10162" width="13.42578125" hidden="1"/>
    <col min="10163" max="10166" width="11.42578125" hidden="1"/>
    <col min="10167" max="10167" width="14.7109375" hidden="1"/>
    <col min="10168" max="10406" width="11.42578125" hidden="1"/>
    <col min="10407" max="10407" width="21.42578125" hidden="1"/>
    <col min="10408" max="10416" width="11.42578125" hidden="1"/>
    <col min="10417" max="10417" width="15.5703125" hidden="1"/>
    <col min="10418" max="10418" width="13.42578125" hidden="1"/>
    <col min="10419" max="10422" width="11.42578125" hidden="1"/>
    <col min="10423" max="10423" width="14.7109375" hidden="1"/>
    <col min="10424" max="10662" width="11.42578125" hidden="1"/>
    <col min="10663" max="10663" width="21.42578125" hidden="1"/>
    <col min="10664" max="10672" width="11.42578125" hidden="1"/>
    <col min="10673" max="10673" width="15.5703125" hidden="1"/>
    <col min="10674" max="10674" width="13.42578125" hidden="1"/>
    <col min="10675" max="10678" width="11.42578125" hidden="1"/>
    <col min="10679" max="10679" width="14.7109375" hidden="1"/>
    <col min="10680" max="10918" width="11.42578125" hidden="1"/>
    <col min="10919" max="10919" width="21.42578125" hidden="1"/>
    <col min="10920" max="10928" width="11.42578125" hidden="1"/>
    <col min="10929" max="10929" width="15.5703125" hidden="1"/>
    <col min="10930" max="10930" width="13.42578125" hidden="1"/>
    <col min="10931" max="10934" width="11.42578125" hidden="1"/>
    <col min="10935" max="10935" width="14.7109375" hidden="1"/>
    <col min="10936" max="11174" width="11.42578125" hidden="1"/>
    <col min="11175" max="11175" width="21.42578125" hidden="1"/>
    <col min="11176" max="11184" width="11.42578125" hidden="1"/>
    <col min="11185" max="11185" width="15.5703125" hidden="1"/>
    <col min="11186" max="11186" width="13.42578125" hidden="1"/>
    <col min="11187" max="11190" width="11.42578125" hidden="1"/>
    <col min="11191" max="11191" width="14.7109375" hidden="1"/>
    <col min="11192" max="11430" width="11.42578125" hidden="1"/>
    <col min="11431" max="11431" width="21.42578125" hidden="1"/>
    <col min="11432" max="11440" width="11.42578125" hidden="1"/>
    <col min="11441" max="11441" width="15.5703125" hidden="1"/>
    <col min="11442" max="11442" width="13.42578125" hidden="1"/>
    <col min="11443" max="11446" width="11.42578125" hidden="1"/>
    <col min="11447" max="11447" width="14.7109375" hidden="1"/>
    <col min="11448" max="11686" width="11.42578125" hidden="1"/>
    <col min="11687" max="11687" width="21.42578125" hidden="1"/>
    <col min="11688" max="11696" width="11.42578125" hidden="1"/>
    <col min="11697" max="11697" width="15.5703125" hidden="1"/>
    <col min="11698" max="11698" width="13.42578125" hidden="1"/>
    <col min="11699" max="11702" width="11.42578125" hidden="1"/>
    <col min="11703" max="11703" width="14.7109375" hidden="1"/>
    <col min="11704" max="11942" width="11.42578125" hidden="1"/>
    <col min="11943" max="11943" width="21.42578125" hidden="1"/>
    <col min="11944" max="11952" width="11.42578125" hidden="1"/>
    <col min="11953" max="11953" width="15.5703125" hidden="1"/>
    <col min="11954" max="11954" width="13.42578125" hidden="1"/>
    <col min="11955" max="11958" width="11.42578125" hidden="1"/>
    <col min="11959" max="11959" width="14.7109375" hidden="1"/>
    <col min="11960" max="12198" width="11.42578125" hidden="1"/>
    <col min="12199" max="12199" width="21.42578125" hidden="1"/>
    <col min="12200" max="12208" width="11.42578125" hidden="1"/>
    <col min="12209" max="12209" width="15.5703125" hidden="1"/>
    <col min="12210" max="12210" width="13.42578125" hidden="1"/>
    <col min="12211" max="12214" width="11.42578125" hidden="1"/>
    <col min="12215" max="12215" width="14.7109375" hidden="1"/>
    <col min="12216" max="12454" width="11.42578125" hidden="1"/>
    <col min="12455" max="12455" width="21.42578125" hidden="1"/>
    <col min="12456" max="12464" width="11.42578125" hidden="1"/>
    <col min="12465" max="12465" width="15.5703125" hidden="1"/>
    <col min="12466" max="12466" width="13.42578125" hidden="1"/>
    <col min="12467" max="12470" width="11.42578125" hidden="1"/>
    <col min="12471" max="12471" width="14.7109375" hidden="1"/>
    <col min="12472" max="12710" width="11.42578125" hidden="1"/>
    <col min="12711" max="12711" width="21.42578125" hidden="1"/>
    <col min="12712" max="12720" width="11.42578125" hidden="1"/>
    <col min="12721" max="12721" width="15.5703125" hidden="1"/>
    <col min="12722" max="12722" width="13.42578125" hidden="1"/>
    <col min="12723" max="12726" width="11.42578125" hidden="1"/>
    <col min="12727" max="12727" width="14.7109375" hidden="1"/>
    <col min="12728" max="12966" width="11.42578125" hidden="1"/>
    <col min="12967" max="12967" width="21.42578125" hidden="1"/>
    <col min="12968" max="12976" width="11.42578125" hidden="1"/>
    <col min="12977" max="12977" width="15.5703125" hidden="1"/>
    <col min="12978" max="12978" width="13.42578125" hidden="1"/>
    <col min="12979" max="12982" width="11.42578125" hidden="1"/>
    <col min="12983" max="12983" width="14.7109375" hidden="1"/>
    <col min="12984" max="13222" width="11.42578125" hidden="1"/>
    <col min="13223" max="13223" width="21.42578125" hidden="1"/>
    <col min="13224" max="13232" width="11.42578125" hidden="1"/>
    <col min="13233" max="13233" width="15.5703125" hidden="1"/>
    <col min="13234" max="13234" width="13.42578125" hidden="1"/>
    <col min="13235" max="13238" width="11.42578125" hidden="1"/>
    <col min="13239" max="13239" width="14.7109375" hidden="1"/>
    <col min="13240" max="13478" width="11.42578125" hidden="1"/>
    <col min="13479" max="13479" width="21.42578125" hidden="1"/>
    <col min="13480" max="13488" width="11.42578125" hidden="1"/>
    <col min="13489" max="13489" width="15.5703125" hidden="1"/>
    <col min="13490" max="13490" width="13.42578125" hidden="1"/>
    <col min="13491" max="13494" width="11.42578125" hidden="1"/>
    <col min="13495" max="13495" width="14.7109375" hidden="1"/>
    <col min="13496" max="13734" width="11.42578125" hidden="1"/>
    <col min="13735" max="13735" width="21.42578125" hidden="1"/>
    <col min="13736" max="13744" width="11.42578125" hidden="1"/>
    <col min="13745" max="13745" width="15.5703125" hidden="1"/>
    <col min="13746" max="13746" width="13.42578125" hidden="1"/>
    <col min="13747" max="13750" width="11.42578125" hidden="1"/>
    <col min="13751" max="13751" width="14.7109375" hidden="1"/>
    <col min="13752" max="13990" width="11.42578125" hidden="1"/>
    <col min="13991" max="13991" width="21.42578125" hidden="1"/>
    <col min="13992" max="14000" width="11.42578125" hidden="1"/>
    <col min="14001" max="14001" width="15.5703125" hidden="1"/>
    <col min="14002" max="14002" width="13.42578125" hidden="1"/>
    <col min="14003" max="14006" width="11.42578125" hidden="1"/>
    <col min="14007" max="14007" width="14.7109375" hidden="1"/>
    <col min="14008" max="14246" width="11.42578125" hidden="1"/>
    <col min="14247" max="14247" width="21.42578125" hidden="1"/>
    <col min="14248" max="14256" width="11.42578125" hidden="1"/>
    <col min="14257" max="14257" width="15.5703125" hidden="1"/>
    <col min="14258" max="14258" width="13.42578125" hidden="1"/>
    <col min="14259" max="14262" width="11.42578125" hidden="1"/>
    <col min="14263" max="14263" width="14.7109375" hidden="1"/>
    <col min="14264" max="14502" width="11.42578125" hidden="1"/>
    <col min="14503" max="14503" width="21.42578125" hidden="1"/>
    <col min="14504" max="14512" width="11.42578125" hidden="1"/>
    <col min="14513" max="14513" width="15.5703125" hidden="1"/>
    <col min="14514" max="14514" width="13.42578125" hidden="1"/>
    <col min="14515" max="14518" width="11.42578125" hidden="1"/>
    <col min="14519" max="14519" width="14.7109375" hidden="1"/>
    <col min="14520" max="14758" width="11.42578125" hidden="1"/>
    <col min="14759" max="14759" width="21.42578125" hidden="1"/>
    <col min="14760" max="14768" width="11.42578125" hidden="1"/>
    <col min="14769" max="14769" width="15.5703125" hidden="1"/>
    <col min="14770" max="14770" width="13.42578125" hidden="1"/>
    <col min="14771" max="14774" width="11.42578125" hidden="1"/>
    <col min="14775" max="14775" width="14.7109375" hidden="1"/>
    <col min="14776" max="15014" width="11.42578125" hidden="1"/>
    <col min="15015" max="15015" width="21.42578125" hidden="1"/>
    <col min="15016" max="15024" width="11.42578125" hidden="1"/>
    <col min="15025" max="15025" width="15.5703125" hidden="1"/>
    <col min="15026" max="15026" width="13.42578125" hidden="1"/>
    <col min="15027" max="15030" width="11.42578125" hidden="1"/>
    <col min="15031" max="15031" width="14.7109375" hidden="1"/>
    <col min="15032" max="15270" width="11.42578125" hidden="1"/>
    <col min="15271" max="15271" width="21.42578125" hidden="1"/>
    <col min="15272" max="15280" width="11.42578125" hidden="1"/>
    <col min="15281" max="15281" width="15.5703125" hidden="1"/>
    <col min="15282" max="15282" width="13.42578125" hidden="1"/>
    <col min="15283" max="15286" width="11.42578125" hidden="1"/>
    <col min="15287" max="15287" width="14.7109375" hidden="1"/>
    <col min="15288" max="15526" width="11.42578125" hidden="1"/>
    <col min="15527" max="15527" width="21.42578125" hidden="1"/>
    <col min="15528" max="15536" width="11.42578125" hidden="1"/>
    <col min="15537" max="15537" width="15.5703125" hidden="1"/>
    <col min="15538" max="15538" width="13.42578125" hidden="1"/>
    <col min="15539" max="15542" width="11.42578125" hidden="1"/>
    <col min="15543" max="15543" width="14.7109375" hidden="1"/>
    <col min="15544" max="15782" width="11.42578125" hidden="1"/>
    <col min="15783" max="15783" width="21.42578125" hidden="1"/>
    <col min="15784" max="15792" width="11.42578125" hidden="1"/>
    <col min="15793" max="15793" width="15.5703125" hidden="1"/>
    <col min="15794" max="15794" width="13.42578125" hidden="1"/>
    <col min="15795" max="15798" width="11.42578125" hidden="1"/>
    <col min="15799" max="15799" width="14.7109375" hidden="1"/>
    <col min="15800" max="16038" width="11.42578125" hidden="1"/>
    <col min="16039" max="16039" width="21.42578125" hidden="1"/>
    <col min="16040" max="16048" width="11.42578125" hidden="1"/>
    <col min="16049" max="16049" width="15.5703125" hidden="1"/>
    <col min="16050" max="16050" width="13.42578125" hidden="1"/>
    <col min="16051" max="16054" width="11.42578125" hidden="1"/>
    <col min="16055" max="16055" width="14.7109375" hidden="1"/>
    <col min="16056" max="16294" width="11.42578125" hidden="1"/>
    <col min="16295" max="16295" width="21.42578125" hidden="1"/>
    <col min="16296" max="16304" width="11.42578125" hidden="1"/>
    <col min="16305" max="16305" width="15.5703125" hidden="1"/>
    <col min="16306" max="16306" width="13.42578125" hidden="1"/>
    <col min="16307" max="16310" width="11.42578125" hidden="1"/>
    <col min="16311" max="16311" width="14.7109375" hidden="1"/>
    <col min="16312" max="16384" width="11.42578125" hidden="1"/>
  </cols>
  <sheetData>
    <row r="1" spans="1:215" ht="43.5" customHeight="1">
      <c r="A1" s="332"/>
      <c r="B1" s="332"/>
      <c r="C1" s="332"/>
      <c r="D1" s="332"/>
      <c r="E1" s="332"/>
      <c r="F1" s="332"/>
      <c r="G1" s="332"/>
      <c r="H1" s="332"/>
      <c r="I1" s="332"/>
      <c r="J1" s="332"/>
      <c r="K1" s="332"/>
      <c r="L1" s="332"/>
      <c r="M1" s="332"/>
      <c r="N1" s="332"/>
      <c r="O1" s="332"/>
      <c r="P1" s="332"/>
      <c r="Q1" s="332"/>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c r="AT1" s="345"/>
      <c r="AU1" s="345"/>
      <c r="AV1" s="345"/>
      <c r="AW1" s="345"/>
      <c r="AX1" s="345"/>
      <c r="AY1" s="345"/>
      <c r="AZ1" s="345"/>
      <c r="BA1" s="345"/>
      <c r="BB1" s="345"/>
      <c r="BC1" s="345"/>
      <c r="BD1" s="345"/>
      <c r="BE1" s="345"/>
      <c r="BF1" s="345"/>
      <c r="BG1" s="345"/>
      <c r="BH1" s="345"/>
      <c r="BI1" s="345"/>
      <c r="BJ1" s="345"/>
      <c r="BK1" s="345"/>
      <c r="BL1" s="345"/>
      <c r="BM1" s="345"/>
      <c r="BN1" s="345"/>
      <c r="BO1" s="345"/>
      <c r="BP1" s="345"/>
      <c r="BQ1" s="345"/>
      <c r="BR1" s="345"/>
      <c r="BS1" s="345"/>
      <c r="BT1" s="345"/>
      <c r="BU1" s="345"/>
      <c r="BV1" s="345"/>
      <c r="BW1" s="345"/>
      <c r="BX1" s="345"/>
      <c r="BY1" s="345"/>
      <c r="BZ1" s="345"/>
      <c r="CA1" s="345"/>
      <c r="CB1" s="345"/>
      <c r="CC1" s="345"/>
      <c r="CD1" s="345"/>
      <c r="CE1" s="345"/>
      <c r="CF1" s="345"/>
      <c r="CG1" s="345"/>
      <c r="CH1" s="345"/>
      <c r="CI1" s="345"/>
      <c r="CJ1" s="345"/>
      <c r="CK1" s="345"/>
      <c r="CL1" s="345"/>
      <c r="CM1" s="345"/>
      <c r="CN1" s="345"/>
      <c r="CO1" s="345"/>
      <c r="CP1" s="345"/>
      <c r="CQ1" s="345"/>
      <c r="CR1" s="345"/>
      <c r="CS1" s="345"/>
      <c r="CT1" s="345"/>
      <c r="CU1" s="345"/>
      <c r="CV1" s="345"/>
      <c r="CW1" s="345"/>
      <c r="CX1" s="345"/>
      <c r="CY1" s="345"/>
      <c r="CZ1" s="345"/>
      <c r="DA1" s="345"/>
      <c r="DB1" s="345"/>
      <c r="DC1" s="345"/>
      <c r="DD1" s="345"/>
      <c r="DE1" s="345"/>
      <c r="DF1" s="345"/>
      <c r="DG1" s="345"/>
      <c r="DH1" s="345"/>
      <c r="DI1" s="345"/>
      <c r="DJ1" s="345"/>
      <c r="DK1" s="345"/>
      <c r="DL1" s="345"/>
      <c r="DM1" s="345"/>
      <c r="DN1" s="345"/>
      <c r="DO1" s="345"/>
      <c r="DP1" s="345"/>
      <c r="DQ1" s="345"/>
      <c r="DR1" s="345"/>
      <c r="DS1" s="345"/>
      <c r="DT1" s="345"/>
      <c r="DU1" s="345"/>
      <c r="DV1" s="345"/>
      <c r="DW1" s="345"/>
      <c r="DX1" s="345"/>
      <c r="DY1" s="345"/>
      <c r="DZ1" s="345"/>
      <c r="EA1" s="345"/>
      <c r="EB1" s="345"/>
      <c r="EC1" s="345"/>
      <c r="ED1" s="345"/>
      <c r="EE1" s="345"/>
      <c r="EF1" s="345"/>
      <c r="EG1" s="345"/>
      <c r="EH1" s="345"/>
      <c r="EI1" s="345"/>
      <c r="EJ1" s="345"/>
      <c r="EK1" s="332" t="s">
        <v>821</v>
      </c>
      <c r="EL1" s="348"/>
      <c r="EM1" s="348"/>
      <c r="EN1" s="348"/>
      <c r="EO1" s="348"/>
      <c r="EP1" s="348"/>
      <c r="EQ1" s="348"/>
      <c r="ER1" s="348"/>
      <c r="ES1" s="348"/>
      <c r="ET1" s="348"/>
      <c r="EU1" s="348"/>
      <c r="EV1" s="348"/>
      <c r="EW1" s="348"/>
      <c r="EX1" s="348"/>
      <c r="EY1" s="348"/>
      <c r="EZ1" s="348"/>
      <c r="FA1" s="348"/>
      <c r="FB1" s="348"/>
      <c r="FC1" s="348"/>
      <c r="FD1" s="348"/>
      <c r="FE1" s="348"/>
      <c r="FF1" s="348"/>
      <c r="FG1" s="348"/>
      <c r="FH1" s="348"/>
      <c r="FI1" s="348"/>
      <c r="FJ1" s="348"/>
      <c r="FK1" s="348"/>
      <c r="FL1" s="348"/>
      <c r="FM1" s="348"/>
      <c r="FN1" s="348"/>
      <c r="FO1" s="348"/>
      <c r="FP1" s="348"/>
      <c r="FQ1" s="348"/>
      <c r="FR1" s="348"/>
      <c r="FS1" s="348"/>
      <c r="FT1" s="348"/>
      <c r="FU1" s="348"/>
      <c r="FV1" s="348"/>
      <c r="FW1" s="315"/>
      <c r="FX1" s="315"/>
      <c r="FY1" s="315"/>
      <c r="FZ1" s="315"/>
      <c r="GA1" s="315"/>
      <c r="GB1" s="315"/>
      <c r="GC1" s="315"/>
      <c r="GD1" s="315"/>
      <c r="GE1" s="315"/>
      <c r="GF1" s="315"/>
      <c r="GG1" s="315"/>
      <c r="GH1" s="315"/>
      <c r="GI1" s="315"/>
      <c r="GJ1" s="315"/>
      <c r="GK1" s="315"/>
      <c r="GL1" s="315"/>
      <c r="GM1" s="315"/>
      <c r="GN1" s="315"/>
      <c r="GO1" s="878" t="s">
        <v>822</v>
      </c>
      <c r="GP1" s="879"/>
      <c r="GQ1" s="878" t="s">
        <v>823</v>
      </c>
      <c r="GR1" s="879"/>
      <c r="GS1" s="880" t="s">
        <v>824</v>
      </c>
      <c r="GT1" s="881"/>
      <c r="GU1" s="18" t="s">
        <v>314</v>
      </c>
      <c r="GV1" s="2"/>
    </row>
    <row r="2" spans="1:215" s="1" customFormat="1" ht="30.75" customHeight="1">
      <c r="A2" s="867" t="s">
        <v>825</v>
      </c>
      <c r="B2" s="868" t="s">
        <v>826</v>
      </c>
      <c r="C2" s="869" t="s">
        <v>334</v>
      </c>
      <c r="D2" s="882" t="s">
        <v>827</v>
      </c>
      <c r="E2" s="882"/>
      <c r="F2" s="882"/>
      <c r="G2" s="882"/>
      <c r="H2" s="882"/>
      <c r="I2" s="882"/>
      <c r="J2" s="882"/>
      <c r="K2" s="882"/>
      <c r="L2" s="882"/>
      <c r="M2" s="882"/>
      <c r="N2" s="882"/>
      <c r="O2" s="882"/>
      <c r="P2" s="882" t="s">
        <v>828</v>
      </c>
      <c r="Q2" s="882"/>
      <c r="R2" s="882"/>
      <c r="S2" s="882"/>
      <c r="T2" s="882"/>
      <c r="U2" s="882"/>
      <c r="V2" s="882"/>
      <c r="W2" s="882"/>
      <c r="X2" s="882"/>
      <c r="Y2" s="882"/>
      <c r="Z2" s="882"/>
      <c r="AA2" s="882"/>
      <c r="AB2" s="882" t="s">
        <v>829</v>
      </c>
      <c r="AC2" s="882"/>
      <c r="AD2" s="882"/>
      <c r="AE2" s="882"/>
      <c r="AF2" s="882"/>
      <c r="AG2" s="882"/>
      <c r="AH2" s="882"/>
      <c r="AI2" s="882"/>
      <c r="AJ2" s="882"/>
      <c r="AK2" s="882"/>
      <c r="AL2" s="882"/>
      <c r="AM2" s="882"/>
      <c r="AN2" s="882" t="s">
        <v>830</v>
      </c>
      <c r="AO2" s="882"/>
      <c r="AP2" s="882"/>
      <c r="AQ2" s="882"/>
      <c r="AR2" s="882"/>
      <c r="AS2" s="882"/>
      <c r="AT2" s="882"/>
      <c r="AU2" s="882"/>
      <c r="AV2" s="882"/>
      <c r="AW2" s="882"/>
      <c r="AX2" s="882"/>
      <c r="AY2" s="882"/>
      <c r="AZ2" s="882" t="s">
        <v>831</v>
      </c>
      <c r="BA2" s="882"/>
      <c r="BB2" s="882"/>
      <c r="BC2" s="882"/>
      <c r="BD2" s="882"/>
      <c r="BE2" s="882"/>
      <c r="BF2" s="882"/>
      <c r="BG2" s="882"/>
      <c r="BH2" s="882"/>
      <c r="BI2" s="882"/>
      <c r="BJ2" s="882"/>
      <c r="BK2" s="882"/>
      <c r="BL2" s="882" t="s">
        <v>832</v>
      </c>
      <c r="BM2" s="882"/>
      <c r="BN2" s="882"/>
      <c r="BO2" s="882"/>
      <c r="BP2" s="882"/>
      <c r="BQ2" s="882"/>
      <c r="BR2" s="882"/>
      <c r="BS2" s="882"/>
      <c r="BT2" s="882"/>
      <c r="BU2" s="882"/>
      <c r="BV2" s="882"/>
      <c r="BW2" s="882"/>
      <c r="BX2" s="882" t="s">
        <v>833</v>
      </c>
      <c r="BY2" s="882"/>
      <c r="BZ2" s="882"/>
      <c r="CA2" s="882"/>
      <c r="CB2" s="882"/>
      <c r="CC2" s="882"/>
      <c r="CD2" s="882"/>
      <c r="CE2" s="882"/>
      <c r="CF2" s="882"/>
      <c r="CG2" s="882"/>
      <c r="CH2" s="882"/>
      <c r="CI2" s="882"/>
      <c r="CJ2" s="882" t="s">
        <v>834</v>
      </c>
      <c r="CK2" s="882"/>
      <c r="CL2" s="882"/>
      <c r="CM2" s="882"/>
      <c r="CN2" s="882"/>
      <c r="CO2" s="882"/>
      <c r="CP2" s="882"/>
      <c r="CQ2" s="882"/>
      <c r="CR2" s="882"/>
      <c r="CS2" s="882"/>
      <c r="CT2" s="882"/>
      <c r="CU2" s="882"/>
      <c r="CV2" s="882" t="s">
        <v>835</v>
      </c>
      <c r="CW2" s="882"/>
      <c r="CX2" s="882"/>
      <c r="CY2" s="882"/>
      <c r="CZ2" s="882"/>
      <c r="DA2" s="882"/>
      <c r="DB2" s="882"/>
      <c r="DC2" s="882"/>
      <c r="DD2" s="882"/>
      <c r="DE2" s="882"/>
      <c r="DF2" s="882"/>
      <c r="DG2" s="882"/>
      <c r="DH2" s="882" t="s">
        <v>836</v>
      </c>
      <c r="DI2" s="882"/>
      <c r="DJ2" s="882"/>
      <c r="DK2" s="882"/>
      <c r="DL2" s="882"/>
      <c r="DM2" s="882"/>
      <c r="DN2" s="882"/>
      <c r="DO2" s="882"/>
      <c r="DP2" s="882"/>
      <c r="DQ2" s="882"/>
      <c r="DR2" s="882"/>
      <c r="DS2" s="882"/>
      <c r="DT2" s="882" t="s">
        <v>837</v>
      </c>
      <c r="DU2" s="882"/>
      <c r="DV2" s="882"/>
      <c r="DW2" s="882"/>
      <c r="DX2" s="882"/>
      <c r="DY2" s="882"/>
      <c r="DZ2" s="882"/>
      <c r="EA2" s="882"/>
      <c r="EB2" s="882"/>
      <c r="EC2" s="882"/>
      <c r="ED2" s="882"/>
      <c r="EE2" s="882"/>
      <c r="EF2" s="882" t="s">
        <v>838</v>
      </c>
      <c r="EG2" s="882"/>
      <c r="EH2" s="882"/>
      <c r="EI2" s="882"/>
      <c r="EJ2" s="882"/>
      <c r="EK2" s="882"/>
      <c r="EL2" s="882"/>
      <c r="EM2" s="882"/>
      <c r="EN2" s="882"/>
      <c r="EO2" s="882"/>
      <c r="EP2" s="882"/>
      <c r="EQ2" s="882"/>
      <c r="ER2" s="882" t="s">
        <v>839</v>
      </c>
      <c r="ES2" s="882"/>
      <c r="ET2" s="882"/>
      <c r="EU2" s="882"/>
      <c r="EV2" s="882"/>
      <c r="EW2" s="882"/>
      <c r="EX2" s="882"/>
      <c r="EY2" s="882"/>
      <c r="EZ2" s="882"/>
      <c r="FA2" s="882"/>
      <c r="FB2" s="882"/>
      <c r="FC2" s="882"/>
      <c r="FD2" s="870" t="s">
        <v>840</v>
      </c>
      <c r="FE2" s="870"/>
      <c r="FF2" s="870"/>
      <c r="FG2" s="870"/>
      <c r="FH2" s="870"/>
      <c r="FI2" s="870"/>
      <c r="FJ2" s="870"/>
      <c r="FK2" s="870"/>
      <c r="FL2" s="870"/>
      <c r="FM2" s="870"/>
      <c r="FN2" s="870"/>
      <c r="FO2" s="870"/>
      <c r="FP2" s="871" t="s">
        <v>841</v>
      </c>
      <c r="FQ2" s="871"/>
      <c r="FR2" s="871"/>
      <c r="FS2" s="871"/>
      <c r="FT2" s="871"/>
      <c r="FU2" s="871"/>
      <c r="FV2" s="871"/>
      <c r="FW2" s="871"/>
      <c r="FX2" s="871"/>
      <c r="FY2" s="871"/>
      <c r="FZ2" s="871"/>
      <c r="GA2" s="871"/>
      <c r="GB2" s="872" t="s">
        <v>842</v>
      </c>
      <c r="GC2" s="873"/>
      <c r="GD2" s="873"/>
      <c r="GE2" s="873"/>
      <c r="GF2" s="873"/>
      <c r="GG2" s="873"/>
      <c r="GH2" s="873"/>
      <c r="GI2" s="873"/>
      <c r="GJ2" s="873"/>
      <c r="GK2" s="873"/>
      <c r="GL2" s="873"/>
      <c r="GM2" s="873"/>
      <c r="GN2" s="272" t="s">
        <v>843</v>
      </c>
      <c r="GO2" s="876" t="s">
        <v>844</v>
      </c>
      <c r="GP2" s="876" t="s">
        <v>845</v>
      </c>
      <c r="GQ2" s="876" t="s">
        <v>846</v>
      </c>
      <c r="GR2" s="876" t="s">
        <v>845</v>
      </c>
      <c r="GS2" s="357"/>
      <c r="GT2" s="280" t="s">
        <v>847</v>
      </c>
      <c r="GU2" s="358"/>
      <c r="GV2" s="358"/>
    </row>
    <row r="3" spans="1:215" ht="62.25" customHeight="1" outlineLevel="1">
      <c r="A3" s="867"/>
      <c r="B3" s="868"/>
      <c r="C3" s="869"/>
      <c r="D3" s="82" t="s">
        <v>848</v>
      </c>
      <c r="E3" s="82" t="s">
        <v>849</v>
      </c>
      <c r="F3" s="82" t="s">
        <v>850</v>
      </c>
      <c r="G3" s="82" t="s">
        <v>851</v>
      </c>
      <c r="H3" s="82" t="s">
        <v>852</v>
      </c>
      <c r="I3" s="82" t="s">
        <v>853</v>
      </c>
      <c r="J3" s="82" t="s">
        <v>854</v>
      </c>
      <c r="K3" s="82" t="s">
        <v>855</v>
      </c>
      <c r="L3" s="82" t="s">
        <v>856</v>
      </c>
      <c r="M3" s="82" t="s">
        <v>857</v>
      </c>
      <c r="N3" s="343" t="s">
        <v>858</v>
      </c>
      <c r="O3" s="343" t="s">
        <v>859</v>
      </c>
      <c r="P3" s="82" t="s">
        <v>848</v>
      </c>
      <c r="Q3" s="82" t="s">
        <v>849</v>
      </c>
      <c r="R3" s="82" t="s">
        <v>850</v>
      </c>
      <c r="S3" s="82" t="s">
        <v>851</v>
      </c>
      <c r="T3" s="82" t="s">
        <v>852</v>
      </c>
      <c r="U3" s="82" t="s">
        <v>853</v>
      </c>
      <c r="V3" s="82" t="s">
        <v>854</v>
      </c>
      <c r="W3" s="82" t="s">
        <v>855</v>
      </c>
      <c r="X3" s="82" t="s">
        <v>856</v>
      </c>
      <c r="Y3" s="82" t="s">
        <v>857</v>
      </c>
      <c r="Z3" s="343" t="s">
        <v>858</v>
      </c>
      <c r="AA3" s="343" t="s">
        <v>859</v>
      </c>
      <c r="AB3" s="82" t="s">
        <v>848</v>
      </c>
      <c r="AC3" s="82" t="s">
        <v>849</v>
      </c>
      <c r="AD3" s="82" t="s">
        <v>850</v>
      </c>
      <c r="AE3" s="82" t="s">
        <v>851</v>
      </c>
      <c r="AF3" s="82" t="s">
        <v>852</v>
      </c>
      <c r="AG3" s="82" t="s">
        <v>853</v>
      </c>
      <c r="AH3" s="82" t="s">
        <v>854</v>
      </c>
      <c r="AI3" s="82" t="s">
        <v>855</v>
      </c>
      <c r="AJ3" s="82" t="s">
        <v>856</v>
      </c>
      <c r="AK3" s="82" t="s">
        <v>857</v>
      </c>
      <c r="AL3" s="343" t="s">
        <v>858</v>
      </c>
      <c r="AM3" s="343" t="s">
        <v>859</v>
      </c>
      <c r="AN3" s="82" t="s">
        <v>848</v>
      </c>
      <c r="AO3" s="82" t="s">
        <v>849</v>
      </c>
      <c r="AP3" s="82" t="s">
        <v>850</v>
      </c>
      <c r="AQ3" s="82" t="s">
        <v>860</v>
      </c>
      <c r="AR3" s="82" t="s">
        <v>592</v>
      </c>
      <c r="AS3" s="82" t="s">
        <v>593</v>
      </c>
      <c r="AT3" s="82" t="s">
        <v>594</v>
      </c>
      <c r="AU3" s="82" t="s">
        <v>595</v>
      </c>
      <c r="AV3" s="82" t="s">
        <v>596</v>
      </c>
      <c r="AW3" s="82" t="s">
        <v>597</v>
      </c>
      <c r="AX3" s="82" t="s">
        <v>598</v>
      </c>
      <c r="AY3" s="82" t="s">
        <v>599</v>
      </c>
      <c r="AZ3" s="82" t="s">
        <v>587</v>
      </c>
      <c r="BA3" s="82" t="s">
        <v>589</v>
      </c>
      <c r="BB3" s="82" t="s">
        <v>590</v>
      </c>
      <c r="BC3" s="82" t="s">
        <v>591</v>
      </c>
      <c r="BD3" s="82" t="s">
        <v>592</v>
      </c>
      <c r="BE3" s="82" t="s">
        <v>593</v>
      </c>
      <c r="BF3" s="82" t="s">
        <v>594</v>
      </c>
      <c r="BG3" s="82" t="s">
        <v>595</v>
      </c>
      <c r="BH3" s="82" t="s">
        <v>596</v>
      </c>
      <c r="BI3" s="82" t="s">
        <v>597</v>
      </c>
      <c r="BJ3" s="82" t="s">
        <v>598</v>
      </c>
      <c r="BK3" s="82" t="s">
        <v>599</v>
      </c>
      <c r="BL3" s="82" t="s">
        <v>587</v>
      </c>
      <c r="BM3" s="82" t="s">
        <v>589</v>
      </c>
      <c r="BN3" s="82" t="s">
        <v>590</v>
      </c>
      <c r="BO3" s="82" t="s">
        <v>591</v>
      </c>
      <c r="BP3" s="82" t="s">
        <v>592</v>
      </c>
      <c r="BQ3" s="82" t="s">
        <v>593</v>
      </c>
      <c r="BR3" s="82" t="s">
        <v>594</v>
      </c>
      <c r="BS3" s="82" t="s">
        <v>595</v>
      </c>
      <c r="BT3" s="82" t="s">
        <v>596</v>
      </c>
      <c r="BU3" s="82" t="s">
        <v>597</v>
      </c>
      <c r="BV3" s="82" t="s">
        <v>598</v>
      </c>
      <c r="BW3" s="82" t="s">
        <v>599</v>
      </c>
      <c r="BX3" s="82" t="s">
        <v>587</v>
      </c>
      <c r="BY3" s="82" t="s">
        <v>589</v>
      </c>
      <c r="BZ3" s="82" t="s">
        <v>590</v>
      </c>
      <c r="CA3" s="82" t="s">
        <v>591</v>
      </c>
      <c r="CB3" s="82" t="s">
        <v>592</v>
      </c>
      <c r="CC3" s="82" t="s">
        <v>593</v>
      </c>
      <c r="CD3" s="82" t="s">
        <v>594</v>
      </c>
      <c r="CE3" s="82" t="s">
        <v>595</v>
      </c>
      <c r="CF3" s="82" t="s">
        <v>596</v>
      </c>
      <c r="CG3" s="82" t="s">
        <v>597</v>
      </c>
      <c r="CH3" s="82" t="s">
        <v>598</v>
      </c>
      <c r="CI3" s="82" t="s">
        <v>599</v>
      </c>
      <c r="CJ3" s="82" t="s">
        <v>587</v>
      </c>
      <c r="CK3" s="82" t="s">
        <v>589</v>
      </c>
      <c r="CL3" s="82" t="s">
        <v>590</v>
      </c>
      <c r="CM3" s="82" t="s">
        <v>591</v>
      </c>
      <c r="CN3" s="82" t="s">
        <v>592</v>
      </c>
      <c r="CO3" s="82" t="s">
        <v>593</v>
      </c>
      <c r="CP3" s="82" t="s">
        <v>594</v>
      </c>
      <c r="CQ3" s="82" t="s">
        <v>595</v>
      </c>
      <c r="CR3" s="82" t="s">
        <v>596</v>
      </c>
      <c r="CS3" s="82" t="s">
        <v>597</v>
      </c>
      <c r="CT3" s="82" t="s">
        <v>598</v>
      </c>
      <c r="CU3" s="82" t="s">
        <v>599</v>
      </c>
      <c r="CV3" s="82" t="s">
        <v>587</v>
      </c>
      <c r="CW3" s="82" t="s">
        <v>589</v>
      </c>
      <c r="CX3" s="82" t="s">
        <v>590</v>
      </c>
      <c r="CY3" s="82" t="s">
        <v>591</v>
      </c>
      <c r="CZ3" s="82" t="s">
        <v>592</v>
      </c>
      <c r="DA3" s="82" t="s">
        <v>593</v>
      </c>
      <c r="DB3" s="82" t="s">
        <v>594</v>
      </c>
      <c r="DC3" s="82" t="s">
        <v>595</v>
      </c>
      <c r="DD3" s="82" t="s">
        <v>596</v>
      </c>
      <c r="DE3" s="82" t="s">
        <v>597</v>
      </c>
      <c r="DF3" s="82" t="s">
        <v>598</v>
      </c>
      <c r="DG3" s="82" t="s">
        <v>599</v>
      </c>
      <c r="DH3" s="82" t="s">
        <v>587</v>
      </c>
      <c r="DI3" s="82" t="s">
        <v>589</v>
      </c>
      <c r="DJ3" s="82" t="s">
        <v>590</v>
      </c>
      <c r="DK3" s="82" t="s">
        <v>591</v>
      </c>
      <c r="DL3" s="82" t="s">
        <v>592</v>
      </c>
      <c r="DM3" s="82" t="s">
        <v>593</v>
      </c>
      <c r="DN3" s="82" t="s">
        <v>594</v>
      </c>
      <c r="DO3" s="82" t="s">
        <v>595</v>
      </c>
      <c r="DP3" s="82" t="s">
        <v>596</v>
      </c>
      <c r="DQ3" s="82" t="s">
        <v>597</v>
      </c>
      <c r="DR3" s="82" t="s">
        <v>598</v>
      </c>
      <c r="DS3" s="82" t="s">
        <v>599</v>
      </c>
      <c r="DT3" s="82" t="s">
        <v>587</v>
      </c>
      <c r="DU3" s="82" t="s">
        <v>589</v>
      </c>
      <c r="DV3" s="82" t="s">
        <v>590</v>
      </c>
      <c r="DW3" s="82" t="s">
        <v>591</v>
      </c>
      <c r="DX3" s="82" t="s">
        <v>592</v>
      </c>
      <c r="DY3" s="82" t="s">
        <v>593</v>
      </c>
      <c r="DZ3" s="82" t="s">
        <v>594</v>
      </c>
      <c r="EA3" s="82" t="s">
        <v>595</v>
      </c>
      <c r="EB3" s="82" t="s">
        <v>596</v>
      </c>
      <c r="EC3" s="82" t="s">
        <v>597</v>
      </c>
      <c r="ED3" s="82" t="s">
        <v>598</v>
      </c>
      <c r="EE3" s="82" t="s">
        <v>599</v>
      </c>
      <c r="EF3" s="82" t="s">
        <v>587</v>
      </c>
      <c r="EG3" s="82" t="s">
        <v>589</v>
      </c>
      <c r="EH3" s="82" t="s">
        <v>590</v>
      </c>
      <c r="EI3" s="82" t="s">
        <v>591</v>
      </c>
      <c r="EJ3" s="82" t="s">
        <v>592</v>
      </c>
      <c r="EK3" s="82" t="s">
        <v>593</v>
      </c>
      <c r="EL3" s="82" t="s">
        <v>594</v>
      </c>
      <c r="EM3" s="82" t="s">
        <v>595</v>
      </c>
      <c r="EN3" s="82" t="s">
        <v>596</v>
      </c>
      <c r="EO3" s="82" t="s">
        <v>597</v>
      </c>
      <c r="EP3" s="82" t="s">
        <v>598</v>
      </c>
      <c r="EQ3" s="82" t="s">
        <v>599</v>
      </c>
      <c r="ER3" s="82" t="s">
        <v>587</v>
      </c>
      <c r="ES3" s="82" t="s">
        <v>589</v>
      </c>
      <c r="ET3" s="82" t="s">
        <v>590</v>
      </c>
      <c r="EU3" s="82" t="s">
        <v>591</v>
      </c>
      <c r="EV3" s="82" t="s">
        <v>592</v>
      </c>
      <c r="EW3" s="82" t="s">
        <v>593</v>
      </c>
      <c r="EX3" s="82" t="s">
        <v>594</v>
      </c>
      <c r="EY3" s="82" t="s">
        <v>595</v>
      </c>
      <c r="EZ3" s="82" t="s">
        <v>596</v>
      </c>
      <c r="FA3" s="82" t="s">
        <v>597</v>
      </c>
      <c r="FB3" s="82" t="s">
        <v>598</v>
      </c>
      <c r="FC3" s="82" t="s">
        <v>599</v>
      </c>
      <c r="FD3" s="82" t="s">
        <v>587</v>
      </c>
      <c r="FE3" s="82" t="s">
        <v>589</v>
      </c>
      <c r="FF3" s="82" t="s">
        <v>590</v>
      </c>
      <c r="FG3" s="82" t="s">
        <v>861</v>
      </c>
      <c r="FH3" s="82" t="s">
        <v>592</v>
      </c>
      <c r="FI3" s="82" t="s">
        <v>593</v>
      </c>
      <c r="FJ3" s="82" t="s">
        <v>594</v>
      </c>
      <c r="FK3" s="82" t="s">
        <v>595</v>
      </c>
      <c r="FL3" s="82" t="s">
        <v>596</v>
      </c>
      <c r="FM3" s="82" t="s">
        <v>597</v>
      </c>
      <c r="FN3" s="82" t="s">
        <v>598</v>
      </c>
      <c r="FO3" s="82" t="s">
        <v>599</v>
      </c>
      <c r="FP3" s="349" t="s">
        <v>587</v>
      </c>
      <c r="FQ3" s="349" t="s">
        <v>589</v>
      </c>
      <c r="FR3" s="349" t="s">
        <v>590</v>
      </c>
      <c r="FS3" s="349" t="s">
        <v>591</v>
      </c>
      <c r="FT3" s="349" t="s">
        <v>592</v>
      </c>
      <c r="FU3" s="349" t="s">
        <v>593</v>
      </c>
      <c r="FV3" s="349" t="s">
        <v>594</v>
      </c>
      <c r="FW3" s="349" t="s">
        <v>595</v>
      </c>
      <c r="FX3" s="349" t="s">
        <v>596</v>
      </c>
      <c r="FY3" s="349" t="s">
        <v>597</v>
      </c>
      <c r="FZ3" s="349" t="s">
        <v>598</v>
      </c>
      <c r="GA3" s="349" t="s">
        <v>599</v>
      </c>
      <c r="GB3" s="267" t="s">
        <v>587</v>
      </c>
      <c r="GC3" s="267" t="s">
        <v>589</v>
      </c>
      <c r="GD3" s="267" t="s">
        <v>590</v>
      </c>
      <c r="GE3" s="267" t="s">
        <v>591</v>
      </c>
      <c r="GF3" s="267" t="s">
        <v>592</v>
      </c>
      <c r="GG3" s="267" t="s">
        <v>593</v>
      </c>
      <c r="GH3" s="267" t="s">
        <v>594</v>
      </c>
      <c r="GI3" s="267" t="s">
        <v>595</v>
      </c>
      <c r="GJ3" s="267" t="s">
        <v>596</v>
      </c>
      <c r="GK3" s="267" t="s">
        <v>597</v>
      </c>
      <c r="GL3" s="355" t="s">
        <v>598</v>
      </c>
      <c r="GM3" s="356" t="s">
        <v>599</v>
      </c>
      <c r="GN3" s="273" t="s">
        <v>587</v>
      </c>
      <c r="GO3" s="877"/>
      <c r="GP3" s="877"/>
      <c r="GQ3" s="877"/>
      <c r="GR3" s="877"/>
      <c r="GS3" s="279"/>
      <c r="GT3" s="280" t="s">
        <v>862</v>
      </c>
      <c r="GV3" s="2"/>
    </row>
    <row r="4" spans="1:215" ht="24.75" customHeight="1">
      <c r="A4" s="333" t="s">
        <v>863</v>
      </c>
      <c r="B4" s="334"/>
      <c r="C4" s="334"/>
      <c r="D4" s="309">
        <v>2325322</v>
      </c>
      <c r="E4" s="309">
        <v>2339348</v>
      </c>
      <c r="F4" s="309">
        <v>2338830</v>
      </c>
      <c r="G4" s="309">
        <v>2344165</v>
      </c>
      <c r="H4" s="309">
        <v>2337503</v>
      </c>
      <c r="I4" s="309">
        <v>2356664</v>
      </c>
      <c r="J4" s="309">
        <v>2325964</v>
      </c>
      <c r="K4" s="309">
        <v>2348446</v>
      </c>
      <c r="L4" s="309">
        <v>2306756</v>
      </c>
      <c r="M4" s="309">
        <v>2314173</v>
      </c>
      <c r="N4" s="309">
        <v>2306886</v>
      </c>
      <c r="O4" s="309">
        <v>2334353</v>
      </c>
      <c r="P4" s="309">
        <v>2333024</v>
      </c>
      <c r="Q4" s="309">
        <v>2328139</v>
      </c>
      <c r="R4" s="309">
        <v>2331430</v>
      </c>
      <c r="S4" s="309">
        <v>2286811</v>
      </c>
      <c r="T4" s="309">
        <v>2327026</v>
      </c>
      <c r="U4" s="309">
        <v>2337738</v>
      </c>
      <c r="V4" s="309">
        <v>2336336</v>
      </c>
      <c r="W4" s="309">
        <v>2336631</v>
      </c>
      <c r="X4" s="309">
        <v>2337053</v>
      </c>
      <c r="Y4" s="309">
        <v>2352445</v>
      </c>
      <c r="Z4" s="309">
        <v>2354726</v>
      </c>
      <c r="AA4" s="309">
        <v>2336614</v>
      </c>
      <c r="AB4" s="309">
        <v>2336140</v>
      </c>
      <c r="AC4" s="309">
        <v>2355503</v>
      </c>
      <c r="AD4" s="309">
        <v>2358335</v>
      </c>
      <c r="AE4" s="309">
        <v>2366612</v>
      </c>
      <c r="AF4" s="309">
        <v>2357123</v>
      </c>
      <c r="AG4" s="309">
        <v>2342313</v>
      </c>
      <c r="AH4" s="309">
        <v>2354321</v>
      </c>
      <c r="AI4" s="309">
        <v>2345548</v>
      </c>
      <c r="AJ4" s="309">
        <v>2346663</v>
      </c>
      <c r="AK4" s="309">
        <v>2354349</v>
      </c>
      <c r="AL4" s="309">
        <v>2351761</v>
      </c>
      <c r="AM4" s="309">
        <v>2355496</v>
      </c>
      <c r="AN4" s="309">
        <v>2362325</v>
      </c>
      <c r="AO4" s="309">
        <v>2365900</v>
      </c>
      <c r="AP4" s="309">
        <v>2367623</v>
      </c>
      <c r="AQ4" s="309">
        <v>2364093</v>
      </c>
      <c r="AR4" s="309">
        <v>2384866</v>
      </c>
      <c r="AS4" s="309">
        <v>2384726</v>
      </c>
      <c r="AT4" s="309">
        <v>2388565</v>
      </c>
      <c r="AU4" s="309">
        <v>2391194</v>
      </c>
      <c r="AV4" s="309">
        <v>2370794</v>
      </c>
      <c r="AW4" s="309">
        <v>2377273</v>
      </c>
      <c r="AX4" s="309">
        <v>2375121</v>
      </c>
      <c r="AY4" s="309">
        <v>2379471</v>
      </c>
      <c r="AZ4" s="309">
        <v>2393030</v>
      </c>
      <c r="BA4" s="309">
        <v>2404339</v>
      </c>
      <c r="BB4" s="309">
        <v>2403132</v>
      </c>
      <c r="BC4" s="309">
        <v>2397399</v>
      </c>
      <c r="BD4" s="309">
        <v>2399700</v>
      </c>
      <c r="BE4" s="309">
        <v>2383724</v>
      </c>
      <c r="BF4" s="309">
        <v>2383608</v>
      </c>
      <c r="BG4" s="309">
        <v>2354064</v>
      </c>
      <c r="BH4" s="309">
        <v>2374062</v>
      </c>
      <c r="BI4" s="309">
        <v>2352678</v>
      </c>
      <c r="BJ4" s="309">
        <v>2379534</v>
      </c>
      <c r="BK4" s="309">
        <v>2410996</v>
      </c>
      <c r="BL4" s="309">
        <v>2424485</v>
      </c>
      <c r="BM4" s="309">
        <v>2453108</v>
      </c>
      <c r="BN4" s="309">
        <v>2445736</v>
      </c>
      <c r="BO4" s="309">
        <v>2440439</v>
      </c>
      <c r="BP4" s="309">
        <v>2446396</v>
      </c>
      <c r="BQ4" s="309">
        <v>2441341</v>
      </c>
      <c r="BR4" s="309">
        <v>2405947</v>
      </c>
      <c r="BS4" s="309">
        <v>2385176</v>
      </c>
      <c r="BT4" s="309">
        <v>2386158</v>
      </c>
      <c r="BU4" s="309">
        <v>2385322</v>
      </c>
      <c r="BV4" s="309">
        <v>2386257</v>
      </c>
      <c r="BW4" s="309">
        <v>2398192</v>
      </c>
      <c r="BX4" s="309">
        <v>2400310</v>
      </c>
      <c r="BY4" s="309">
        <v>2386642</v>
      </c>
      <c r="BZ4" s="309">
        <v>2350320</v>
      </c>
      <c r="CA4" s="309">
        <v>2320500</v>
      </c>
      <c r="CB4" s="309">
        <v>2322021</v>
      </c>
      <c r="CC4" s="309">
        <v>2296492</v>
      </c>
      <c r="CD4" s="309">
        <v>2276078</v>
      </c>
      <c r="CE4" s="309">
        <v>2278197</v>
      </c>
      <c r="CF4" s="309">
        <v>2277575</v>
      </c>
      <c r="CG4" s="309">
        <v>2263110</v>
      </c>
      <c r="CH4" s="309">
        <v>2253831</v>
      </c>
      <c r="CI4" s="309">
        <v>2241894</v>
      </c>
      <c r="CJ4" s="309">
        <v>2232694</v>
      </c>
      <c r="CK4" s="309">
        <v>2233776</v>
      </c>
      <c r="CL4" s="309">
        <v>2225416</v>
      </c>
      <c r="CM4" s="309">
        <v>2220016</v>
      </c>
      <c r="CN4" s="309">
        <v>2222102</v>
      </c>
      <c r="CO4" s="309">
        <v>2254060</v>
      </c>
      <c r="CP4" s="309">
        <v>2279330</v>
      </c>
      <c r="CQ4" s="309">
        <v>2285762</v>
      </c>
      <c r="CR4" s="309">
        <v>2300364</v>
      </c>
      <c r="CS4" s="309">
        <v>2317897</v>
      </c>
      <c r="CT4" s="309">
        <v>2329926</v>
      </c>
      <c r="CU4" s="309">
        <v>2336079</v>
      </c>
      <c r="CV4" s="309">
        <v>2340997</v>
      </c>
      <c r="CW4" s="309">
        <v>2344891</v>
      </c>
      <c r="CX4" s="309">
        <v>2338251</v>
      </c>
      <c r="CY4" s="309">
        <v>2334826</v>
      </c>
      <c r="CZ4" s="309">
        <v>2336036</v>
      </c>
      <c r="DA4" s="309">
        <v>2330983</v>
      </c>
      <c r="DB4" s="309">
        <v>2328564</v>
      </c>
      <c r="DC4" s="309">
        <v>2325821</v>
      </c>
      <c r="DD4" s="309">
        <v>2325579</v>
      </c>
      <c r="DE4" s="309">
        <v>2327498</v>
      </c>
      <c r="DF4" s="309">
        <v>2332435</v>
      </c>
      <c r="DG4" s="309">
        <v>2338345</v>
      </c>
      <c r="DH4" s="309">
        <v>2341830</v>
      </c>
      <c r="DI4" s="309">
        <v>2347882</v>
      </c>
      <c r="DJ4" s="309">
        <v>2353039</v>
      </c>
      <c r="DK4" s="309">
        <v>2341386</v>
      </c>
      <c r="DL4" s="309">
        <v>2333615</v>
      </c>
      <c r="DM4" s="309">
        <v>2321254</v>
      </c>
      <c r="DN4" s="309">
        <v>2307694</v>
      </c>
      <c r="DO4" s="309">
        <v>2306143</v>
      </c>
      <c r="DP4" s="309">
        <v>2305154</v>
      </c>
      <c r="DQ4" s="309">
        <v>2294057</v>
      </c>
      <c r="DR4" s="309">
        <v>2284686</v>
      </c>
      <c r="DS4" s="309">
        <v>2290422</v>
      </c>
      <c r="DT4" s="309">
        <v>2294758</v>
      </c>
      <c r="DU4" s="309">
        <v>2407077</v>
      </c>
      <c r="DV4" s="309">
        <v>2430990</v>
      </c>
      <c r="DW4" s="309">
        <v>2473117</v>
      </c>
      <c r="DX4" s="309">
        <v>2524431</v>
      </c>
      <c r="DY4" s="309">
        <v>2540904</v>
      </c>
      <c r="DZ4" s="309">
        <v>2540655</v>
      </c>
      <c r="EA4" s="309">
        <v>2478543</v>
      </c>
      <c r="EB4" s="309">
        <v>2484416</v>
      </c>
      <c r="EC4" s="309">
        <v>2465967</v>
      </c>
      <c r="ED4" s="309">
        <v>2448044</v>
      </c>
      <c r="EE4" s="309">
        <v>2427993</v>
      </c>
      <c r="EF4" s="309">
        <v>2424400</v>
      </c>
      <c r="EG4" s="309">
        <v>2418815</v>
      </c>
      <c r="EH4" s="309">
        <v>2398449</v>
      </c>
      <c r="EI4" s="309">
        <v>2387961</v>
      </c>
      <c r="EJ4" s="309">
        <v>2379308</v>
      </c>
      <c r="EK4" s="309">
        <v>2377328</v>
      </c>
      <c r="EL4" s="309">
        <v>2374109</v>
      </c>
      <c r="EM4" s="309">
        <v>2370087</v>
      </c>
      <c r="EN4" s="309">
        <v>2453200</v>
      </c>
      <c r="EO4" s="309">
        <v>2445234</v>
      </c>
      <c r="EP4" s="309">
        <v>2441831</v>
      </c>
      <c r="EQ4" s="309">
        <v>2446658</v>
      </c>
      <c r="ER4" s="309">
        <v>2449241</v>
      </c>
      <c r="ES4" s="309">
        <v>2465432</v>
      </c>
      <c r="ET4" s="309">
        <v>2537119</v>
      </c>
      <c r="EU4" s="309">
        <v>2538903</v>
      </c>
      <c r="EV4" s="309">
        <v>2563488</v>
      </c>
      <c r="EW4" s="309">
        <v>2563387</v>
      </c>
      <c r="EX4" s="309">
        <v>2648722</v>
      </c>
      <c r="EY4" s="309">
        <v>2654514</v>
      </c>
      <c r="EZ4" s="309">
        <v>2651034</v>
      </c>
      <c r="FA4" s="309">
        <v>2659352</v>
      </c>
      <c r="FB4" s="309">
        <v>2657908</v>
      </c>
      <c r="FC4" s="309">
        <v>2677491</v>
      </c>
      <c r="FD4" s="309">
        <v>2710666</v>
      </c>
      <c r="FE4" s="309">
        <v>2727012</v>
      </c>
      <c r="FF4" s="309">
        <v>2720990</v>
      </c>
      <c r="FG4" s="309">
        <v>2717057</v>
      </c>
      <c r="FH4" s="309">
        <v>2726161</v>
      </c>
      <c r="FI4" s="309">
        <v>2723915</v>
      </c>
      <c r="FJ4" s="309">
        <v>2731165</v>
      </c>
      <c r="FK4" s="311">
        <v>2745649</v>
      </c>
      <c r="FL4" s="311">
        <v>2745852</v>
      </c>
      <c r="FM4" s="311">
        <v>2750182</v>
      </c>
      <c r="FN4" s="311">
        <v>2754833</v>
      </c>
      <c r="FO4" s="311">
        <v>2762533</v>
      </c>
      <c r="FP4" s="311">
        <v>2794504</v>
      </c>
      <c r="FQ4" s="311">
        <v>2811699</v>
      </c>
      <c r="FR4" s="311">
        <v>2816425</v>
      </c>
      <c r="FS4" s="311">
        <v>2812862</v>
      </c>
      <c r="FT4" s="311">
        <v>2810438</v>
      </c>
      <c r="FU4" s="311">
        <v>2817390</v>
      </c>
      <c r="FV4" s="311">
        <v>2822047</v>
      </c>
      <c r="FW4" s="311">
        <v>2816093</v>
      </c>
      <c r="FX4" s="309">
        <v>2828920</v>
      </c>
      <c r="FY4" s="309">
        <v>2848018</v>
      </c>
      <c r="FZ4" s="309">
        <v>2846806</v>
      </c>
      <c r="GA4" s="309">
        <v>2850159</v>
      </c>
      <c r="GB4" s="309">
        <v>2891006</v>
      </c>
      <c r="GC4" s="309">
        <v>2869859</v>
      </c>
      <c r="GD4" s="309">
        <v>2878752</v>
      </c>
      <c r="GE4" s="309">
        <v>2849104</v>
      </c>
      <c r="GF4" s="309">
        <v>2876576</v>
      </c>
      <c r="GG4" s="350">
        <v>2705678</v>
      </c>
      <c r="GH4" s="350">
        <v>2714859</v>
      </c>
      <c r="GI4" s="350">
        <v>2710475</v>
      </c>
      <c r="GJ4" s="350">
        <v>2707414</v>
      </c>
      <c r="GK4" s="350">
        <v>2710452</v>
      </c>
      <c r="GL4" s="350">
        <v>2705069</v>
      </c>
      <c r="GM4" s="350">
        <v>2701732</v>
      </c>
      <c r="GN4" s="309">
        <v>2738134</v>
      </c>
      <c r="GO4" s="281">
        <v>36402</v>
      </c>
      <c r="GP4" s="282">
        <v>101.34735791707</v>
      </c>
      <c r="GQ4" s="281">
        <v>36402</v>
      </c>
      <c r="GR4" s="282">
        <v>101.34735791707</v>
      </c>
      <c r="GS4" s="279"/>
      <c r="GT4" s="283" t="s">
        <v>864</v>
      </c>
    </row>
    <row r="5" spans="1:215" ht="19.5" customHeight="1" outlineLevel="1">
      <c r="A5" s="335" t="s">
        <v>316</v>
      </c>
      <c r="B5" s="336"/>
      <c r="C5" s="337" t="s">
        <v>316</v>
      </c>
      <c r="D5" s="338">
        <v>63060</v>
      </c>
      <c r="E5" s="338">
        <v>63250</v>
      </c>
      <c r="F5" s="338">
        <v>63566</v>
      </c>
      <c r="G5" s="338">
        <v>63315</v>
      </c>
      <c r="H5" s="338">
        <v>62576</v>
      </c>
      <c r="I5" s="338">
        <v>63358</v>
      </c>
      <c r="J5" s="338">
        <v>62377</v>
      </c>
      <c r="K5" s="338">
        <v>63308</v>
      </c>
      <c r="L5" s="338">
        <v>61780</v>
      </c>
      <c r="M5" s="338">
        <v>61972</v>
      </c>
      <c r="N5" s="338">
        <v>62467</v>
      </c>
      <c r="O5" s="338">
        <v>62912</v>
      </c>
      <c r="P5" s="338">
        <v>62773</v>
      </c>
      <c r="Q5" s="338">
        <v>62489</v>
      </c>
      <c r="R5" s="346">
        <v>62774</v>
      </c>
      <c r="S5" s="338">
        <v>60303</v>
      </c>
      <c r="T5" s="338">
        <v>60080</v>
      </c>
      <c r="U5" s="338">
        <v>60499</v>
      </c>
      <c r="V5" s="338">
        <v>60963</v>
      </c>
      <c r="W5" s="338">
        <v>61687</v>
      </c>
      <c r="X5" s="338">
        <v>62422</v>
      </c>
      <c r="Y5" s="338">
        <v>65384</v>
      </c>
      <c r="Z5" s="338">
        <v>65039</v>
      </c>
      <c r="AA5" s="338">
        <v>63885</v>
      </c>
      <c r="AB5" s="338">
        <v>63579</v>
      </c>
      <c r="AC5" s="338">
        <v>63752</v>
      </c>
      <c r="AD5" s="338">
        <v>63516</v>
      </c>
      <c r="AE5" s="338">
        <v>63563</v>
      </c>
      <c r="AF5" s="338">
        <v>64092</v>
      </c>
      <c r="AG5" s="338">
        <v>63446</v>
      </c>
      <c r="AH5" s="338">
        <v>63104</v>
      </c>
      <c r="AI5" s="338">
        <v>62755</v>
      </c>
      <c r="AJ5" s="338">
        <v>62108</v>
      </c>
      <c r="AK5" s="338">
        <v>62845</v>
      </c>
      <c r="AL5" s="338">
        <v>62713</v>
      </c>
      <c r="AM5" s="338">
        <v>62936</v>
      </c>
      <c r="AN5" s="338">
        <v>62732</v>
      </c>
      <c r="AO5" s="338">
        <v>63304</v>
      </c>
      <c r="AP5" s="338">
        <v>63614</v>
      </c>
      <c r="AQ5" s="338">
        <v>63282</v>
      </c>
      <c r="AR5" s="338">
        <v>64332</v>
      </c>
      <c r="AS5" s="338">
        <v>64068</v>
      </c>
      <c r="AT5" s="338">
        <v>64305</v>
      </c>
      <c r="AU5" s="338">
        <v>64615</v>
      </c>
      <c r="AV5" s="338">
        <v>64075</v>
      </c>
      <c r="AW5" s="338">
        <v>64162</v>
      </c>
      <c r="AX5" s="338">
        <v>64016</v>
      </c>
      <c r="AY5" s="338">
        <v>64018</v>
      </c>
      <c r="AZ5" s="338">
        <v>64095</v>
      </c>
      <c r="BA5" s="338">
        <v>65068</v>
      </c>
      <c r="BB5" s="338">
        <v>64763</v>
      </c>
      <c r="BC5" s="338">
        <v>64808</v>
      </c>
      <c r="BD5" s="338">
        <v>66457</v>
      </c>
      <c r="BE5" s="338">
        <v>65329</v>
      </c>
      <c r="BF5" s="338">
        <v>66234</v>
      </c>
      <c r="BG5" s="338">
        <v>64814</v>
      </c>
      <c r="BH5" s="338">
        <v>64952</v>
      </c>
      <c r="BI5" s="338">
        <v>63795</v>
      </c>
      <c r="BJ5" s="338">
        <v>65858</v>
      </c>
      <c r="BK5" s="338">
        <v>66873</v>
      </c>
      <c r="BL5" s="338">
        <v>67051</v>
      </c>
      <c r="BM5" s="338">
        <v>68023</v>
      </c>
      <c r="BN5" s="338">
        <v>67695</v>
      </c>
      <c r="BO5" s="338">
        <v>67859</v>
      </c>
      <c r="BP5" s="338">
        <v>68379</v>
      </c>
      <c r="BQ5" s="338">
        <v>67907</v>
      </c>
      <c r="BR5" s="338">
        <v>65776</v>
      </c>
      <c r="BS5" s="338">
        <v>64374</v>
      </c>
      <c r="BT5" s="338">
        <v>64096</v>
      </c>
      <c r="BU5" s="338">
        <v>64164</v>
      </c>
      <c r="BV5" s="338">
        <v>64425</v>
      </c>
      <c r="BW5" s="338">
        <v>64758</v>
      </c>
      <c r="BX5" s="338">
        <v>63625</v>
      </c>
      <c r="BY5" s="338">
        <v>63163</v>
      </c>
      <c r="BZ5" s="338">
        <v>62675</v>
      </c>
      <c r="CA5" s="338">
        <v>61557</v>
      </c>
      <c r="CB5" s="338">
        <v>61034</v>
      </c>
      <c r="CC5" s="338">
        <v>60259</v>
      </c>
      <c r="CD5" s="338">
        <v>59638</v>
      </c>
      <c r="CE5" s="338">
        <v>59533</v>
      </c>
      <c r="CF5" s="338">
        <v>59318</v>
      </c>
      <c r="CG5" s="338">
        <v>58981</v>
      </c>
      <c r="CH5" s="338">
        <v>58706</v>
      </c>
      <c r="CI5" s="338">
        <v>58240</v>
      </c>
      <c r="CJ5" s="338">
        <v>57884</v>
      </c>
      <c r="CK5" s="338">
        <v>58050</v>
      </c>
      <c r="CL5" s="338">
        <v>57905</v>
      </c>
      <c r="CM5" s="338">
        <v>57829</v>
      </c>
      <c r="CN5" s="338">
        <v>58039</v>
      </c>
      <c r="CO5" s="338">
        <v>59000</v>
      </c>
      <c r="CP5" s="338">
        <v>59965</v>
      </c>
      <c r="CQ5" s="338">
        <v>60308</v>
      </c>
      <c r="CR5" s="338">
        <v>60420</v>
      </c>
      <c r="CS5" s="338">
        <v>60719</v>
      </c>
      <c r="CT5" s="338">
        <v>61184</v>
      </c>
      <c r="CU5" s="338">
        <v>61446</v>
      </c>
      <c r="CV5" s="338">
        <v>61335</v>
      </c>
      <c r="CW5" s="338">
        <v>61479</v>
      </c>
      <c r="CX5" s="338">
        <v>61189</v>
      </c>
      <c r="CY5" s="338">
        <v>61090</v>
      </c>
      <c r="CZ5" s="338">
        <v>62339</v>
      </c>
      <c r="DA5" s="338">
        <v>61982</v>
      </c>
      <c r="DB5" s="338">
        <v>61927</v>
      </c>
      <c r="DC5" s="338">
        <v>62011</v>
      </c>
      <c r="DD5" s="338">
        <v>61893</v>
      </c>
      <c r="DE5" s="338">
        <v>62407</v>
      </c>
      <c r="DF5" s="338">
        <v>63465</v>
      </c>
      <c r="DG5" s="338">
        <v>63304</v>
      </c>
      <c r="DH5" s="338">
        <v>63037</v>
      </c>
      <c r="DI5" s="338">
        <v>62799</v>
      </c>
      <c r="DJ5" s="338">
        <v>63199</v>
      </c>
      <c r="DK5" s="338">
        <v>62849</v>
      </c>
      <c r="DL5" s="338">
        <v>62327</v>
      </c>
      <c r="DM5" s="338">
        <v>61758</v>
      </c>
      <c r="DN5" s="338">
        <v>61072</v>
      </c>
      <c r="DO5" s="338">
        <v>60964</v>
      </c>
      <c r="DP5" s="338">
        <v>61212</v>
      </c>
      <c r="DQ5" s="338">
        <v>60660</v>
      </c>
      <c r="DR5" s="338">
        <v>60074</v>
      </c>
      <c r="DS5" s="338">
        <v>60778</v>
      </c>
      <c r="DT5" s="338">
        <v>60884</v>
      </c>
      <c r="DU5" s="338">
        <v>61903</v>
      </c>
      <c r="DV5" s="338">
        <v>62435</v>
      </c>
      <c r="DW5" s="338">
        <v>63114</v>
      </c>
      <c r="DX5" s="338">
        <v>64276</v>
      </c>
      <c r="DY5" s="338">
        <v>64469</v>
      </c>
      <c r="DZ5" s="338">
        <v>64869</v>
      </c>
      <c r="EA5" s="338">
        <v>63551</v>
      </c>
      <c r="EB5" s="338">
        <v>63543</v>
      </c>
      <c r="EC5" s="338">
        <v>63089</v>
      </c>
      <c r="ED5" s="338">
        <v>62583</v>
      </c>
      <c r="EE5" s="338">
        <v>61908</v>
      </c>
      <c r="EF5" s="338">
        <v>62004</v>
      </c>
      <c r="EG5" s="338">
        <v>61985</v>
      </c>
      <c r="EH5" s="338">
        <v>61455</v>
      </c>
      <c r="EI5" s="338">
        <v>61146</v>
      </c>
      <c r="EJ5" s="338">
        <v>60823</v>
      </c>
      <c r="EK5" s="338">
        <v>60608</v>
      </c>
      <c r="EL5" s="338">
        <v>60557</v>
      </c>
      <c r="EM5" s="338">
        <v>60471</v>
      </c>
      <c r="EN5" s="338">
        <v>60426</v>
      </c>
      <c r="EO5" s="338">
        <v>60138</v>
      </c>
      <c r="EP5" s="338">
        <v>60040</v>
      </c>
      <c r="EQ5" s="338">
        <v>59949</v>
      </c>
      <c r="ER5" s="338">
        <v>60106</v>
      </c>
      <c r="ES5" s="338">
        <v>60218</v>
      </c>
      <c r="ET5" s="338">
        <v>60065</v>
      </c>
      <c r="EU5" s="338">
        <v>59835</v>
      </c>
      <c r="EV5" s="338">
        <v>60143</v>
      </c>
      <c r="EW5" s="338">
        <v>59820</v>
      </c>
      <c r="EX5" s="338">
        <v>62142</v>
      </c>
      <c r="EY5" s="338">
        <v>62128</v>
      </c>
      <c r="EZ5" s="338">
        <v>61946</v>
      </c>
      <c r="FA5" s="338">
        <v>62394</v>
      </c>
      <c r="FB5" s="338">
        <v>62280</v>
      </c>
      <c r="FC5" s="338">
        <v>62290</v>
      </c>
      <c r="FD5" s="338">
        <v>62945</v>
      </c>
      <c r="FE5" s="338">
        <v>62914</v>
      </c>
      <c r="FF5" s="338">
        <v>62672</v>
      </c>
      <c r="FG5" s="338">
        <v>62296</v>
      </c>
      <c r="FH5" s="338">
        <v>61988</v>
      </c>
      <c r="FI5" s="338">
        <v>61817</v>
      </c>
      <c r="FJ5" s="338">
        <v>61547</v>
      </c>
      <c r="FK5" s="338">
        <v>61363</v>
      </c>
      <c r="FL5" s="338">
        <v>60863</v>
      </c>
      <c r="FM5" s="338">
        <v>61114</v>
      </c>
      <c r="FN5" s="338">
        <v>60957</v>
      </c>
      <c r="FO5" s="338">
        <v>61135</v>
      </c>
      <c r="FP5" s="338">
        <v>61779</v>
      </c>
      <c r="FQ5" s="338">
        <v>61707</v>
      </c>
      <c r="FR5" s="338">
        <v>61907</v>
      </c>
      <c r="FS5" s="338">
        <v>61538</v>
      </c>
      <c r="FT5" s="338">
        <v>61669</v>
      </c>
      <c r="FU5" s="338">
        <v>61410</v>
      </c>
      <c r="FV5" s="338">
        <v>61452</v>
      </c>
      <c r="FW5" s="338">
        <v>61470</v>
      </c>
      <c r="FX5" s="338">
        <v>61345</v>
      </c>
      <c r="FY5" s="338">
        <v>61398</v>
      </c>
      <c r="FZ5" s="338">
        <v>61056</v>
      </c>
      <c r="GA5" s="338">
        <v>60967</v>
      </c>
      <c r="GB5" s="338">
        <v>61830</v>
      </c>
      <c r="GC5" s="338">
        <v>61639</v>
      </c>
      <c r="GD5" s="338">
        <v>61268</v>
      </c>
      <c r="GE5" s="338">
        <v>60764</v>
      </c>
      <c r="GF5" s="338">
        <v>60574</v>
      </c>
      <c r="GG5" s="351">
        <v>58176</v>
      </c>
      <c r="GH5" s="351">
        <v>58461</v>
      </c>
      <c r="GI5" s="351">
        <v>58294</v>
      </c>
      <c r="GJ5" s="351">
        <v>58235</v>
      </c>
      <c r="GK5" s="351">
        <v>58212</v>
      </c>
      <c r="GL5" s="351">
        <v>58034</v>
      </c>
      <c r="GM5" s="351">
        <v>57749</v>
      </c>
      <c r="GN5" s="338">
        <v>58719</v>
      </c>
      <c r="GO5" s="281">
        <v>970</v>
      </c>
      <c r="GP5" s="282">
        <v>101.67968276507</v>
      </c>
      <c r="GQ5" s="281">
        <v>970</v>
      </c>
      <c r="GR5" s="282">
        <v>101.67968276507</v>
      </c>
      <c r="GS5" s="874" t="s">
        <v>865</v>
      </c>
      <c r="GT5" s="875"/>
      <c r="GW5" s="359">
        <v>2016</v>
      </c>
      <c r="GX5" s="359">
        <v>2017</v>
      </c>
      <c r="GY5" s="359">
        <v>2018</v>
      </c>
      <c r="GZ5" s="359">
        <v>2019</v>
      </c>
      <c r="HA5" s="284">
        <v>2020</v>
      </c>
      <c r="HB5" s="284">
        <v>2021</v>
      </c>
      <c r="HC5" s="284">
        <v>2022</v>
      </c>
      <c r="HD5" s="284">
        <v>2023</v>
      </c>
      <c r="HE5" s="284">
        <v>2024</v>
      </c>
      <c r="HF5" s="284">
        <v>2025</v>
      </c>
      <c r="HG5" s="284">
        <v>2026</v>
      </c>
    </row>
    <row r="6" spans="1:215" ht="15" customHeight="1" outlineLevel="2">
      <c r="A6" s="339">
        <v>142</v>
      </c>
      <c r="B6" s="340" t="s">
        <v>316</v>
      </c>
      <c r="C6" s="306" t="s">
        <v>339</v>
      </c>
      <c r="D6" s="341">
        <v>3362</v>
      </c>
      <c r="E6" s="341">
        <v>3316</v>
      </c>
      <c r="F6" s="341">
        <v>3336</v>
      </c>
      <c r="G6" s="341">
        <v>3371</v>
      </c>
      <c r="H6" s="341">
        <v>3362</v>
      </c>
      <c r="I6" s="341">
        <v>3370</v>
      </c>
      <c r="J6" s="341">
        <v>3359</v>
      </c>
      <c r="K6" s="341">
        <v>3373</v>
      </c>
      <c r="L6" s="341">
        <v>3381</v>
      </c>
      <c r="M6" s="341">
        <v>3425</v>
      </c>
      <c r="N6" s="341">
        <v>3409</v>
      </c>
      <c r="O6" s="341">
        <v>3407</v>
      </c>
      <c r="P6" s="344">
        <v>3375</v>
      </c>
      <c r="Q6" s="344">
        <v>3272</v>
      </c>
      <c r="R6" s="347">
        <v>3241</v>
      </c>
      <c r="S6" s="344">
        <v>3195</v>
      </c>
      <c r="T6" s="344">
        <v>3155</v>
      </c>
      <c r="U6" s="344">
        <v>3162</v>
      </c>
      <c r="V6" s="344">
        <v>3205</v>
      </c>
      <c r="W6" s="344">
        <v>3244</v>
      </c>
      <c r="X6" s="344">
        <v>3234</v>
      </c>
      <c r="Y6" s="344">
        <v>3251</v>
      </c>
      <c r="Z6" s="344">
        <v>3233</v>
      </c>
      <c r="AA6" s="344">
        <v>3189</v>
      </c>
      <c r="AB6" s="341">
        <v>3177</v>
      </c>
      <c r="AC6" s="341">
        <v>3148</v>
      </c>
      <c r="AD6" s="341">
        <v>3144</v>
      </c>
      <c r="AE6" s="341">
        <v>3115</v>
      </c>
      <c r="AF6" s="341">
        <v>3039</v>
      </c>
      <c r="AG6" s="341">
        <v>3081</v>
      </c>
      <c r="AH6" s="341">
        <v>3098</v>
      </c>
      <c r="AI6" s="341">
        <v>3138</v>
      </c>
      <c r="AJ6" s="341">
        <v>3147</v>
      </c>
      <c r="AK6" s="341">
        <v>3144</v>
      </c>
      <c r="AL6" s="341">
        <v>3137</v>
      </c>
      <c r="AM6" s="341">
        <v>3232</v>
      </c>
      <c r="AN6" s="344">
        <v>3217</v>
      </c>
      <c r="AO6" s="344">
        <v>3228</v>
      </c>
      <c r="AP6" s="344">
        <v>3241</v>
      </c>
      <c r="AQ6" s="344">
        <v>3219</v>
      </c>
      <c r="AR6" s="344">
        <v>3292</v>
      </c>
      <c r="AS6" s="344">
        <v>3280</v>
      </c>
      <c r="AT6" s="344">
        <v>3285</v>
      </c>
      <c r="AU6" s="344">
        <v>3271</v>
      </c>
      <c r="AV6" s="344">
        <v>3255</v>
      </c>
      <c r="AW6" s="344">
        <v>3222</v>
      </c>
      <c r="AX6" s="344">
        <v>3240</v>
      </c>
      <c r="AY6" s="344">
        <v>3247</v>
      </c>
      <c r="AZ6" s="341">
        <v>3247</v>
      </c>
      <c r="BA6" s="341">
        <v>3315</v>
      </c>
      <c r="BB6" s="341">
        <v>3302</v>
      </c>
      <c r="BC6" s="341">
        <v>3285</v>
      </c>
      <c r="BD6" s="341">
        <v>3301</v>
      </c>
      <c r="BE6" s="341">
        <v>3260</v>
      </c>
      <c r="BF6" s="341">
        <v>3210</v>
      </c>
      <c r="BG6" s="341">
        <v>3192</v>
      </c>
      <c r="BH6" s="341">
        <v>3187</v>
      </c>
      <c r="BI6" s="341">
        <v>3142</v>
      </c>
      <c r="BJ6" s="341">
        <v>3151</v>
      </c>
      <c r="BK6" s="341">
        <v>3179</v>
      </c>
      <c r="BL6" s="344">
        <v>3183</v>
      </c>
      <c r="BM6" s="344">
        <v>3254</v>
      </c>
      <c r="BN6" s="344">
        <v>3236</v>
      </c>
      <c r="BO6" s="344">
        <v>3208</v>
      </c>
      <c r="BP6" s="344">
        <v>3237</v>
      </c>
      <c r="BQ6" s="344">
        <v>3191</v>
      </c>
      <c r="BR6" s="344">
        <v>3039</v>
      </c>
      <c r="BS6" s="344">
        <v>2993</v>
      </c>
      <c r="BT6" s="344">
        <v>2984</v>
      </c>
      <c r="BU6" s="344">
        <v>2999</v>
      </c>
      <c r="BV6" s="344">
        <v>3021</v>
      </c>
      <c r="BW6" s="344">
        <v>3047</v>
      </c>
      <c r="BX6" s="341">
        <v>3066</v>
      </c>
      <c r="BY6" s="341">
        <v>3028</v>
      </c>
      <c r="BZ6" s="341">
        <v>3028</v>
      </c>
      <c r="CA6" s="341">
        <v>2996</v>
      </c>
      <c r="CB6" s="341">
        <v>2978</v>
      </c>
      <c r="CC6" s="341">
        <v>2953</v>
      </c>
      <c r="CD6" s="341">
        <v>2946</v>
      </c>
      <c r="CE6" s="341">
        <v>2944</v>
      </c>
      <c r="CF6" s="341">
        <v>2928</v>
      </c>
      <c r="CG6" s="341">
        <v>2917</v>
      </c>
      <c r="CH6" s="341">
        <v>2914</v>
      </c>
      <c r="CI6" s="341">
        <v>2897</v>
      </c>
      <c r="CJ6" s="344">
        <v>2884</v>
      </c>
      <c r="CK6" s="344">
        <v>2897</v>
      </c>
      <c r="CL6" s="344">
        <v>2892</v>
      </c>
      <c r="CM6" s="344">
        <v>2886</v>
      </c>
      <c r="CN6" s="344">
        <v>2902</v>
      </c>
      <c r="CO6" s="344">
        <v>2925</v>
      </c>
      <c r="CP6" s="344">
        <v>2996</v>
      </c>
      <c r="CQ6" s="344">
        <v>2999</v>
      </c>
      <c r="CR6" s="344">
        <v>2998</v>
      </c>
      <c r="CS6" s="344">
        <v>3005</v>
      </c>
      <c r="CT6" s="344">
        <v>3041</v>
      </c>
      <c r="CU6" s="344">
        <v>3055</v>
      </c>
      <c r="CV6" s="341">
        <v>3068</v>
      </c>
      <c r="CW6" s="341">
        <v>3057</v>
      </c>
      <c r="CX6" s="341">
        <v>3051</v>
      </c>
      <c r="CY6" s="341">
        <v>3071</v>
      </c>
      <c r="CZ6" s="341">
        <v>3074</v>
      </c>
      <c r="DA6" s="341">
        <v>3051</v>
      </c>
      <c r="DB6" s="341">
        <v>3050</v>
      </c>
      <c r="DC6" s="341">
        <v>3033</v>
      </c>
      <c r="DD6" s="341">
        <v>3045</v>
      </c>
      <c r="DE6" s="341">
        <v>3022</v>
      </c>
      <c r="DF6" s="341">
        <v>3039</v>
      </c>
      <c r="DG6" s="341">
        <v>3027</v>
      </c>
      <c r="DH6" s="344">
        <v>3010</v>
      </c>
      <c r="DI6" s="344">
        <v>3002</v>
      </c>
      <c r="DJ6" s="344">
        <v>2989</v>
      </c>
      <c r="DK6" s="344">
        <v>2999</v>
      </c>
      <c r="DL6" s="344">
        <v>3015</v>
      </c>
      <c r="DM6" s="344">
        <v>2995</v>
      </c>
      <c r="DN6" s="344">
        <v>2970</v>
      </c>
      <c r="DO6" s="344">
        <v>2962</v>
      </c>
      <c r="DP6" s="344">
        <v>2996</v>
      </c>
      <c r="DQ6" s="344">
        <v>2977</v>
      </c>
      <c r="DR6" s="344">
        <v>2973</v>
      </c>
      <c r="DS6" s="344">
        <v>3025</v>
      </c>
      <c r="DT6" s="341">
        <v>3036</v>
      </c>
      <c r="DU6" s="341">
        <v>3010</v>
      </c>
      <c r="DV6" s="341">
        <v>3046</v>
      </c>
      <c r="DW6" s="341">
        <v>3065</v>
      </c>
      <c r="DX6" s="341">
        <v>3106</v>
      </c>
      <c r="DY6" s="341">
        <v>3102</v>
      </c>
      <c r="DZ6" s="341">
        <v>3102</v>
      </c>
      <c r="EA6" s="341">
        <v>3067</v>
      </c>
      <c r="EB6" s="341">
        <v>3085</v>
      </c>
      <c r="EC6" s="341">
        <v>3084</v>
      </c>
      <c r="ED6" s="341">
        <v>3054</v>
      </c>
      <c r="EE6" s="341">
        <v>3058</v>
      </c>
      <c r="EF6" s="344">
        <v>3072</v>
      </c>
      <c r="EG6" s="344">
        <v>3063</v>
      </c>
      <c r="EH6" s="344">
        <v>3037</v>
      </c>
      <c r="EI6" s="344">
        <v>3043</v>
      </c>
      <c r="EJ6" s="344">
        <v>3036</v>
      </c>
      <c r="EK6" s="344">
        <v>3030</v>
      </c>
      <c r="EL6" s="344">
        <v>3037</v>
      </c>
      <c r="EM6" s="344">
        <v>3038</v>
      </c>
      <c r="EN6" s="344">
        <v>3029</v>
      </c>
      <c r="EO6" s="344">
        <v>3020</v>
      </c>
      <c r="EP6" s="344">
        <v>3008</v>
      </c>
      <c r="EQ6" s="344">
        <v>2996</v>
      </c>
      <c r="ER6" s="341">
        <v>2986</v>
      </c>
      <c r="ES6" s="341">
        <v>2998</v>
      </c>
      <c r="ET6" s="341">
        <v>3004</v>
      </c>
      <c r="EU6" s="341">
        <v>3003</v>
      </c>
      <c r="EV6" s="341">
        <v>3005</v>
      </c>
      <c r="EW6" s="341">
        <v>2997</v>
      </c>
      <c r="EX6" s="341">
        <v>3028</v>
      </c>
      <c r="EY6" s="341">
        <v>3035</v>
      </c>
      <c r="EZ6" s="341">
        <v>3022</v>
      </c>
      <c r="FA6" s="341">
        <v>3019</v>
      </c>
      <c r="FB6" s="341">
        <v>3011</v>
      </c>
      <c r="FC6" s="341">
        <v>3031</v>
      </c>
      <c r="FD6" s="344">
        <v>3024</v>
      </c>
      <c r="FE6" s="344">
        <v>3002</v>
      </c>
      <c r="FF6" s="344">
        <v>3014</v>
      </c>
      <c r="FG6" s="344">
        <v>2999</v>
      </c>
      <c r="FH6" s="344">
        <v>2990</v>
      </c>
      <c r="FI6" s="344">
        <v>2958</v>
      </c>
      <c r="FJ6" s="344">
        <v>2946</v>
      </c>
      <c r="FK6" s="344">
        <v>2941</v>
      </c>
      <c r="FL6" s="344">
        <v>2906</v>
      </c>
      <c r="FM6" s="344">
        <v>2917</v>
      </c>
      <c r="FN6" s="344">
        <v>2913</v>
      </c>
      <c r="FO6" s="344">
        <v>2910</v>
      </c>
      <c r="FP6" s="341">
        <v>2935</v>
      </c>
      <c r="FQ6" s="341">
        <v>2943</v>
      </c>
      <c r="FR6" s="341">
        <v>2950</v>
      </c>
      <c r="FS6" s="341">
        <v>2989</v>
      </c>
      <c r="FT6" s="341">
        <v>2990</v>
      </c>
      <c r="FU6" s="341">
        <v>3001</v>
      </c>
      <c r="FV6" s="341">
        <v>2998</v>
      </c>
      <c r="FW6" s="341">
        <v>3005</v>
      </c>
      <c r="FX6" s="341">
        <v>2993</v>
      </c>
      <c r="FY6" s="341">
        <v>3000</v>
      </c>
      <c r="FZ6" s="341">
        <v>2994</v>
      </c>
      <c r="GA6" s="341">
        <v>3003</v>
      </c>
      <c r="GB6" s="341">
        <v>3054</v>
      </c>
      <c r="GC6" s="341">
        <v>3028</v>
      </c>
      <c r="GD6" s="341">
        <v>3014</v>
      </c>
      <c r="GE6" s="341">
        <v>3001</v>
      </c>
      <c r="GF6" s="352">
        <v>2987</v>
      </c>
      <c r="GG6" s="353">
        <v>2921</v>
      </c>
      <c r="GH6" s="353">
        <v>2930</v>
      </c>
      <c r="GI6" s="353">
        <v>2931</v>
      </c>
      <c r="GJ6" s="353">
        <v>2941</v>
      </c>
      <c r="GK6" s="353">
        <v>2910</v>
      </c>
      <c r="GL6" s="353">
        <v>2903</v>
      </c>
      <c r="GM6" s="353">
        <v>2899</v>
      </c>
      <c r="GN6" s="341">
        <v>2926</v>
      </c>
      <c r="GO6" s="281">
        <v>27</v>
      </c>
      <c r="GP6" s="282">
        <v>100.931355639876</v>
      </c>
      <c r="GQ6" s="281">
        <v>27</v>
      </c>
      <c r="GR6" s="282">
        <v>100.931355639876</v>
      </c>
      <c r="GS6" s="279"/>
      <c r="GT6" s="278" t="s">
        <v>866</v>
      </c>
      <c r="GV6" s="284" t="s">
        <v>587</v>
      </c>
      <c r="GW6" s="14">
        <v>2400310</v>
      </c>
      <c r="GX6" s="14">
        <v>2232694</v>
      </c>
      <c r="GY6" s="14">
        <v>2340997</v>
      </c>
      <c r="GZ6" s="14">
        <v>2341830</v>
      </c>
      <c r="HA6" s="14">
        <v>2294758</v>
      </c>
      <c r="HB6" s="14">
        <v>2424400</v>
      </c>
      <c r="HC6" s="14">
        <v>2449241</v>
      </c>
      <c r="HD6" s="292">
        <v>2710666</v>
      </c>
      <c r="HE6" s="292">
        <v>2794504</v>
      </c>
      <c r="HF6" s="14">
        <v>2891006</v>
      </c>
      <c r="HG6" s="14">
        <v>2701732</v>
      </c>
    </row>
    <row r="7" spans="1:215" ht="18" customHeight="1" outlineLevel="2">
      <c r="A7" s="339">
        <v>425</v>
      </c>
      <c r="B7" s="340" t="s">
        <v>316</v>
      </c>
      <c r="C7" s="306" t="s">
        <v>341</v>
      </c>
      <c r="D7" s="341">
        <v>6087</v>
      </c>
      <c r="E7" s="341">
        <v>6135</v>
      </c>
      <c r="F7" s="341">
        <v>6146</v>
      </c>
      <c r="G7" s="341">
        <v>6139</v>
      </c>
      <c r="H7" s="341">
        <v>6098</v>
      </c>
      <c r="I7" s="341">
        <v>6130</v>
      </c>
      <c r="J7" s="341">
        <v>6057</v>
      </c>
      <c r="K7" s="341">
        <v>6096</v>
      </c>
      <c r="L7" s="341">
        <v>6031</v>
      </c>
      <c r="M7" s="341">
        <v>6138</v>
      </c>
      <c r="N7" s="341">
        <v>6137</v>
      </c>
      <c r="O7" s="341">
        <v>6177</v>
      </c>
      <c r="P7" s="344">
        <v>6224</v>
      </c>
      <c r="Q7" s="344">
        <v>6224</v>
      </c>
      <c r="R7" s="347">
        <v>6201</v>
      </c>
      <c r="S7" s="344">
        <v>6248</v>
      </c>
      <c r="T7" s="344">
        <v>3945</v>
      </c>
      <c r="U7" s="344">
        <v>4013</v>
      </c>
      <c r="V7" s="344">
        <v>4093</v>
      </c>
      <c r="W7" s="344">
        <v>4149</v>
      </c>
      <c r="X7" s="344">
        <v>4224</v>
      </c>
      <c r="Y7" s="344">
        <v>6457</v>
      </c>
      <c r="Z7" s="344">
        <v>6465</v>
      </c>
      <c r="AA7" s="344">
        <v>6421</v>
      </c>
      <c r="AB7" s="341">
        <v>6146</v>
      </c>
      <c r="AC7" s="341">
        <v>6430</v>
      </c>
      <c r="AD7" s="341">
        <v>6409</v>
      </c>
      <c r="AE7" s="341">
        <v>6399</v>
      </c>
      <c r="AF7" s="341">
        <v>6491</v>
      </c>
      <c r="AG7" s="341">
        <v>6388</v>
      </c>
      <c r="AH7" s="341">
        <v>6309</v>
      </c>
      <c r="AI7" s="341">
        <v>6310</v>
      </c>
      <c r="AJ7" s="341">
        <v>6281</v>
      </c>
      <c r="AK7" s="341">
        <v>6302</v>
      </c>
      <c r="AL7" s="341">
        <v>6293</v>
      </c>
      <c r="AM7" s="341">
        <v>6300</v>
      </c>
      <c r="AN7" s="344">
        <v>6320</v>
      </c>
      <c r="AO7" s="344">
        <v>6316</v>
      </c>
      <c r="AP7" s="344">
        <v>6445</v>
      </c>
      <c r="AQ7" s="344">
        <v>6324</v>
      </c>
      <c r="AR7" s="344">
        <v>6420</v>
      </c>
      <c r="AS7" s="344">
        <v>6414</v>
      </c>
      <c r="AT7" s="344">
        <v>6420</v>
      </c>
      <c r="AU7" s="344">
        <v>6484</v>
      </c>
      <c r="AV7" s="344">
        <v>6465</v>
      </c>
      <c r="AW7" s="344">
        <v>6507</v>
      </c>
      <c r="AX7" s="344">
        <v>6542</v>
      </c>
      <c r="AY7" s="344">
        <v>6587</v>
      </c>
      <c r="AZ7" s="341">
        <v>6623</v>
      </c>
      <c r="BA7" s="341">
        <v>6686</v>
      </c>
      <c r="BB7" s="341">
        <v>6660</v>
      </c>
      <c r="BC7" s="341">
        <v>6674</v>
      </c>
      <c r="BD7" s="341">
        <v>6685</v>
      </c>
      <c r="BE7" s="341">
        <v>6617</v>
      </c>
      <c r="BF7" s="341">
        <v>6573</v>
      </c>
      <c r="BG7" s="341">
        <v>6415</v>
      </c>
      <c r="BH7" s="341">
        <v>6417</v>
      </c>
      <c r="BI7" s="341">
        <v>6283</v>
      </c>
      <c r="BJ7" s="341">
        <v>6319</v>
      </c>
      <c r="BK7" s="341">
        <v>6352</v>
      </c>
      <c r="BL7" s="344">
        <v>6348</v>
      </c>
      <c r="BM7" s="344">
        <v>6414</v>
      </c>
      <c r="BN7" s="344">
        <v>6393</v>
      </c>
      <c r="BO7" s="344">
        <v>6373</v>
      </c>
      <c r="BP7" s="344">
        <v>6388</v>
      </c>
      <c r="BQ7" s="344">
        <v>6368</v>
      </c>
      <c r="BR7" s="344">
        <v>6128</v>
      </c>
      <c r="BS7" s="344">
        <v>6047</v>
      </c>
      <c r="BT7" s="344">
        <v>6023</v>
      </c>
      <c r="BU7" s="344">
        <v>5988</v>
      </c>
      <c r="BV7" s="344">
        <v>6050</v>
      </c>
      <c r="BW7" s="344">
        <v>6064</v>
      </c>
      <c r="BX7" s="341">
        <v>6100</v>
      </c>
      <c r="BY7" s="341">
        <v>6027</v>
      </c>
      <c r="BZ7" s="341">
        <v>5957</v>
      </c>
      <c r="CA7" s="341">
        <v>5826</v>
      </c>
      <c r="CB7" s="341">
        <v>5774</v>
      </c>
      <c r="CC7" s="341">
        <v>5713</v>
      </c>
      <c r="CD7" s="341">
        <v>5641</v>
      </c>
      <c r="CE7" s="341">
        <v>5631</v>
      </c>
      <c r="CF7" s="341">
        <v>5592</v>
      </c>
      <c r="CG7" s="341">
        <v>5536</v>
      </c>
      <c r="CH7" s="341">
        <v>5518</v>
      </c>
      <c r="CI7" s="341">
        <v>5520</v>
      </c>
      <c r="CJ7" s="344">
        <v>5517</v>
      </c>
      <c r="CK7" s="344">
        <v>5566</v>
      </c>
      <c r="CL7" s="344">
        <v>5603</v>
      </c>
      <c r="CM7" s="344">
        <v>5632</v>
      </c>
      <c r="CN7" s="344">
        <v>5683</v>
      </c>
      <c r="CO7" s="344">
        <v>5830</v>
      </c>
      <c r="CP7" s="344">
        <v>6096</v>
      </c>
      <c r="CQ7" s="344">
        <v>6055</v>
      </c>
      <c r="CR7" s="344">
        <v>6063</v>
      </c>
      <c r="CS7" s="344">
        <v>6095</v>
      </c>
      <c r="CT7" s="344">
        <v>6131</v>
      </c>
      <c r="CU7" s="344">
        <v>6167</v>
      </c>
      <c r="CV7" s="341">
        <v>6168</v>
      </c>
      <c r="CW7" s="341">
        <v>6140</v>
      </c>
      <c r="CX7" s="341">
        <v>6122</v>
      </c>
      <c r="CY7" s="341">
        <v>6075</v>
      </c>
      <c r="CZ7" s="341">
        <v>6431</v>
      </c>
      <c r="DA7" s="341">
        <v>6312</v>
      </c>
      <c r="DB7" s="341">
        <v>6260</v>
      </c>
      <c r="DC7" s="341">
        <v>6230</v>
      </c>
      <c r="DD7" s="341">
        <v>6165</v>
      </c>
      <c r="DE7" s="341">
        <v>6131</v>
      </c>
      <c r="DF7" s="341">
        <v>6125</v>
      </c>
      <c r="DG7" s="341">
        <v>6117</v>
      </c>
      <c r="DH7" s="344">
        <v>6054</v>
      </c>
      <c r="DI7" s="344">
        <v>5985</v>
      </c>
      <c r="DJ7" s="344">
        <v>5928</v>
      </c>
      <c r="DK7" s="344">
        <v>5944</v>
      </c>
      <c r="DL7" s="344">
        <v>5915</v>
      </c>
      <c r="DM7" s="344">
        <v>5853</v>
      </c>
      <c r="DN7" s="344">
        <v>5819</v>
      </c>
      <c r="DO7" s="344">
        <v>5793</v>
      </c>
      <c r="DP7" s="344">
        <v>5797</v>
      </c>
      <c r="DQ7" s="344">
        <v>5768</v>
      </c>
      <c r="DR7" s="344">
        <v>5746</v>
      </c>
      <c r="DS7" s="344">
        <v>5797</v>
      </c>
      <c r="DT7" s="341">
        <v>5856</v>
      </c>
      <c r="DU7" s="341">
        <v>5915</v>
      </c>
      <c r="DV7" s="341">
        <v>5884</v>
      </c>
      <c r="DW7" s="341">
        <v>5941</v>
      </c>
      <c r="DX7" s="341">
        <v>6020</v>
      </c>
      <c r="DY7" s="341">
        <v>6032</v>
      </c>
      <c r="DZ7" s="341">
        <v>6020</v>
      </c>
      <c r="EA7" s="341">
        <v>5918</v>
      </c>
      <c r="EB7" s="341">
        <v>5924</v>
      </c>
      <c r="EC7" s="341">
        <v>5924</v>
      </c>
      <c r="ED7" s="341">
        <v>5914</v>
      </c>
      <c r="EE7" s="341">
        <v>5851</v>
      </c>
      <c r="EF7" s="344">
        <v>5841</v>
      </c>
      <c r="EG7" s="344">
        <v>5814</v>
      </c>
      <c r="EH7" s="344">
        <v>5789</v>
      </c>
      <c r="EI7" s="344">
        <v>5762</v>
      </c>
      <c r="EJ7" s="344">
        <v>5755</v>
      </c>
      <c r="EK7" s="344">
        <v>5742</v>
      </c>
      <c r="EL7" s="344">
        <v>5751</v>
      </c>
      <c r="EM7" s="344">
        <v>5749</v>
      </c>
      <c r="EN7" s="344">
        <v>5733</v>
      </c>
      <c r="EO7" s="344">
        <v>5750</v>
      </c>
      <c r="EP7" s="344">
        <v>5743</v>
      </c>
      <c r="EQ7" s="344">
        <v>5715</v>
      </c>
      <c r="ER7" s="341">
        <v>5716</v>
      </c>
      <c r="ES7" s="341">
        <v>5704</v>
      </c>
      <c r="ET7" s="341">
        <v>5718</v>
      </c>
      <c r="EU7" s="341">
        <v>5706</v>
      </c>
      <c r="EV7" s="341">
        <v>5706</v>
      </c>
      <c r="EW7" s="341">
        <v>5651</v>
      </c>
      <c r="EX7" s="341">
        <v>5802</v>
      </c>
      <c r="EY7" s="341">
        <v>5819</v>
      </c>
      <c r="EZ7" s="341">
        <v>5835</v>
      </c>
      <c r="FA7" s="341">
        <v>5844</v>
      </c>
      <c r="FB7" s="341">
        <v>5837</v>
      </c>
      <c r="FC7" s="341">
        <v>5861</v>
      </c>
      <c r="FD7" s="344">
        <v>5944</v>
      </c>
      <c r="FE7" s="344">
        <v>5930</v>
      </c>
      <c r="FF7" s="344">
        <v>5923</v>
      </c>
      <c r="FG7" s="344">
        <v>5866</v>
      </c>
      <c r="FH7" s="344">
        <v>5859</v>
      </c>
      <c r="FI7" s="344">
        <v>5858</v>
      </c>
      <c r="FJ7" s="344">
        <v>5834</v>
      </c>
      <c r="FK7" s="344">
        <v>5877</v>
      </c>
      <c r="FL7" s="344">
        <v>5835</v>
      </c>
      <c r="FM7" s="344">
        <v>5828</v>
      </c>
      <c r="FN7" s="344">
        <v>5801</v>
      </c>
      <c r="FO7" s="344">
        <v>5806</v>
      </c>
      <c r="FP7" s="341">
        <v>5867</v>
      </c>
      <c r="FQ7" s="341">
        <v>5842</v>
      </c>
      <c r="FR7" s="341">
        <v>5820</v>
      </c>
      <c r="FS7" s="341">
        <v>5797</v>
      </c>
      <c r="FT7" s="341">
        <v>5832</v>
      </c>
      <c r="FU7" s="341">
        <v>5865</v>
      </c>
      <c r="FV7" s="341">
        <v>5876</v>
      </c>
      <c r="FW7" s="341">
        <v>5864</v>
      </c>
      <c r="FX7" s="341">
        <v>5871</v>
      </c>
      <c r="FY7" s="341">
        <v>5863</v>
      </c>
      <c r="FZ7" s="341">
        <v>5864</v>
      </c>
      <c r="GA7" s="341">
        <v>5883</v>
      </c>
      <c r="GB7" s="341">
        <v>5938</v>
      </c>
      <c r="GC7" s="341">
        <v>5850</v>
      </c>
      <c r="GD7" s="341">
        <v>5818</v>
      </c>
      <c r="GE7" s="341">
        <v>5771</v>
      </c>
      <c r="GF7" s="352">
        <v>5750</v>
      </c>
      <c r="GG7" s="353">
        <v>5606</v>
      </c>
      <c r="GH7" s="353">
        <v>5633</v>
      </c>
      <c r="GI7" s="353">
        <v>5617</v>
      </c>
      <c r="GJ7" s="353">
        <v>5592</v>
      </c>
      <c r="GK7" s="353">
        <v>5603</v>
      </c>
      <c r="GL7" s="353">
        <v>5607</v>
      </c>
      <c r="GM7" s="353">
        <v>5553</v>
      </c>
      <c r="GN7" s="341">
        <v>5627</v>
      </c>
      <c r="GO7" s="281">
        <v>74</v>
      </c>
      <c r="GP7" s="282">
        <v>101.332613001981</v>
      </c>
      <c r="GQ7" s="281">
        <v>74</v>
      </c>
      <c r="GR7" s="282">
        <v>101.332613001981</v>
      </c>
      <c r="GS7" s="279"/>
      <c r="GT7" s="278" t="s">
        <v>867</v>
      </c>
      <c r="GV7" s="284" t="s">
        <v>589</v>
      </c>
      <c r="GW7" s="14">
        <v>2386642</v>
      </c>
      <c r="GX7" s="14">
        <v>2233776</v>
      </c>
      <c r="GY7" s="14">
        <v>2344891</v>
      </c>
      <c r="GZ7" s="14">
        <v>2347882</v>
      </c>
      <c r="HA7" s="14">
        <v>2407077</v>
      </c>
      <c r="HB7" s="14">
        <v>2418815</v>
      </c>
      <c r="HC7" s="14">
        <v>2465432</v>
      </c>
      <c r="HD7" s="292">
        <v>2727012</v>
      </c>
      <c r="HE7" s="292">
        <v>2811699</v>
      </c>
      <c r="HF7" s="14">
        <v>2869859</v>
      </c>
    </row>
    <row r="8" spans="1:215" ht="15" customHeight="1" outlineLevel="2">
      <c r="A8" s="339">
        <v>579</v>
      </c>
      <c r="B8" s="340" t="s">
        <v>316</v>
      </c>
      <c r="C8" s="306" t="s">
        <v>343</v>
      </c>
      <c r="D8" s="341">
        <v>25991</v>
      </c>
      <c r="E8" s="341">
        <v>26163</v>
      </c>
      <c r="F8" s="341">
        <v>26063</v>
      </c>
      <c r="G8" s="341">
        <v>26032</v>
      </c>
      <c r="H8" s="341">
        <v>25856</v>
      </c>
      <c r="I8" s="341">
        <v>26031</v>
      </c>
      <c r="J8" s="341">
        <v>25615</v>
      </c>
      <c r="K8" s="341">
        <v>26038</v>
      </c>
      <c r="L8" s="341">
        <v>25367</v>
      </c>
      <c r="M8" s="341">
        <v>25488</v>
      </c>
      <c r="N8" s="341">
        <v>25589</v>
      </c>
      <c r="O8" s="341">
        <v>25788</v>
      </c>
      <c r="P8" s="344">
        <v>25660</v>
      </c>
      <c r="Q8" s="344">
        <v>25646</v>
      </c>
      <c r="R8" s="347">
        <v>25813</v>
      </c>
      <c r="S8" s="344">
        <v>25100</v>
      </c>
      <c r="T8" s="344">
        <v>25492</v>
      </c>
      <c r="U8" s="344">
        <v>25635</v>
      </c>
      <c r="V8" s="344">
        <v>26081</v>
      </c>
      <c r="W8" s="344">
        <v>26486</v>
      </c>
      <c r="X8" s="344">
        <v>26690</v>
      </c>
      <c r="Y8" s="344">
        <v>26884</v>
      </c>
      <c r="Z8" s="344">
        <v>26773</v>
      </c>
      <c r="AA8" s="344">
        <v>26156</v>
      </c>
      <c r="AB8" s="341">
        <v>26050</v>
      </c>
      <c r="AC8" s="341">
        <v>25910</v>
      </c>
      <c r="AD8" s="341">
        <v>25672</v>
      </c>
      <c r="AE8" s="341">
        <v>25509</v>
      </c>
      <c r="AF8" s="341">
        <v>25843</v>
      </c>
      <c r="AG8" s="341">
        <v>25564</v>
      </c>
      <c r="AH8" s="341">
        <v>25534</v>
      </c>
      <c r="AI8" s="341">
        <v>25425</v>
      </c>
      <c r="AJ8" s="341">
        <v>25079</v>
      </c>
      <c r="AK8" s="341">
        <v>25281</v>
      </c>
      <c r="AL8" s="341">
        <v>25166</v>
      </c>
      <c r="AM8" s="341">
        <v>25341</v>
      </c>
      <c r="AN8" s="344">
        <v>25238</v>
      </c>
      <c r="AO8" s="344">
        <v>25127</v>
      </c>
      <c r="AP8" s="344">
        <v>25114</v>
      </c>
      <c r="AQ8" s="344">
        <v>24906</v>
      </c>
      <c r="AR8" s="344">
        <v>25408</v>
      </c>
      <c r="AS8" s="344">
        <v>25292</v>
      </c>
      <c r="AT8" s="344">
        <v>25375</v>
      </c>
      <c r="AU8" s="344">
        <v>25501</v>
      </c>
      <c r="AV8" s="344">
        <v>25449</v>
      </c>
      <c r="AW8" s="344">
        <v>25652</v>
      </c>
      <c r="AX8" s="344">
        <v>25631</v>
      </c>
      <c r="AY8" s="344">
        <v>25712</v>
      </c>
      <c r="AZ8" s="341">
        <v>25947</v>
      </c>
      <c r="BA8" s="341">
        <v>26339</v>
      </c>
      <c r="BB8" s="341">
        <v>26118</v>
      </c>
      <c r="BC8" s="341">
        <v>26110</v>
      </c>
      <c r="BD8" s="341">
        <v>27690</v>
      </c>
      <c r="BE8" s="341">
        <v>26994</v>
      </c>
      <c r="BF8" s="341">
        <v>28080</v>
      </c>
      <c r="BG8" s="341">
        <v>27342</v>
      </c>
      <c r="BH8" s="341">
        <v>27434</v>
      </c>
      <c r="BI8" s="341">
        <v>26965</v>
      </c>
      <c r="BJ8" s="341">
        <v>27504</v>
      </c>
      <c r="BK8" s="341">
        <v>28246</v>
      </c>
      <c r="BL8" s="344">
        <v>28498</v>
      </c>
      <c r="BM8" s="344">
        <v>29108</v>
      </c>
      <c r="BN8" s="344">
        <v>28948</v>
      </c>
      <c r="BO8" s="344">
        <v>29028</v>
      </c>
      <c r="BP8" s="344">
        <v>29321</v>
      </c>
      <c r="BQ8" s="344">
        <v>29052</v>
      </c>
      <c r="BR8" s="344">
        <v>28132</v>
      </c>
      <c r="BS8" s="344">
        <v>27160</v>
      </c>
      <c r="BT8" s="344">
        <v>27015</v>
      </c>
      <c r="BU8" s="344">
        <v>27053</v>
      </c>
      <c r="BV8" s="344">
        <v>27311</v>
      </c>
      <c r="BW8" s="344">
        <v>27382</v>
      </c>
      <c r="BX8" s="341">
        <v>27281</v>
      </c>
      <c r="BY8" s="341">
        <v>27096</v>
      </c>
      <c r="BZ8" s="341">
        <v>26787</v>
      </c>
      <c r="CA8" s="341">
        <v>26140</v>
      </c>
      <c r="CB8" s="341">
        <v>25878</v>
      </c>
      <c r="CC8" s="341">
        <v>25506</v>
      </c>
      <c r="CD8" s="341">
        <v>25113</v>
      </c>
      <c r="CE8" s="341">
        <v>25036</v>
      </c>
      <c r="CF8" s="341">
        <v>24932</v>
      </c>
      <c r="CG8" s="341">
        <v>24658</v>
      </c>
      <c r="CH8" s="341">
        <v>24447</v>
      </c>
      <c r="CI8" s="341">
        <v>24312</v>
      </c>
      <c r="CJ8" s="344">
        <v>24171</v>
      </c>
      <c r="CK8" s="344">
        <v>24211</v>
      </c>
      <c r="CL8" s="344">
        <v>24160</v>
      </c>
      <c r="CM8" s="344">
        <v>24128</v>
      </c>
      <c r="CN8" s="344">
        <v>24186</v>
      </c>
      <c r="CO8" s="344">
        <v>24546</v>
      </c>
      <c r="CP8" s="344">
        <v>24948</v>
      </c>
      <c r="CQ8" s="344">
        <v>25165</v>
      </c>
      <c r="CR8" s="344">
        <v>25404</v>
      </c>
      <c r="CS8" s="344">
        <v>25622</v>
      </c>
      <c r="CT8" s="344">
        <v>25652</v>
      </c>
      <c r="CU8" s="344">
        <v>25766</v>
      </c>
      <c r="CV8" s="341">
        <v>25727</v>
      </c>
      <c r="CW8" s="341">
        <v>25949</v>
      </c>
      <c r="CX8" s="341">
        <v>25809</v>
      </c>
      <c r="CY8" s="341">
        <v>25714</v>
      </c>
      <c r="CZ8" s="341">
        <v>26052</v>
      </c>
      <c r="DA8" s="341">
        <v>26047</v>
      </c>
      <c r="DB8" s="341">
        <v>26033</v>
      </c>
      <c r="DC8" s="341">
        <v>26336</v>
      </c>
      <c r="DD8" s="341">
        <v>26200</v>
      </c>
      <c r="DE8" s="341">
        <v>26817</v>
      </c>
      <c r="DF8" s="341">
        <v>27314</v>
      </c>
      <c r="DG8" s="341">
        <v>27241</v>
      </c>
      <c r="DH8" s="344">
        <v>27201</v>
      </c>
      <c r="DI8" s="344">
        <v>27175</v>
      </c>
      <c r="DJ8" s="344">
        <v>27566</v>
      </c>
      <c r="DK8" s="344">
        <v>27334</v>
      </c>
      <c r="DL8" s="344">
        <v>27000</v>
      </c>
      <c r="DM8" s="344">
        <v>26775</v>
      </c>
      <c r="DN8" s="344">
        <v>26484</v>
      </c>
      <c r="DO8" s="344">
        <v>26470</v>
      </c>
      <c r="DP8" s="344">
        <v>26482</v>
      </c>
      <c r="DQ8" s="344">
        <v>26182</v>
      </c>
      <c r="DR8" s="344">
        <v>25832</v>
      </c>
      <c r="DS8" s="344">
        <v>25879</v>
      </c>
      <c r="DT8" s="341">
        <v>25753</v>
      </c>
      <c r="DU8" s="341">
        <v>26287</v>
      </c>
      <c r="DV8" s="341">
        <v>26685</v>
      </c>
      <c r="DW8" s="341">
        <v>27151</v>
      </c>
      <c r="DX8" s="341">
        <v>27710</v>
      </c>
      <c r="DY8" s="341">
        <v>27789</v>
      </c>
      <c r="DZ8" s="341">
        <v>27781</v>
      </c>
      <c r="EA8" s="341">
        <v>27113</v>
      </c>
      <c r="EB8" s="341">
        <v>27148</v>
      </c>
      <c r="EC8" s="341">
        <v>26788</v>
      </c>
      <c r="ED8" s="341">
        <v>26540</v>
      </c>
      <c r="EE8" s="341">
        <v>26128</v>
      </c>
      <c r="EF8" s="344">
        <v>25976</v>
      </c>
      <c r="EG8" s="344">
        <v>25985</v>
      </c>
      <c r="EH8" s="344">
        <v>25701</v>
      </c>
      <c r="EI8" s="344">
        <v>25477</v>
      </c>
      <c r="EJ8" s="344">
        <v>25298</v>
      </c>
      <c r="EK8" s="344">
        <v>25113</v>
      </c>
      <c r="EL8" s="344">
        <v>25100</v>
      </c>
      <c r="EM8" s="344">
        <v>25082</v>
      </c>
      <c r="EN8" s="344">
        <v>25169</v>
      </c>
      <c r="EO8" s="344">
        <v>24982</v>
      </c>
      <c r="EP8" s="344">
        <v>24866</v>
      </c>
      <c r="EQ8" s="344">
        <v>24771</v>
      </c>
      <c r="ER8" s="341">
        <v>24847</v>
      </c>
      <c r="ES8" s="341">
        <v>24886</v>
      </c>
      <c r="ET8" s="341">
        <v>24784</v>
      </c>
      <c r="EU8" s="341">
        <v>24690</v>
      </c>
      <c r="EV8" s="341">
        <v>25025</v>
      </c>
      <c r="EW8" s="341">
        <v>24931</v>
      </c>
      <c r="EX8" s="341">
        <v>26199</v>
      </c>
      <c r="EY8" s="341">
        <v>26162</v>
      </c>
      <c r="EZ8" s="341">
        <v>26027</v>
      </c>
      <c r="FA8" s="341">
        <v>26255</v>
      </c>
      <c r="FB8" s="341">
        <v>26224</v>
      </c>
      <c r="FC8" s="341">
        <v>26124</v>
      </c>
      <c r="FD8" s="344">
        <v>26433</v>
      </c>
      <c r="FE8" s="344">
        <v>26515</v>
      </c>
      <c r="FF8" s="344">
        <v>26400</v>
      </c>
      <c r="FG8" s="344">
        <v>26316</v>
      </c>
      <c r="FH8" s="344">
        <v>26237</v>
      </c>
      <c r="FI8" s="344">
        <v>26222</v>
      </c>
      <c r="FJ8" s="344">
        <v>26121</v>
      </c>
      <c r="FK8" s="344">
        <v>26179</v>
      </c>
      <c r="FL8" s="344">
        <v>25997</v>
      </c>
      <c r="FM8" s="344">
        <v>26000</v>
      </c>
      <c r="FN8" s="344">
        <v>25879</v>
      </c>
      <c r="FO8" s="344">
        <v>26070</v>
      </c>
      <c r="FP8" s="341">
        <v>26400</v>
      </c>
      <c r="FQ8" s="341">
        <v>26313</v>
      </c>
      <c r="FR8" s="341">
        <v>26429</v>
      </c>
      <c r="FS8" s="341">
        <v>26259</v>
      </c>
      <c r="FT8" s="341">
        <v>26428</v>
      </c>
      <c r="FU8" s="341">
        <v>26203</v>
      </c>
      <c r="FV8" s="341">
        <v>26208</v>
      </c>
      <c r="FW8" s="341">
        <v>26240</v>
      </c>
      <c r="FX8" s="341">
        <v>26096</v>
      </c>
      <c r="FY8" s="341">
        <v>26161</v>
      </c>
      <c r="FZ8" s="341">
        <v>25971</v>
      </c>
      <c r="GA8" s="341">
        <v>25975</v>
      </c>
      <c r="GB8" s="341">
        <v>26456</v>
      </c>
      <c r="GC8" s="341">
        <v>26218</v>
      </c>
      <c r="GD8" s="341">
        <v>26193</v>
      </c>
      <c r="GE8" s="341">
        <v>25980</v>
      </c>
      <c r="GF8" s="352">
        <v>25931</v>
      </c>
      <c r="GG8" s="353">
        <v>24970</v>
      </c>
      <c r="GH8" s="353">
        <v>25132</v>
      </c>
      <c r="GI8" s="353">
        <v>25086</v>
      </c>
      <c r="GJ8" s="353">
        <v>25005</v>
      </c>
      <c r="GK8" s="353">
        <v>24983</v>
      </c>
      <c r="GL8" s="353">
        <v>24957</v>
      </c>
      <c r="GM8" s="353">
        <v>24801</v>
      </c>
      <c r="GN8" s="341">
        <v>25272</v>
      </c>
      <c r="GO8" s="281">
        <v>471</v>
      </c>
      <c r="GP8" s="282">
        <v>101.89911697109</v>
      </c>
      <c r="GQ8" s="281">
        <v>471</v>
      </c>
      <c r="GR8" s="282">
        <v>101.89911697109</v>
      </c>
      <c r="GS8" s="279"/>
      <c r="GT8" s="278" t="s">
        <v>868</v>
      </c>
      <c r="GV8" s="284" t="s">
        <v>590</v>
      </c>
      <c r="GW8" s="14">
        <v>2350320</v>
      </c>
      <c r="GX8" s="14">
        <v>2225416</v>
      </c>
      <c r="GY8" s="14">
        <v>2338251</v>
      </c>
      <c r="GZ8" s="14">
        <v>2353039</v>
      </c>
      <c r="HA8" s="14">
        <v>2430990</v>
      </c>
      <c r="HB8" s="14">
        <v>2398449</v>
      </c>
      <c r="HC8" s="14">
        <v>2537119</v>
      </c>
      <c r="HD8" s="292">
        <v>2720990</v>
      </c>
      <c r="HE8" s="292">
        <v>2816425</v>
      </c>
      <c r="HF8" s="14">
        <v>2878752</v>
      </c>
    </row>
    <row r="9" spans="1:215" ht="15" customHeight="1" outlineLevel="2">
      <c r="A9" s="339">
        <v>585</v>
      </c>
      <c r="B9" s="340" t="s">
        <v>316</v>
      </c>
      <c r="C9" s="306" t="s">
        <v>345</v>
      </c>
      <c r="D9" s="341">
        <v>8431</v>
      </c>
      <c r="E9" s="341">
        <v>8485</v>
      </c>
      <c r="F9" s="341">
        <v>8430</v>
      </c>
      <c r="G9" s="341">
        <v>8330</v>
      </c>
      <c r="H9" s="341">
        <v>8283</v>
      </c>
      <c r="I9" s="341">
        <v>8386</v>
      </c>
      <c r="J9" s="341">
        <v>8232</v>
      </c>
      <c r="K9" s="341">
        <v>8364</v>
      </c>
      <c r="L9" s="341">
        <v>8121</v>
      </c>
      <c r="M9" s="341">
        <v>8039</v>
      </c>
      <c r="N9" s="341">
        <v>8077</v>
      </c>
      <c r="O9" s="341">
        <v>8090</v>
      </c>
      <c r="P9" s="344">
        <v>8069</v>
      </c>
      <c r="Q9" s="344">
        <v>8059</v>
      </c>
      <c r="R9" s="347">
        <v>8017</v>
      </c>
      <c r="S9" s="344">
        <v>6887</v>
      </c>
      <c r="T9" s="344">
        <v>7401</v>
      </c>
      <c r="U9" s="344">
        <v>7568</v>
      </c>
      <c r="V9" s="344">
        <v>7548</v>
      </c>
      <c r="W9" s="344">
        <v>7964</v>
      </c>
      <c r="X9" s="344">
        <v>8110</v>
      </c>
      <c r="Y9" s="344">
        <v>8211</v>
      </c>
      <c r="Z9" s="344">
        <v>8144</v>
      </c>
      <c r="AA9" s="344">
        <v>7950</v>
      </c>
      <c r="AB9" s="341">
        <v>8028</v>
      </c>
      <c r="AC9" s="341">
        <v>8072</v>
      </c>
      <c r="AD9" s="341">
        <v>8055</v>
      </c>
      <c r="AE9" s="341">
        <v>8012</v>
      </c>
      <c r="AF9" s="341">
        <v>8057</v>
      </c>
      <c r="AG9" s="341">
        <v>7894</v>
      </c>
      <c r="AH9" s="341">
        <v>7819</v>
      </c>
      <c r="AI9" s="341">
        <v>7819</v>
      </c>
      <c r="AJ9" s="341">
        <v>7836</v>
      </c>
      <c r="AK9" s="341">
        <v>7978</v>
      </c>
      <c r="AL9" s="341">
        <v>7921</v>
      </c>
      <c r="AM9" s="341">
        <v>7951</v>
      </c>
      <c r="AN9" s="344">
        <v>7912</v>
      </c>
      <c r="AO9" s="344">
        <v>8218</v>
      </c>
      <c r="AP9" s="344">
        <v>8201</v>
      </c>
      <c r="AQ9" s="344">
        <v>8226</v>
      </c>
      <c r="AR9" s="344">
        <v>8387</v>
      </c>
      <c r="AS9" s="344">
        <v>8342</v>
      </c>
      <c r="AT9" s="344">
        <v>8395</v>
      </c>
      <c r="AU9" s="344">
        <v>8458</v>
      </c>
      <c r="AV9" s="344">
        <v>8300</v>
      </c>
      <c r="AW9" s="344">
        <v>8350</v>
      </c>
      <c r="AX9" s="344">
        <v>8312</v>
      </c>
      <c r="AY9" s="344">
        <v>8279</v>
      </c>
      <c r="AZ9" s="341">
        <v>8288</v>
      </c>
      <c r="BA9" s="341">
        <v>8301</v>
      </c>
      <c r="BB9" s="341">
        <v>8227</v>
      </c>
      <c r="BC9" s="341">
        <v>8301</v>
      </c>
      <c r="BD9" s="341">
        <v>8337</v>
      </c>
      <c r="BE9" s="341">
        <v>8254</v>
      </c>
      <c r="BF9" s="341">
        <v>8211</v>
      </c>
      <c r="BG9" s="341">
        <v>8031</v>
      </c>
      <c r="BH9" s="341">
        <v>8108</v>
      </c>
      <c r="BI9" s="341">
        <v>8010</v>
      </c>
      <c r="BJ9" s="341">
        <v>8051</v>
      </c>
      <c r="BK9" s="341">
        <v>8109</v>
      </c>
      <c r="BL9" s="344">
        <v>8097</v>
      </c>
      <c r="BM9" s="344">
        <v>8181</v>
      </c>
      <c r="BN9" s="344">
        <v>8148</v>
      </c>
      <c r="BO9" s="344">
        <v>8124</v>
      </c>
      <c r="BP9" s="344">
        <v>8129</v>
      </c>
      <c r="BQ9" s="344">
        <v>8074</v>
      </c>
      <c r="BR9" s="344">
        <v>7849</v>
      </c>
      <c r="BS9" s="344">
        <v>7789</v>
      </c>
      <c r="BT9" s="344">
        <v>7772</v>
      </c>
      <c r="BU9" s="344">
        <v>7799</v>
      </c>
      <c r="BV9" s="344">
        <v>7826</v>
      </c>
      <c r="BW9" s="344">
        <v>7828</v>
      </c>
      <c r="BX9" s="341">
        <v>7830</v>
      </c>
      <c r="BY9" s="341">
        <v>7749</v>
      </c>
      <c r="BZ9" s="341">
        <v>7700</v>
      </c>
      <c r="CA9" s="341">
        <v>7619</v>
      </c>
      <c r="CB9" s="341">
        <v>7557</v>
      </c>
      <c r="CC9" s="341">
        <v>7396</v>
      </c>
      <c r="CD9" s="341">
        <v>7385</v>
      </c>
      <c r="CE9" s="341">
        <v>7369</v>
      </c>
      <c r="CF9" s="341">
        <v>7359</v>
      </c>
      <c r="CG9" s="341">
        <v>7320</v>
      </c>
      <c r="CH9" s="341">
        <v>7321</v>
      </c>
      <c r="CI9" s="341">
        <v>7298</v>
      </c>
      <c r="CJ9" s="344">
        <v>7227</v>
      </c>
      <c r="CK9" s="344">
        <v>7215</v>
      </c>
      <c r="CL9" s="344">
        <v>7198</v>
      </c>
      <c r="CM9" s="344">
        <v>7153</v>
      </c>
      <c r="CN9" s="344">
        <v>7184</v>
      </c>
      <c r="CO9" s="344">
        <v>7240</v>
      </c>
      <c r="CP9" s="344">
        <v>7340</v>
      </c>
      <c r="CQ9" s="344">
        <v>7394</v>
      </c>
      <c r="CR9" s="344">
        <v>7291</v>
      </c>
      <c r="CS9" s="344">
        <v>7234</v>
      </c>
      <c r="CT9" s="344">
        <v>7328</v>
      </c>
      <c r="CU9" s="344">
        <v>7359</v>
      </c>
      <c r="CV9" s="341">
        <v>7354</v>
      </c>
      <c r="CW9" s="341">
        <v>7377</v>
      </c>
      <c r="CX9" s="341">
        <v>7340</v>
      </c>
      <c r="CY9" s="341">
        <v>7377</v>
      </c>
      <c r="CZ9" s="341">
        <v>7392</v>
      </c>
      <c r="DA9" s="341">
        <v>7326</v>
      </c>
      <c r="DB9" s="341">
        <v>7372</v>
      </c>
      <c r="DC9" s="341">
        <v>7384</v>
      </c>
      <c r="DD9" s="341">
        <v>7385</v>
      </c>
      <c r="DE9" s="341">
        <v>7385</v>
      </c>
      <c r="DF9" s="341">
        <v>7405</v>
      </c>
      <c r="DG9" s="341">
        <v>7413</v>
      </c>
      <c r="DH9" s="344">
        <v>7389</v>
      </c>
      <c r="DI9" s="344">
        <v>7341</v>
      </c>
      <c r="DJ9" s="344">
        <v>7397</v>
      </c>
      <c r="DK9" s="344">
        <v>7386</v>
      </c>
      <c r="DL9" s="344">
        <v>7278</v>
      </c>
      <c r="DM9" s="344">
        <v>7196</v>
      </c>
      <c r="DN9" s="344">
        <v>7080</v>
      </c>
      <c r="DO9" s="344">
        <v>7013</v>
      </c>
      <c r="DP9" s="344">
        <v>7026</v>
      </c>
      <c r="DQ9" s="344">
        <v>6967</v>
      </c>
      <c r="DR9" s="344">
        <v>6921</v>
      </c>
      <c r="DS9" s="344">
        <v>7050</v>
      </c>
      <c r="DT9" s="341">
        <v>7065</v>
      </c>
      <c r="DU9" s="341">
        <v>7186</v>
      </c>
      <c r="DV9" s="341">
        <v>7243</v>
      </c>
      <c r="DW9" s="341">
        <v>7295</v>
      </c>
      <c r="DX9" s="341">
        <v>7457</v>
      </c>
      <c r="DY9" s="341">
        <v>7534</v>
      </c>
      <c r="DZ9" s="341">
        <v>7522</v>
      </c>
      <c r="EA9" s="341">
        <v>7381</v>
      </c>
      <c r="EB9" s="341">
        <v>7352</v>
      </c>
      <c r="EC9" s="341">
        <v>7351</v>
      </c>
      <c r="ED9" s="341">
        <v>7287</v>
      </c>
      <c r="EE9" s="341">
        <v>7203</v>
      </c>
      <c r="EF9" s="344">
        <v>7249</v>
      </c>
      <c r="EG9" s="344">
        <v>7263</v>
      </c>
      <c r="EH9" s="344">
        <v>7173</v>
      </c>
      <c r="EI9" s="344">
        <v>7137</v>
      </c>
      <c r="EJ9" s="344">
        <v>7090</v>
      </c>
      <c r="EK9" s="344">
        <v>7090</v>
      </c>
      <c r="EL9" s="344">
        <v>7099</v>
      </c>
      <c r="EM9" s="344">
        <v>7092</v>
      </c>
      <c r="EN9" s="344">
        <v>7095</v>
      </c>
      <c r="EO9" s="344">
        <v>7048</v>
      </c>
      <c r="EP9" s="344">
        <v>7056</v>
      </c>
      <c r="EQ9" s="344">
        <v>7038</v>
      </c>
      <c r="ER9" s="341">
        <v>7076</v>
      </c>
      <c r="ES9" s="341">
        <v>7082</v>
      </c>
      <c r="ET9" s="341">
        <v>7033</v>
      </c>
      <c r="EU9" s="341">
        <v>6955</v>
      </c>
      <c r="EV9" s="341">
        <v>6960</v>
      </c>
      <c r="EW9" s="341">
        <v>6904</v>
      </c>
      <c r="EX9" s="341">
        <v>7188</v>
      </c>
      <c r="EY9" s="341">
        <v>7162</v>
      </c>
      <c r="EZ9" s="341">
        <v>7148</v>
      </c>
      <c r="FA9" s="341">
        <v>7197</v>
      </c>
      <c r="FB9" s="341">
        <v>7214</v>
      </c>
      <c r="FC9" s="341">
        <v>7228</v>
      </c>
      <c r="FD9" s="344">
        <v>7301</v>
      </c>
      <c r="FE9" s="344">
        <v>7250</v>
      </c>
      <c r="FF9" s="344">
        <v>7136</v>
      </c>
      <c r="FG9" s="344">
        <v>7114</v>
      </c>
      <c r="FH9" s="344">
        <v>7055</v>
      </c>
      <c r="FI9" s="344">
        <v>7006</v>
      </c>
      <c r="FJ9" s="344">
        <v>7069</v>
      </c>
      <c r="FK9" s="344">
        <v>7109</v>
      </c>
      <c r="FL9" s="344">
        <v>7083</v>
      </c>
      <c r="FM9" s="344">
        <v>7079</v>
      </c>
      <c r="FN9" s="344">
        <v>7074</v>
      </c>
      <c r="FO9" s="344">
        <v>7041</v>
      </c>
      <c r="FP9" s="341">
        <v>7105</v>
      </c>
      <c r="FQ9" s="341">
        <v>7157</v>
      </c>
      <c r="FR9" s="341">
        <v>7204</v>
      </c>
      <c r="FS9" s="341">
        <v>7103</v>
      </c>
      <c r="FT9" s="341">
        <v>7053</v>
      </c>
      <c r="FU9" s="341">
        <v>7003</v>
      </c>
      <c r="FV9" s="341">
        <v>7024</v>
      </c>
      <c r="FW9" s="341">
        <v>7037</v>
      </c>
      <c r="FX9" s="341">
        <v>7030</v>
      </c>
      <c r="FY9" s="341">
        <v>6965</v>
      </c>
      <c r="FZ9" s="341">
        <v>6942</v>
      </c>
      <c r="GA9" s="341">
        <v>6913</v>
      </c>
      <c r="GB9" s="341">
        <v>7028</v>
      </c>
      <c r="GC9" s="341">
        <v>7076</v>
      </c>
      <c r="GD9" s="341">
        <v>6958</v>
      </c>
      <c r="GE9" s="341">
        <v>6875</v>
      </c>
      <c r="GF9" s="352">
        <v>6842</v>
      </c>
      <c r="GG9" s="353">
        <v>6722</v>
      </c>
      <c r="GH9" s="353">
        <v>6763</v>
      </c>
      <c r="GI9" s="353">
        <v>6715</v>
      </c>
      <c r="GJ9" s="353">
        <v>6740</v>
      </c>
      <c r="GK9" s="353">
        <v>6769</v>
      </c>
      <c r="GL9" s="353">
        <v>6727</v>
      </c>
      <c r="GM9" s="353">
        <v>6679</v>
      </c>
      <c r="GN9" s="341">
        <v>6856</v>
      </c>
      <c r="GO9" s="281">
        <v>177</v>
      </c>
      <c r="GP9" s="282">
        <v>102.65009731995799</v>
      </c>
      <c r="GQ9" s="281">
        <v>177</v>
      </c>
      <c r="GR9" s="282">
        <v>102.65009731995799</v>
      </c>
      <c r="GV9" s="284" t="s">
        <v>591</v>
      </c>
      <c r="GW9" s="14">
        <v>2320500</v>
      </c>
      <c r="GX9" s="14">
        <v>2220016</v>
      </c>
      <c r="GY9" s="14">
        <v>2334826</v>
      </c>
      <c r="GZ9" s="14">
        <v>2341386</v>
      </c>
      <c r="HA9" s="14">
        <v>2473117</v>
      </c>
      <c r="HB9" s="14">
        <v>2387961</v>
      </c>
      <c r="HC9" s="14">
        <v>2538903</v>
      </c>
      <c r="HD9" s="292">
        <v>2717057</v>
      </c>
      <c r="HE9" s="292">
        <v>2812862</v>
      </c>
      <c r="HF9" s="14">
        <v>2849104</v>
      </c>
    </row>
    <row r="10" spans="1:215" ht="15" customHeight="1" outlineLevel="2">
      <c r="A10" s="339">
        <v>591</v>
      </c>
      <c r="B10" s="340" t="s">
        <v>316</v>
      </c>
      <c r="C10" s="306" t="s">
        <v>347</v>
      </c>
      <c r="D10" s="341">
        <v>8320</v>
      </c>
      <c r="E10" s="341">
        <v>8425</v>
      </c>
      <c r="F10" s="341">
        <v>8389</v>
      </c>
      <c r="G10" s="341">
        <v>8325</v>
      </c>
      <c r="H10" s="341">
        <v>8161</v>
      </c>
      <c r="I10" s="341">
        <v>8333</v>
      </c>
      <c r="J10" s="341">
        <v>8169</v>
      </c>
      <c r="K10" s="341">
        <v>8286</v>
      </c>
      <c r="L10" s="341">
        <v>8350</v>
      </c>
      <c r="M10" s="341">
        <v>8346</v>
      </c>
      <c r="N10" s="341">
        <v>8520</v>
      </c>
      <c r="O10" s="341">
        <v>8500</v>
      </c>
      <c r="P10" s="344">
        <v>8669</v>
      </c>
      <c r="Q10" s="344">
        <v>8725</v>
      </c>
      <c r="R10" s="347">
        <v>8803</v>
      </c>
      <c r="S10" s="344">
        <v>9180</v>
      </c>
      <c r="T10" s="344">
        <v>9371</v>
      </c>
      <c r="U10" s="344">
        <v>9434</v>
      </c>
      <c r="V10" s="344">
        <v>9410</v>
      </c>
      <c r="W10" s="344">
        <v>9408</v>
      </c>
      <c r="X10" s="344">
        <v>9770</v>
      </c>
      <c r="Y10" s="344">
        <v>9924</v>
      </c>
      <c r="Z10" s="344">
        <v>9824</v>
      </c>
      <c r="AA10" s="344">
        <v>9713</v>
      </c>
      <c r="AB10" s="341">
        <v>9649</v>
      </c>
      <c r="AC10" s="341">
        <v>9624</v>
      </c>
      <c r="AD10" s="341">
        <v>9641</v>
      </c>
      <c r="AE10" s="341">
        <v>9636</v>
      </c>
      <c r="AF10" s="341">
        <v>9738</v>
      </c>
      <c r="AG10" s="341">
        <v>9580</v>
      </c>
      <c r="AH10" s="341">
        <v>9494</v>
      </c>
      <c r="AI10" s="341">
        <v>9416</v>
      </c>
      <c r="AJ10" s="341">
        <v>9248</v>
      </c>
      <c r="AK10" s="341">
        <v>9440</v>
      </c>
      <c r="AL10" s="341">
        <v>9380</v>
      </c>
      <c r="AM10" s="341">
        <v>9456</v>
      </c>
      <c r="AN10" s="344">
        <v>9436</v>
      </c>
      <c r="AO10" s="344">
        <v>9598</v>
      </c>
      <c r="AP10" s="344">
        <v>9646</v>
      </c>
      <c r="AQ10" s="344">
        <v>9652</v>
      </c>
      <c r="AR10" s="344">
        <v>9873</v>
      </c>
      <c r="AS10" s="344">
        <v>9777</v>
      </c>
      <c r="AT10" s="344">
        <v>9798</v>
      </c>
      <c r="AU10" s="344">
        <v>9809</v>
      </c>
      <c r="AV10" s="344">
        <v>9624</v>
      </c>
      <c r="AW10" s="344">
        <v>9569</v>
      </c>
      <c r="AX10" s="344">
        <v>9634</v>
      </c>
      <c r="AY10" s="344">
        <v>9568</v>
      </c>
      <c r="AZ10" s="341">
        <v>9509</v>
      </c>
      <c r="BA10" s="341">
        <v>9591</v>
      </c>
      <c r="BB10" s="341">
        <v>9563</v>
      </c>
      <c r="BC10" s="341">
        <v>9510</v>
      </c>
      <c r="BD10" s="341">
        <v>9565</v>
      </c>
      <c r="BE10" s="341">
        <v>9491</v>
      </c>
      <c r="BF10" s="341">
        <v>9438</v>
      </c>
      <c r="BG10" s="341">
        <v>9283</v>
      </c>
      <c r="BH10" s="341">
        <v>9294</v>
      </c>
      <c r="BI10" s="341">
        <v>9117</v>
      </c>
      <c r="BJ10" s="341">
        <v>10421</v>
      </c>
      <c r="BK10" s="341">
        <v>10449</v>
      </c>
      <c r="BL10" s="344">
        <v>10418</v>
      </c>
      <c r="BM10" s="344">
        <v>10443</v>
      </c>
      <c r="BN10" s="344">
        <v>10229</v>
      </c>
      <c r="BO10" s="344">
        <v>10295</v>
      </c>
      <c r="BP10" s="344">
        <v>10442</v>
      </c>
      <c r="BQ10" s="344">
        <v>10395</v>
      </c>
      <c r="BR10" s="344">
        <v>10064</v>
      </c>
      <c r="BS10" s="344">
        <v>9932</v>
      </c>
      <c r="BT10" s="344">
        <v>9858</v>
      </c>
      <c r="BU10" s="344">
        <v>9853</v>
      </c>
      <c r="BV10" s="344">
        <v>9799</v>
      </c>
      <c r="BW10" s="344">
        <v>9938</v>
      </c>
      <c r="BX10" s="341">
        <v>8811</v>
      </c>
      <c r="BY10" s="341">
        <v>8769</v>
      </c>
      <c r="BZ10" s="341">
        <v>8758</v>
      </c>
      <c r="CA10" s="341">
        <v>8618</v>
      </c>
      <c r="CB10" s="341">
        <v>8586</v>
      </c>
      <c r="CC10" s="341">
        <v>8421</v>
      </c>
      <c r="CD10" s="341">
        <v>8351</v>
      </c>
      <c r="CE10" s="341">
        <v>8375</v>
      </c>
      <c r="CF10" s="341">
        <v>8362</v>
      </c>
      <c r="CG10" s="341">
        <v>8409</v>
      </c>
      <c r="CH10" s="341">
        <v>8394</v>
      </c>
      <c r="CI10" s="341">
        <v>8328</v>
      </c>
      <c r="CJ10" s="344">
        <v>8227</v>
      </c>
      <c r="CK10" s="344">
        <v>8252</v>
      </c>
      <c r="CL10" s="344">
        <v>8189</v>
      </c>
      <c r="CM10" s="344">
        <v>8187</v>
      </c>
      <c r="CN10" s="344">
        <v>8211</v>
      </c>
      <c r="CO10" s="344">
        <v>8401</v>
      </c>
      <c r="CP10" s="344">
        <v>8533</v>
      </c>
      <c r="CQ10" s="344">
        <v>8602</v>
      </c>
      <c r="CR10" s="344">
        <v>8564</v>
      </c>
      <c r="CS10" s="344">
        <v>8656</v>
      </c>
      <c r="CT10" s="344">
        <v>8830</v>
      </c>
      <c r="CU10" s="344">
        <v>8870</v>
      </c>
      <c r="CV10" s="341">
        <v>8863</v>
      </c>
      <c r="CW10" s="341">
        <v>8794</v>
      </c>
      <c r="CX10" s="341">
        <v>8788</v>
      </c>
      <c r="CY10" s="341">
        <v>8759</v>
      </c>
      <c r="CZ10" s="341">
        <v>9266</v>
      </c>
      <c r="DA10" s="341">
        <v>9183</v>
      </c>
      <c r="DB10" s="341">
        <v>9135</v>
      </c>
      <c r="DC10" s="341">
        <v>9052</v>
      </c>
      <c r="DD10" s="341">
        <v>9045</v>
      </c>
      <c r="DE10" s="341">
        <v>8985</v>
      </c>
      <c r="DF10" s="341">
        <v>8933</v>
      </c>
      <c r="DG10" s="341">
        <v>8907</v>
      </c>
      <c r="DH10" s="344">
        <v>8876</v>
      </c>
      <c r="DI10" s="344">
        <v>8810</v>
      </c>
      <c r="DJ10" s="344">
        <v>8916</v>
      </c>
      <c r="DK10" s="344">
        <v>8875</v>
      </c>
      <c r="DL10" s="344">
        <v>8882</v>
      </c>
      <c r="DM10" s="344">
        <v>8839</v>
      </c>
      <c r="DN10" s="344">
        <v>8778</v>
      </c>
      <c r="DO10" s="344">
        <v>8794</v>
      </c>
      <c r="DP10" s="344">
        <v>8916</v>
      </c>
      <c r="DQ10" s="344">
        <v>8902</v>
      </c>
      <c r="DR10" s="344">
        <v>8846</v>
      </c>
      <c r="DS10" s="344">
        <v>9018</v>
      </c>
      <c r="DT10" s="341">
        <v>9092</v>
      </c>
      <c r="DU10" s="341">
        <v>9382</v>
      </c>
      <c r="DV10" s="341">
        <v>9501</v>
      </c>
      <c r="DW10" s="341">
        <v>9597</v>
      </c>
      <c r="DX10" s="341">
        <v>9845</v>
      </c>
      <c r="DY10" s="341">
        <v>9877</v>
      </c>
      <c r="DZ10" s="341">
        <v>9895</v>
      </c>
      <c r="EA10" s="341">
        <v>9671</v>
      </c>
      <c r="EB10" s="341">
        <v>9706</v>
      </c>
      <c r="EC10" s="341">
        <v>9717</v>
      </c>
      <c r="ED10" s="341">
        <v>9652</v>
      </c>
      <c r="EE10" s="341">
        <v>9584</v>
      </c>
      <c r="EF10" s="344">
        <v>9726</v>
      </c>
      <c r="EG10" s="344">
        <v>9713</v>
      </c>
      <c r="EH10" s="344">
        <v>9680</v>
      </c>
      <c r="EI10" s="344">
        <v>9685</v>
      </c>
      <c r="EJ10" s="344">
        <v>9643</v>
      </c>
      <c r="EK10" s="344">
        <v>9631</v>
      </c>
      <c r="EL10" s="344">
        <v>9606</v>
      </c>
      <c r="EM10" s="344">
        <v>9589</v>
      </c>
      <c r="EN10" s="344">
        <v>9627</v>
      </c>
      <c r="EO10" s="344">
        <v>9591</v>
      </c>
      <c r="EP10" s="344">
        <v>9643</v>
      </c>
      <c r="EQ10" s="344">
        <v>9665</v>
      </c>
      <c r="ER10" s="341">
        <v>9649</v>
      </c>
      <c r="ES10" s="341">
        <v>9658</v>
      </c>
      <c r="ET10" s="341">
        <v>9714</v>
      </c>
      <c r="EU10" s="341">
        <v>9735</v>
      </c>
      <c r="EV10" s="341">
        <v>9704</v>
      </c>
      <c r="EW10" s="341">
        <v>9680</v>
      </c>
      <c r="EX10" s="341">
        <v>10165</v>
      </c>
      <c r="EY10" s="341">
        <v>10237</v>
      </c>
      <c r="EZ10" s="341">
        <v>10264</v>
      </c>
      <c r="FA10" s="341">
        <v>10299</v>
      </c>
      <c r="FB10" s="341">
        <v>10338</v>
      </c>
      <c r="FC10" s="341">
        <v>10409</v>
      </c>
      <c r="FD10" s="344">
        <v>10466</v>
      </c>
      <c r="FE10" s="344">
        <v>10396</v>
      </c>
      <c r="FF10" s="344">
        <v>10469</v>
      </c>
      <c r="FG10" s="344">
        <v>10340</v>
      </c>
      <c r="FH10" s="344">
        <v>10263</v>
      </c>
      <c r="FI10" s="344">
        <v>10231</v>
      </c>
      <c r="FJ10" s="344">
        <v>10241</v>
      </c>
      <c r="FK10" s="344">
        <v>10250</v>
      </c>
      <c r="FL10" s="344">
        <v>10185</v>
      </c>
      <c r="FM10" s="344">
        <v>10168</v>
      </c>
      <c r="FN10" s="344">
        <v>10182</v>
      </c>
      <c r="FO10" s="344">
        <v>10215</v>
      </c>
      <c r="FP10" s="341">
        <v>10312</v>
      </c>
      <c r="FQ10" s="341">
        <v>10297</v>
      </c>
      <c r="FR10" s="341">
        <v>10291</v>
      </c>
      <c r="FS10" s="341">
        <v>10207</v>
      </c>
      <c r="FT10" s="341">
        <v>10222</v>
      </c>
      <c r="FU10" s="341">
        <v>10275</v>
      </c>
      <c r="FV10" s="341">
        <v>10306</v>
      </c>
      <c r="FW10" s="341">
        <v>10321</v>
      </c>
      <c r="FX10" s="341">
        <v>10376</v>
      </c>
      <c r="FY10" s="341">
        <v>10395</v>
      </c>
      <c r="FZ10" s="341">
        <v>10420</v>
      </c>
      <c r="GA10" s="341">
        <v>10455</v>
      </c>
      <c r="GB10" s="341">
        <v>10533</v>
      </c>
      <c r="GC10" s="341">
        <v>10529</v>
      </c>
      <c r="GD10" s="341">
        <v>10448</v>
      </c>
      <c r="GE10" s="341">
        <v>10358</v>
      </c>
      <c r="GF10" s="352">
        <v>10359</v>
      </c>
      <c r="GG10" s="353">
        <v>9540</v>
      </c>
      <c r="GH10" s="353">
        <v>9602</v>
      </c>
      <c r="GI10" s="353">
        <v>9594</v>
      </c>
      <c r="GJ10" s="353">
        <v>9595</v>
      </c>
      <c r="GK10" s="353">
        <v>9573</v>
      </c>
      <c r="GL10" s="353">
        <v>9551</v>
      </c>
      <c r="GM10" s="353">
        <v>9562</v>
      </c>
      <c r="GN10" s="341">
        <v>9732</v>
      </c>
      <c r="GO10" s="281">
        <v>170</v>
      </c>
      <c r="GP10" s="282">
        <v>101.777870738339</v>
      </c>
      <c r="GQ10" s="281">
        <v>170</v>
      </c>
      <c r="GR10" s="282">
        <v>101.777870738339</v>
      </c>
      <c r="GT10" s="360"/>
      <c r="GV10" s="284" t="s">
        <v>592</v>
      </c>
      <c r="GW10" s="14">
        <v>2322021</v>
      </c>
      <c r="GX10" s="14">
        <v>2222102</v>
      </c>
      <c r="GY10" s="14">
        <v>2336036</v>
      </c>
      <c r="GZ10" s="14">
        <v>2333615</v>
      </c>
      <c r="HA10" s="14">
        <v>2524431</v>
      </c>
      <c r="HB10" s="14">
        <v>2379308</v>
      </c>
      <c r="HC10" s="14">
        <v>2563488</v>
      </c>
      <c r="HD10" s="292">
        <v>2726161</v>
      </c>
      <c r="HE10" s="292">
        <v>2810438</v>
      </c>
      <c r="HF10" s="14">
        <v>2876576</v>
      </c>
    </row>
    <row r="11" spans="1:215" ht="15" customHeight="1" outlineLevel="2">
      <c r="A11" s="339">
        <v>893</v>
      </c>
      <c r="B11" s="340" t="s">
        <v>316</v>
      </c>
      <c r="C11" s="306" t="s">
        <v>348</v>
      </c>
      <c r="D11" s="341">
        <v>10869</v>
      </c>
      <c r="E11" s="341">
        <v>10726</v>
      </c>
      <c r="F11" s="341">
        <v>11202</v>
      </c>
      <c r="G11" s="341">
        <v>11118</v>
      </c>
      <c r="H11" s="341">
        <v>10816</v>
      </c>
      <c r="I11" s="341">
        <v>11108</v>
      </c>
      <c r="J11" s="341">
        <v>10945</v>
      </c>
      <c r="K11" s="341">
        <v>11151</v>
      </c>
      <c r="L11" s="341">
        <v>10530</v>
      </c>
      <c r="M11" s="341">
        <v>10536</v>
      </c>
      <c r="N11" s="341">
        <v>10735</v>
      </c>
      <c r="O11" s="341">
        <v>10950</v>
      </c>
      <c r="P11" s="344">
        <v>10776</v>
      </c>
      <c r="Q11" s="344">
        <v>10563</v>
      </c>
      <c r="R11" s="347">
        <v>10699</v>
      </c>
      <c r="S11" s="344">
        <v>9693</v>
      </c>
      <c r="T11" s="344">
        <v>10716</v>
      </c>
      <c r="U11" s="344">
        <v>10687</v>
      </c>
      <c r="V11" s="344">
        <v>10626</v>
      </c>
      <c r="W11" s="344">
        <v>10436</v>
      </c>
      <c r="X11" s="344">
        <v>10394</v>
      </c>
      <c r="Y11" s="344">
        <v>10657</v>
      </c>
      <c r="Z11" s="344">
        <v>10600</v>
      </c>
      <c r="AA11" s="344">
        <v>10456</v>
      </c>
      <c r="AB11" s="341">
        <v>10529</v>
      </c>
      <c r="AC11" s="341">
        <v>10568</v>
      </c>
      <c r="AD11" s="341">
        <v>10595</v>
      </c>
      <c r="AE11" s="341">
        <v>10892</v>
      </c>
      <c r="AF11" s="341">
        <v>10924</v>
      </c>
      <c r="AG11" s="341">
        <v>10939</v>
      </c>
      <c r="AH11" s="341">
        <v>10850</v>
      </c>
      <c r="AI11" s="341">
        <v>10647</v>
      </c>
      <c r="AJ11" s="341">
        <v>10517</v>
      </c>
      <c r="AK11" s="341">
        <v>10700</v>
      </c>
      <c r="AL11" s="341">
        <v>10816</v>
      </c>
      <c r="AM11" s="341">
        <v>10656</v>
      </c>
      <c r="AN11" s="344">
        <v>10609</v>
      </c>
      <c r="AO11" s="344">
        <v>10817</v>
      </c>
      <c r="AP11" s="344">
        <v>10967</v>
      </c>
      <c r="AQ11" s="344">
        <v>10955</v>
      </c>
      <c r="AR11" s="344">
        <v>10952</v>
      </c>
      <c r="AS11" s="344">
        <v>10963</v>
      </c>
      <c r="AT11" s="344">
        <v>11032</v>
      </c>
      <c r="AU11" s="344">
        <v>11092</v>
      </c>
      <c r="AV11" s="344">
        <v>10982</v>
      </c>
      <c r="AW11" s="344">
        <v>10862</v>
      </c>
      <c r="AX11" s="344">
        <v>10657</v>
      </c>
      <c r="AY11" s="344">
        <v>10625</v>
      </c>
      <c r="AZ11" s="341">
        <v>10481</v>
      </c>
      <c r="BA11" s="341">
        <v>10836</v>
      </c>
      <c r="BB11" s="341">
        <v>10893</v>
      </c>
      <c r="BC11" s="341">
        <v>10928</v>
      </c>
      <c r="BD11" s="341">
        <v>10879</v>
      </c>
      <c r="BE11" s="341">
        <v>10713</v>
      </c>
      <c r="BF11" s="341">
        <v>10722</v>
      </c>
      <c r="BG11" s="341">
        <v>10551</v>
      </c>
      <c r="BH11" s="341">
        <v>10512</v>
      </c>
      <c r="BI11" s="341">
        <v>10278</v>
      </c>
      <c r="BJ11" s="341">
        <v>10412</v>
      </c>
      <c r="BK11" s="341">
        <v>10538</v>
      </c>
      <c r="BL11" s="344">
        <v>10507</v>
      </c>
      <c r="BM11" s="344">
        <v>10623</v>
      </c>
      <c r="BN11" s="344">
        <v>10741</v>
      </c>
      <c r="BO11" s="344">
        <v>10831</v>
      </c>
      <c r="BP11" s="344">
        <v>10862</v>
      </c>
      <c r="BQ11" s="344">
        <v>10827</v>
      </c>
      <c r="BR11" s="344">
        <v>10564</v>
      </c>
      <c r="BS11" s="344">
        <v>10453</v>
      </c>
      <c r="BT11" s="344">
        <v>10444</v>
      </c>
      <c r="BU11" s="344">
        <v>10472</v>
      </c>
      <c r="BV11" s="344">
        <v>10418</v>
      </c>
      <c r="BW11" s="344">
        <v>10499</v>
      </c>
      <c r="BX11" s="341">
        <v>10537</v>
      </c>
      <c r="BY11" s="341">
        <v>10470</v>
      </c>
      <c r="BZ11" s="341">
        <v>10445</v>
      </c>
      <c r="CA11" s="341">
        <v>10358</v>
      </c>
      <c r="CB11" s="341">
        <v>10261</v>
      </c>
      <c r="CC11" s="341">
        <v>10270</v>
      </c>
      <c r="CD11" s="341">
        <v>10202</v>
      </c>
      <c r="CE11" s="341">
        <v>10178</v>
      </c>
      <c r="CF11" s="341">
        <v>10145</v>
      </c>
      <c r="CG11" s="341">
        <v>10141</v>
      </c>
      <c r="CH11" s="341">
        <v>10112</v>
      </c>
      <c r="CI11" s="341">
        <v>9885</v>
      </c>
      <c r="CJ11" s="344">
        <v>9858</v>
      </c>
      <c r="CK11" s="344">
        <v>9909</v>
      </c>
      <c r="CL11" s="344">
        <v>9863</v>
      </c>
      <c r="CM11" s="344">
        <v>9843</v>
      </c>
      <c r="CN11" s="344">
        <v>9873</v>
      </c>
      <c r="CO11" s="344">
        <v>10058</v>
      </c>
      <c r="CP11" s="344">
        <v>10052</v>
      </c>
      <c r="CQ11" s="344">
        <v>10093</v>
      </c>
      <c r="CR11" s="344">
        <v>10100</v>
      </c>
      <c r="CS11" s="344">
        <v>10107</v>
      </c>
      <c r="CT11" s="344">
        <v>10202</v>
      </c>
      <c r="CU11" s="344">
        <v>10229</v>
      </c>
      <c r="CV11" s="341">
        <v>10155</v>
      </c>
      <c r="CW11" s="341">
        <v>10162</v>
      </c>
      <c r="CX11" s="341">
        <v>10079</v>
      </c>
      <c r="CY11" s="341">
        <v>10094</v>
      </c>
      <c r="CZ11" s="341">
        <v>10124</v>
      </c>
      <c r="DA11" s="341">
        <v>10063</v>
      </c>
      <c r="DB11" s="341">
        <v>10077</v>
      </c>
      <c r="DC11" s="341">
        <v>9976</v>
      </c>
      <c r="DD11" s="341">
        <v>10053</v>
      </c>
      <c r="DE11" s="341">
        <v>10067</v>
      </c>
      <c r="DF11" s="341">
        <v>10649</v>
      </c>
      <c r="DG11" s="341">
        <v>10599</v>
      </c>
      <c r="DH11" s="344">
        <v>10507</v>
      </c>
      <c r="DI11" s="344">
        <v>10486</v>
      </c>
      <c r="DJ11" s="344">
        <v>10403</v>
      </c>
      <c r="DK11" s="344">
        <v>10311</v>
      </c>
      <c r="DL11" s="344">
        <v>10237</v>
      </c>
      <c r="DM11" s="344">
        <v>10100</v>
      </c>
      <c r="DN11" s="344">
        <v>9941</v>
      </c>
      <c r="DO11" s="344">
        <v>9932</v>
      </c>
      <c r="DP11" s="344">
        <v>9995</v>
      </c>
      <c r="DQ11" s="344">
        <v>9864</v>
      </c>
      <c r="DR11" s="344">
        <v>9756</v>
      </c>
      <c r="DS11" s="344">
        <v>10009</v>
      </c>
      <c r="DT11" s="341">
        <v>10082</v>
      </c>
      <c r="DU11" s="341">
        <v>10123</v>
      </c>
      <c r="DV11" s="341">
        <v>10076</v>
      </c>
      <c r="DW11" s="341">
        <v>10065</v>
      </c>
      <c r="DX11" s="341">
        <v>10138</v>
      </c>
      <c r="DY11" s="341">
        <v>10135</v>
      </c>
      <c r="DZ11" s="341">
        <v>10549</v>
      </c>
      <c r="EA11" s="341">
        <v>10401</v>
      </c>
      <c r="EB11" s="341">
        <v>10328</v>
      </c>
      <c r="EC11" s="341">
        <v>10225</v>
      </c>
      <c r="ED11" s="341">
        <v>10136</v>
      </c>
      <c r="EE11" s="341">
        <v>10084</v>
      </c>
      <c r="EF11" s="344">
        <v>10140</v>
      </c>
      <c r="EG11" s="344">
        <v>10147</v>
      </c>
      <c r="EH11" s="344">
        <v>10075</v>
      </c>
      <c r="EI11" s="344">
        <v>10042</v>
      </c>
      <c r="EJ11" s="344">
        <v>10001</v>
      </c>
      <c r="EK11" s="344">
        <v>10002</v>
      </c>
      <c r="EL11" s="344">
        <v>9964</v>
      </c>
      <c r="EM11" s="344">
        <v>9921</v>
      </c>
      <c r="EN11" s="344">
        <v>9773</v>
      </c>
      <c r="EO11" s="344">
        <v>9747</v>
      </c>
      <c r="EP11" s="344">
        <v>9724</v>
      </c>
      <c r="EQ11" s="344">
        <v>9764</v>
      </c>
      <c r="ER11" s="341">
        <v>9832</v>
      </c>
      <c r="ES11" s="341">
        <v>9890</v>
      </c>
      <c r="ET11" s="341">
        <v>9812</v>
      </c>
      <c r="EU11" s="341">
        <v>9746</v>
      </c>
      <c r="EV11" s="341">
        <v>9743</v>
      </c>
      <c r="EW11" s="341">
        <v>9657</v>
      </c>
      <c r="EX11" s="341">
        <v>9760</v>
      </c>
      <c r="EY11" s="341">
        <v>9713</v>
      </c>
      <c r="EZ11" s="341">
        <v>9650</v>
      </c>
      <c r="FA11" s="341">
        <v>9780</v>
      </c>
      <c r="FB11" s="341">
        <v>9656</v>
      </c>
      <c r="FC11" s="341">
        <v>9637</v>
      </c>
      <c r="FD11" s="344">
        <v>9777</v>
      </c>
      <c r="FE11" s="344">
        <v>9821</v>
      </c>
      <c r="FF11" s="344">
        <v>9730</v>
      </c>
      <c r="FG11" s="344">
        <v>9661</v>
      </c>
      <c r="FH11" s="344">
        <v>9584</v>
      </c>
      <c r="FI11" s="344">
        <v>9542</v>
      </c>
      <c r="FJ11" s="344">
        <v>9336</v>
      </c>
      <c r="FK11" s="344">
        <v>9007</v>
      </c>
      <c r="FL11" s="344">
        <v>8857</v>
      </c>
      <c r="FM11" s="344">
        <v>9122</v>
      </c>
      <c r="FN11" s="344">
        <v>9108</v>
      </c>
      <c r="FO11" s="344">
        <v>9093</v>
      </c>
      <c r="FP11" s="341">
        <v>9160</v>
      </c>
      <c r="FQ11" s="341">
        <v>9155</v>
      </c>
      <c r="FR11" s="341">
        <v>9213</v>
      </c>
      <c r="FS11" s="341">
        <v>9183</v>
      </c>
      <c r="FT11" s="341">
        <v>9144</v>
      </c>
      <c r="FU11" s="341">
        <v>9063</v>
      </c>
      <c r="FV11" s="341">
        <v>9040</v>
      </c>
      <c r="FW11" s="341">
        <v>9003</v>
      </c>
      <c r="FX11" s="341">
        <v>8979</v>
      </c>
      <c r="FY11" s="341">
        <v>9014</v>
      </c>
      <c r="FZ11" s="341">
        <v>8865</v>
      </c>
      <c r="GA11" s="341">
        <v>8738</v>
      </c>
      <c r="GB11" s="341">
        <v>8821</v>
      </c>
      <c r="GC11" s="341">
        <v>8938</v>
      </c>
      <c r="GD11" s="341">
        <v>8837</v>
      </c>
      <c r="GE11" s="341">
        <v>8779</v>
      </c>
      <c r="GF11" s="352">
        <v>8705</v>
      </c>
      <c r="GG11" s="353">
        <v>8417</v>
      </c>
      <c r="GH11" s="353">
        <v>8401</v>
      </c>
      <c r="GI11" s="353">
        <v>8351</v>
      </c>
      <c r="GJ11" s="353">
        <v>8362</v>
      </c>
      <c r="GK11" s="353">
        <v>8374</v>
      </c>
      <c r="GL11" s="353">
        <v>8289</v>
      </c>
      <c r="GM11" s="353">
        <v>8255</v>
      </c>
      <c r="GN11" s="341">
        <v>8306</v>
      </c>
      <c r="GO11" s="281">
        <v>51</v>
      </c>
      <c r="GP11" s="282">
        <v>100.61780738946101</v>
      </c>
      <c r="GQ11" s="281">
        <v>51</v>
      </c>
      <c r="GR11" s="282">
        <v>100.61780738946101</v>
      </c>
      <c r="GT11" s="360"/>
      <c r="GV11" s="284" t="s">
        <v>593</v>
      </c>
      <c r="GW11" s="14">
        <v>2296492</v>
      </c>
      <c r="GX11" s="14">
        <v>2254060</v>
      </c>
      <c r="GY11" s="14">
        <v>2330983</v>
      </c>
      <c r="GZ11" s="14">
        <v>2321254</v>
      </c>
      <c r="HA11" s="14">
        <v>2540904</v>
      </c>
      <c r="HB11" s="14">
        <v>2377328</v>
      </c>
      <c r="HC11" s="14">
        <v>2563387</v>
      </c>
      <c r="HD11" s="292">
        <v>2723915</v>
      </c>
      <c r="HE11" s="292">
        <v>2817390</v>
      </c>
      <c r="HF11" s="14">
        <v>2705678</v>
      </c>
    </row>
    <row r="12" spans="1:215" ht="15" outlineLevel="1">
      <c r="A12" s="342" t="s">
        <v>317</v>
      </c>
      <c r="B12" s="336"/>
      <c r="C12" s="337" t="s">
        <v>317</v>
      </c>
      <c r="D12" s="338">
        <v>193470</v>
      </c>
      <c r="E12" s="338">
        <v>194854</v>
      </c>
      <c r="F12" s="338">
        <v>195596</v>
      </c>
      <c r="G12" s="338">
        <v>195380</v>
      </c>
      <c r="H12" s="338">
        <v>194799</v>
      </c>
      <c r="I12" s="338">
        <v>196045</v>
      </c>
      <c r="J12" s="338">
        <v>194802</v>
      </c>
      <c r="K12" s="338">
        <v>195374</v>
      </c>
      <c r="L12" s="338">
        <v>194104</v>
      </c>
      <c r="M12" s="338">
        <v>195097</v>
      </c>
      <c r="N12" s="338">
        <v>194245</v>
      </c>
      <c r="O12" s="338">
        <v>197299</v>
      </c>
      <c r="P12" s="338">
        <v>197553</v>
      </c>
      <c r="Q12" s="338">
        <v>197810</v>
      </c>
      <c r="R12" s="346">
        <v>198277</v>
      </c>
      <c r="S12" s="338">
        <v>199492</v>
      </c>
      <c r="T12" s="338">
        <v>198952</v>
      </c>
      <c r="U12" s="338">
        <v>200934</v>
      </c>
      <c r="V12" s="338">
        <v>202131</v>
      </c>
      <c r="W12" s="338">
        <v>201892</v>
      </c>
      <c r="X12" s="338">
        <v>202232</v>
      </c>
      <c r="Y12" s="338">
        <v>202627</v>
      </c>
      <c r="Z12" s="338">
        <v>202816</v>
      </c>
      <c r="AA12" s="338">
        <v>202742</v>
      </c>
      <c r="AB12" s="338">
        <v>202796</v>
      </c>
      <c r="AC12" s="338">
        <v>203487</v>
      </c>
      <c r="AD12" s="338">
        <v>203710</v>
      </c>
      <c r="AE12" s="338">
        <v>204807</v>
      </c>
      <c r="AF12" s="338">
        <v>205104</v>
      </c>
      <c r="AG12" s="338">
        <v>203615</v>
      </c>
      <c r="AH12" s="338">
        <v>202724</v>
      </c>
      <c r="AI12" s="338">
        <v>202060</v>
      </c>
      <c r="AJ12" s="338">
        <v>203999</v>
      </c>
      <c r="AK12" s="338">
        <v>204509</v>
      </c>
      <c r="AL12" s="338">
        <v>202577</v>
      </c>
      <c r="AM12" s="338">
        <v>202651</v>
      </c>
      <c r="AN12" s="338">
        <v>202456</v>
      </c>
      <c r="AO12" s="338">
        <v>203100</v>
      </c>
      <c r="AP12" s="338">
        <v>205094</v>
      </c>
      <c r="AQ12" s="338">
        <v>204574</v>
      </c>
      <c r="AR12" s="338">
        <v>205629</v>
      </c>
      <c r="AS12" s="338">
        <v>207135</v>
      </c>
      <c r="AT12" s="338">
        <v>207374</v>
      </c>
      <c r="AU12" s="338">
        <v>207622</v>
      </c>
      <c r="AV12" s="338">
        <v>207083</v>
      </c>
      <c r="AW12" s="338">
        <v>208211</v>
      </c>
      <c r="AX12" s="338">
        <v>208123</v>
      </c>
      <c r="AY12" s="338">
        <v>208433</v>
      </c>
      <c r="AZ12" s="338">
        <v>210890</v>
      </c>
      <c r="BA12" s="338">
        <v>211392</v>
      </c>
      <c r="BB12" s="338">
        <v>212765</v>
      </c>
      <c r="BC12" s="338">
        <v>212775</v>
      </c>
      <c r="BD12" s="338">
        <v>212951</v>
      </c>
      <c r="BE12" s="338">
        <v>211921</v>
      </c>
      <c r="BF12" s="338">
        <v>213493</v>
      </c>
      <c r="BG12" s="338">
        <v>214248</v>
      </c>
      <c r="BH12" s="338">
        <v>213976</v>
      </c>
      <c r="BI12" s="338">
        <v>212188</v>
      </c>
      <c r="BJ12" s="338">
        <v>213592</v>
      </c>
      <c r="BK12" s="338">
        <v>215526</v>
      </c>
      <c r="BL12" s="338">
        <v>216429</v>
      </c>
      <c r="BM12" s="338">
        <v>218048</v>
      </c>
      <c r="BN12" s="338">
        <v>218247</v>
      </c>
      <c r="BO12" s="338">
        <v>218798</v>
      </c>
      <c r="BP12" s="338">
        <v>219188</v>
      </c>
      <c r="BQ12" s="338">
        <v>219594</v>
      </c>
      <c r="BR12" s="338">
        <v>219535</v>
      </c>
      <c r="BS12" s="338">
        <v>219260</v>
      </c>
      <c r="BT12" s="338">
        <v>219647</v>
      </c>
      <c r="BU12" s="338">
        <v>219895</v>
      </c>
      <c r="BV12" s="338">
        <v>220642</v>
      </c>
      <c r="BW12" s="338">
        <v>221033</v>
      </c>
      <c r="BX12" s="338">
        <v>221293</v>
      </c>
      <c r="BY12" s="338">
        <v>220931</v>
      </c>
      <c r="BZ12" s="338">
        <v>220615</v>
      </c>
      <c r="CA12" s="338">
        <v>219837</v>
      </c>
      <c r="CB12" s="338">
        <v>219261</v>
      </c>
      <c r="CC12" s="338">
        <v>215551</v>
      </c>
      <c r="CD12" s="338">
        <v>215814</v>
      </c>
      <c r="CE12" s="338">
        <v>215902</v>
      </c>
      <c r="CF12" s="338">
        <v>214864</v>
      </c>
      <c r="CG12" s="338">
        <v>214782</v>
      </c>
      <c r="CH12" s="338">
        <v>214385</v>
      </c>
      <c r="CI12" s="338">
        <v>213857</v>
      </c>
      <c r="CJ12" s="338">
        <v>213427</v>
      </c>
      <c r="CK12" s="338">
        <v>213913</v>
      </c>
      <c r="CL12" s="338">
        <v>214307</v>
      </c>
      <c r="CM12" s="338">
        <v>214075</v>
      </c>
      <c r="CN12" s="338">
        <v>214629</v>
      </c>
      <c r="CO12" s="338">
        <v>215392</v>
      </c>
      <c r="CP12" s="338">
        <v>217191</v>
      </c>
      <c r="CQ12" s="338">
        <v>218444</v>
      </c>
      <c r="CR12" s="338">
        <v>218738</v>
      </c>
      <c r="CS12" s="338">
        <v>218923</v>
      </c>
      <c r="CT12" s="338">
        <v>219741</v>
      </c>
      <c r="CU12" s="338">
        <v>219914</v>
      </c>
      <c r="CV12" s="338">
        <v>220351</v>
      </c>
      <c r="CW12" s="338">
        <v>221100</v>
      </c>
      <c r="CX12" s="338">
        <v>220874</v>
      </c>
      <c r="CY12" s="338">
        <v>221574</v>
      </c>
      <c r="CZ12" s="338">
        <v>220543</v>
      </c>
      <c r="DA12" s="338">
        <v>220202</v>
      </c>
      <c r="DB12" s="338">
        <v>220279</v>
      </c>
      <c r="DC12" s="338">
        <v>219776</v>
      </c>
      <c r="DD12" s="338">
        <v>220006</v>
      </c>
      <c r="DE12" s="338">
        <v>219581</v>
      </c>
      <c r="DF12" s="338">
        <v>219345</v>
      </c>
      <c r="DG12" s="338">
        <v>219378</v>
      </c>
      <c r="DH12" s="338">
        <v>219734</v>
      </c>
      <c r="DI12" s="338">
        <v>219480</v>
      </c>
      <c r="DJ12" s="338">
        <v>219916</v>
      </c>
      <c r="DK12" s="338">
        <v>219620</v>
      </c>
      <c r="DL12" s="338">
        <v>219419</v>
      </c>
      <c r="DM12" s="338">
        <v>218899</v>
      </c>
      <c r="DN12" s="338">
        <v>218112</v>
      </c>
      <c r="DO12" s="338">
        <v>218018</v>
      </c>
      <c r="DP12" s="338">
        <v>217815</v>
      </c>
      <c r="DQ12" s="338">
        <v>217306</v>
      </c>
      <c r="DR12" s="338">
        <v>216955</v>
      </c>
      <c r="DS12" s="338">
        <v>216234</v>
      </c>
      <c r="DT12" s="338">
        <v>216479</v>
      </c>
      <c r="DU12" s="338">
        <v>218176</v>
      </c>
      <c r="DV12" s="338">
        <v>219250</v>
      </c>
      <c r="DW12" s="338">
        <v>219590</v>
      </c>
      <c r="DX12" s="338">
        <v>220702</v>
      </c>
      <c r="DY12" s="338">
        <v>220651</v>
      </c>
      <c r="DZ12" s="338">
        <v>221719</v>
      </c>
      <c r="EA12" s="338">
        <v>220240</v>
      </c>
      <c r="EB12" s="338">
        <v>220350</v>
      </c>
      <c r="EC12" s="338">
        <v>219834</v>
      </c>
      <c r="ED12" s="338">
        <v>219765</v>
      </c>
      <c r="EE12" s="338">
        <v>219102</v>
      </c>
      <c r="EF12" s="338">
        <v>219248</v>
      </c>
      <c r="EG12" s="338">
        <v>220065</v>
      </c>
      <c r="EH12" s="338">
        <v>219518</v>
      </c>
      <c r="EI12" s="338">
        <v>219114</v>
      </c>
      <c r="EJ12" s="338">
        <v>218516</v>
      </c>
      <c r="EK12" s="338">
        <v>218119</v>
      </c>
      <c r="EL12" s="338">
        <v>217880</v>
      </c>
      <c r="EM12" s="338">
        <v>217945</v>
      </c>
      <c r="EN12" s="338">
        <v>219780</v>
      </c>
      <c r="EO12" s="338">
        <v>219629</v>
      </c>
      <c r="EP12" s="338">
        <v>219626</v>
      </c>
      <c r="EQ12" s="338">
        <v>220308</v>
      </c>
      <c r="ER12" s="338">
        <v>221017</v>
      </c>
      <c r="ES12" s="338">
        <v>221990</v>
      </c>
      <c r="ET12" s="338">
        <v>220862</v>
      </c>
      <c r="EU12" s="338">
        <v>220478</v>
      </c>
      <c r="EV12" s="338">
        <v>221027</v>
      </c>
      <c r="EW12" s="338">
        <v>221467</v>
      </c>
      <c r="EX12" s="338">
        <v>224447</v>
      </c>
      <c r="EY12" s="338">
        <v>224979</v>
      </c>
      <c r="EZ12" s="338">
        <v>224479</v>
      </c>
      <c r="FA12" s="338">
        <v>225101</v>
      </c>
      <c r="FB12" s="338">
        <v>225248</v>
      </c>
      <c r="FC12" s="338">
        <v>225784</v>
      </c>
      <c r="FD12" s="338">
        <v>226955</v>
      </c>
      <c r="FE12" s="338">
        <v>227234</v>
      </c>
      <c r="FF12" s="338">
        <v>225161</v>
      </c>
      <c r="FG12" s="338">
        <v>225586</v>
      </c>
      <c r="FH12" s="338">
        <v>226069</v>
      </c>
      <c r="FI12" s="338">
        <v>225542</v>
      </c>
      <c r="FJ12" s="338">
        <v>225896</v>
      </c>
      <c r="FK12" s="338">
        <v>225934</v>
      </c>
      <c r="FL12" s="338">
        <v>225739</v>
      </c>
      <c r="FM12" s="338">
        <v>225998</v>
      </c>
      <c r="FN12" s="338">
        <v>225508</v>
      </c>
      <c r="FO12" s="338">
        <v>225513</v>
      </c>
      <c r="FP12" s="338">
        <v>226567</v>
      </c>
      <c r="FQ12" s="338">
        <v>227473</v>
      </c>
      <c r="FR12" s="338">
        <v>227722</v>
      </c>
      <c r="FS12" s="338">
        <v>226255</v>
      </c>
      <c r="FT12" s="338">
        <v>226170</v>
      </c>
      <c r="FU12" s="338">
        <v>226516</v>
      </c>
      <c r="FV12" s="338">
        <v>226609</v>
      </c>
      <c r="FW12" s="338">
        <v>227041</v>
      </c>
      <c r="FX12" s="338">
        <v>226738</v>
      </c>
      <c r="FY12" s="338">
        <v>227517</v>
      </c>
      <c r="FZ12" s="338">
        <v>227469</v>
      </c>
      <c r="GA12" s="338">
        <v>227658</v>
      </c>
      <c r="GB12" s="338">
        <v>229220</v>
      </c>
      <c r="GC12" s="338">
        <v>230093</v>
      </c>
      <c r="GD12" s="338">
        <v>229441</v>
      </c>
      <c r="GE12" s="338">
        <v>228849</v>
      </c>
      <c r="GF12" s="354">
        <v>228676</v>
      </c>
      <c r="GG12" s="351">
        <v>226263</v>
      </c>
      <c r="GH12" s="351">
        <v>226512</v>
      </c>
      <c r="GI12" s="351">
        <v>226324</v>
      </c>
      <c r="GJ12" s="351">
        <v>226373</v>
      </c>
      <c r="GK12" s="351">
        <v>226798</v>
      </c>
      <c r="GL12" s="351">
        <v>227346</v>
      </c>
      <c r="GM12" s="351">
        <v>227150</v>
      </c>
      <c r="GN12" s="338">
        <v>229061</v>
      </c>
      <c r="GO12" s="281">
        <v>1911</v>
      </c>
      <c r="GP12" s="282">
        <v>100.841294298921</v>
      </c>
      <c r="GQ12" s="281">
        <v>1911</v>
      </c>
      <c r="GR12" s="282">
        <v>100.841294298921</v>
      </c>
      <c r="GV12" s="284" t="s">
        <v>594</v>
      </c>
      <c r="GW12" s="14">
        <v>2276078</v>
      </c>
      <c r="GX12" s="14">
        <v>2279330</v>
      </c>
      <c r="GY12" s="14">
        <v>2328564</v>
      </c>
      <c r="GZ12" s="14">
        <v>2307694</v>
      </c>
      <c r="HA12" s="14">
        <v>2540655</v>
      </c>
      <c r="HB12" s="14">
        <v>2374109</v>
      </c>
      <c r="HC12" s="14">
        <v>2648722</v>
      </c>
      <c r="HD12" s="292">
        <v>2731165</v>
      </c>
      <c r="HE12" s="292">
        <v>2822047</v>
      </c>
      <c r="HF12" s="14">
        <v>2714859</v>
      </c>
    </row>
    <row r="13" spans="1:215" ht="15" outlineLevel="2">
      <c r="A13" s="339">
        <v>120</v>
      </c>
      <c r="B13" s="340" t="s">
        <v>317</v>
      </c>
      <c r="C13" s="306" t="s">
        <v>349</v>
      </c>
      <c r="D13" s="341">
        <v>24475</v>
      </c>
      <c r="E13" s="341">
        <v>25035</v>
      </c>
      <c r="F13" s="341">
        <v>25799</v>
      </c>
      <c r="G13" s="341">
        <v>26396</v>
      </c>
      <c r="H13" s="341">
        <v>26302</v>
      </c>
      <c r="I13" s="341">
        <v>26566</v>
      </c>
      <c r="J13" s="341">
        <v>26394</v>
      </c>
      <c r="K13" s="341">
        <v>26494</v>
      </c>
      <c r="L13" s="341">
        <v>26370</v>
      </c>
      <c r="M13" s="341">
        <v>26558</v>
      </c>
      <c r="N13" s="341">
        <v>26578</v>
      </c>
      <c r="O13" s="341">
        <v>27238</v>
      </c>
      <c r="P13" s="344">
        <v>27360</v>
      </c>
      <c r="Q13" s="344">
        <v>27530</v>
      </c>
      <c r="R13" s="347">
        <v>27875</v>
      </c>
      <c r="S13" s="344">
        <v>28788</v>
      </c>
      <c r="T13" s="344">
        <v>28502</v>
      </c>
      <c r="U13" s="344">
        <v>28537</v>
      </c>
      <c r="V13" s="344">
        <v>28556</v>
      </c>
      <c r="W13" s="344">
        <v>28576</v>
      </c>
      <c r="X13" s="344">
        <v>28502</v>
      </c>
      <c r="Y13" s="344">
        <v>28272</v>
      </c>
      <c r="Z13" s="344">
        <v>28276</v>
      </c>
      <c r="AA13" s="344">
        <v>28288</v>
      </c>
      <c r="AB13" s="341">
        <v>28367</v>
      </c>
      <c r="AC13" s="341">
        <v>28225</v>
      </c>
      <c r="AD13" s="341">
        <v>28367</v>
      </c>
      <c r="AE13" s="341">
        <v>28584</v>
      </c>
      <c r="AF13" s="341">
        <v>28359</v>
      </c>
      <c r="AG13" s="341">
        <v>28095</v>
      </c>
      <c r="AH13" s="341">
        <v>27979</v>
      </c>
      <c r="AI13" s="341">
        <v>27986</v>
      </c>
      <c r="AJ13" s="341">
        <v>28194</v>
      </c>
      <c r="AK13" s="341">
        <v>27633</v>
      </c>
      <c r="AL13" s="341">
        <v>26541</v>
      </c>
      <c r="AM13" s="341">
        <v>25859</v>
      </c>
      <c r="AN13" s="344">
        <v>25844</v>
      </c>
      <c r="AO13" s="344">
        <v>25822</v>
      </c>
      <c r="AP13" s="344">
        <v>25963</v>
      </c>
      <c r="AQ13" s="344">
        <v>25961</v>
      </c>
      <c r="AR13" s="344">
        <v>25947</v>
      </c>
      <c r="AS13" s="344">
        <v>26154</v>
      </c>
      <c r="AT13" s="344">
        <v>26149</v>
      </c>
      <c r="AU13" s="344">
        <v>26134</v>
      </c>
      <c r="AV13" s="344">
        <v>26161</v>
      </c>
      <c r="AW13" s="344">
        <v>26186</v>
      </c>
      <c r="AX13" s="344">
        <v>26157</v>
      </c>
      <c r="AY13" s="344">
        <v>26102</v>
      </c>
      <c r="AZ13" s="341">
        <v>26231</v>
      </c>
      <c r="BA13" s="341">
        <v>26157</v>
      </c>
      <c r="BB13" s="341">
        <v>26246</v>
      </c>
      <c r="BC13" s="341">
        <v>26207</v>
      </c>
      <c r="BD13" s="341">
        <v>26105</v>
      </c>
      <c r="BE13" s="341">
        <v>25952</v>
      </c>
      <c r="BF13" s="341">
        <v>25952</v>
      </c>
      <c r="BG13" s="341">
        <v>25813</v>
      </c>
      <c r="BH13" s="341">
        <v>25618</v>
      </c>
      <c r="BI13" s="341">
        <v>25438</v>
      </c>
      <c r="BJ13" s="341">
        <v>25477</v>
      </c>
      <c r="BK13" s="341">
        <v>25597</v>
      </c>
      <c r="BL13" s="344">
        <v>25589</v>
      </c>
      <c r="BM13" s="344">
        <v>25599</v>
      </c>
      <c r="BN13" s="344">
        <v>25542</v>
      </c>
      <c r="BO13" s="344">
        <v>25507</v>
      </c>
      <c r="BP13" s="344">
        <v>25522</v>
      </c>
      <c r="BQ13" s="344">
        <v>25495</v>
      </c>
      <c r="BR13" s="344">
        <v>25515</v>
      </c>
      <c r="BS13" s="344">
        <v>25540</v>
      </c>
      <c r="BT13" s="344">
        <v>25577</v>
      </c>
      <c r="BU13" s="344">
        <v>25563</v>
      </c>
      <c r="BV13" s="344">
        <v>25546</v>
      </c>
      <c r="BW13" s="344">
        <v>25555</v>
      </c>
      <c r="BX13" s="341">
        <v>25600</v>
      </c>
      <c r="BY13" s="341">
        <v>25596</v>
      </c>
      <c r="BZ13" s="341">
        <v>25568</v>
      </c>
      <c r="CA13" s="341">
        <v>25507</v>
      </c>
      <c r="CB13" s="341">
        <v>25402</v>
      </c>
      <c r="CC13" s="341">
        <v>24991</v>
      </c>
      <c r="CD13" s="341">
        <v>24985</v>
      </c>
      <c r="CE13" s="341">
        <v>24998</v>
      </c>
      <c r="CF13" s="341">
        <v>24876</v>
      </c>
      <c r="CG13" s="341">
        <v>24821</v>
      </c>
      <c r="CH13" s="341">
        <v>24694</v>
      </c>
      <c r="CI13" s="341">
        <v>24611</v>
      </c>
      <c r="CJ13" s="344">
        <v>24537</v>
      </c>
      <c r="CK13" s="344">
        <v>24552</v>
      </c>
      <c r="CL13" s="344">
        <v>24521</v>
      </c>
      <c r="CM13" s="344">
        <v>24387</v>
      </c>
      <c r="CN13" s="344">
        <v>24383</v>
      </c>
      <c r="CO13" s="344">
        <v>24344</v>
      </c>
      <c r="CP13" s="344">
        <v>24366</v>
      </c>
      <c r="CQ13" s="344">
        <v>24501</v>
      </c>
      <c r="CR13" s="344">
        <v>24484</v>
      </c>
      <c r="CS13" s="344">
        <v>24383</v>
      </c>
      <c r="CT13" s="344">
        <v>24381</v>
      </c>
      <c r="CU13" s="344">
        <v>24358</v>
      </c>
      <c r="CV13" s="341">
        <v>24354</v>
      </c>
      <c r="CW13" s="341">
        <v>24359</v>
      </c>
      <c r="CX13" s="341">
        <v>24244</v>
      </c>
      <c r="CY13" s="341">
        <v>24209</v>
      </c>
      <c r="CZ13" s="341">
        <v>24100</v>
      </c>
      <c r="DA13" s="341">
        <v>24004</v>
      </c>
      <c r="DB13" s="341">
        <v>23969</v>
      </c>
      <c r="DC13" s="341">
        <v>23917</v>
      </c>
      <c r="DD13" s="341">
        <v>23907</v>
      </c>
      <c r="DE13" s="341">
        <v>23827</v>
      </c>
      <c r="DF13" s="341">
        <v>23811</v>
      </c>
      <c r="DG13" s="341">
        <v>23728</v>
      </c>
      <c r="DH13" s="344">
        <v>23668</v>
      </c>
      <c r="DI13" s="344">
        <v>23561</v>
      </c>
      <c r="DJ13" s="344">
        <v>23393</v>
      </c>
      <c r="DK13" s="344">
        <v>23336</v>
      </c>
      <c r="DL13" s="344">
        <v>23341</v>
      </c>
      <c r="DM13" s="344">
        <v>23245</v>
      </c>
      <c r="DN13" s="344">
        <v>23174</v>
      </c>
      <c r="DO13" s="344">
        <v>23063</v>
      </c>
      <c r="DP13" s="344">
        <v>23006</v>
      </c>
      <c r="DQ13" s="344">
        <v>22892</v>
      </c>
      <c r="DR13" s="344">
        <v>22833</v>
      </c>
      <c r="DS13" s="344">
        <v>22723</v>
      </c>
      <c r="DT13" s="341">
        <v>22661</v>
      </c>
      <c r="DU13" s="341">
        <v>22655</v>
      </c>
      <c r="DV13" s="341">
        <v>22572</v>
      </c>
      <c r="DW13" s="341">
        <v>22533</v>
      </c>
      <c r="DX13" s="341">
        <v>22577</v>
      </c>
      <c r="DY13" s="341">
        <v>22621</v>
      </c>
      <c r="DZ13" s="341">
        <v>23218</v>
      </c>
      <c r="EA13" s="341">
        <v>23147</v>
      </c>
      <c r="EB13" s="341">
        <v>23102</v>
      </c>
      <c r="EC13" s="341">
        <v>23067</v>
      </c>
      <c r="ED13" s="341">
        <v>23214</v>
      </c>
      <c r="EE13" s="341">
        <v>23133</v>
      </c>
      <c r="EF13" s="344">
        <v>23175</v>
      </c>
      <c r="EG13" s="344">
        <v>23185</v>
      </c>
      <c r="EH13" s="344">
        <v>23149</v>
      </c>
      <c r="EI13" s="344">
        <v>23082</v>
      </c>
      <c r="EJ13" s="344">
        <v>23039</v>
      </c>
      <c r="EK13" s="344">
        <v>23010</v>
      </c>
      <c r="EL13" s="344">
        <v>22898</v>
      </c>
      <c r="EM13" s="344">
        <v>22864</v>
      </c>
      <c r="EN13" s="344">
        <v>22969</v>
      </c>
      <c r="EO13" s="344">
        <v>22873</v>
      </c>
      <c r="EP13" s="344">
        <v>22857</v>
      </c>
      <c r="EQ13" s="344">
        <v>22874</v>
      </c>
      <c r="ER13" s="341">
        <v>22959</v>
      </c>
      <c r="ES13" s="341">
        <v>23048</v>
      </c>
      <c r="ET13" s="341">
        <v>22850</v>
      </c>
      <c r="EU13" s="341">
        <v>22700</v>
      </c>
      <c r="EV13" s="341">
        <v>22773</v>
      </c>
      <c r="EW13" s="341">
        <v>22774</v>
      </c>
      <c r="EX13" s="341">
        <v>22927</v>
      </c>
      <c r="EY13" s="341">
        <v>22945</v>
      </c>
      <c r="EZ13" s="341">
        <v>22884</v>
      </c>
      <c r="FA13" s="341">
        <v>22947</v>
      </c>
      <c r="FB13" s="341">
        <v>22963</v>
      </c>
      <c r="FC13" s="341">
        <v>22976</v>
      </c>
      <c r="FD13" s="344">
        <v>23096</v>
      </c>
      <c r="FE13" s="344">
        <v>23001</v>
      </c>
      <c r="FF13" s="344">
        <v>22795</v>
      </c>
      <c r="FG13" s="344">
        <v>22889</v>
      </c>
      <c r="FH13" s="344">
        <v>22931</v>
      </c>
      <c r="FI13" s="344">
        <v>22900</v>
      </c>
      <c r="FJ13" s="344">
        <v>22914</v>
      </c>
      <c r="FK13" s="344">
        <v>22898</v>
      </c>
      <c r="FL13" s="344">
        <v>22802</v>
      </c>
      <c r="FM13" s="344">
        <v>22771</v>
      </c>
      <c r="FN13" s="344">
        <v>22749</v>
      </c>
      <c r="FO13" s="344">
        <v>22712</v>
      </c>
      <c r="FP13" s="341">
        <v>22792</v>
      </c>
      <c r="FQ13" s="341">
        <v>22818</v>
      </c>
      <c r="FR13" s="341">
        <v>22823</v>
      </c>
      <c r="FS13" s="341">
        <v>22497</v>
      </c>
      <c r="FT13" s="341">
        <v>22411</v>
      </c>
      <c r="FU13" s="341">
        <v>22449</v>
      </c>
      <c r="FV13" s="341">
        <v>22459</v>
      </c>
      <c r="FW13" s="341">
        <v>22503</v>
      </c>
      <c r="FX13" s="341">
        <v>22465</v>
      </c>
      <c r="FY13" s="341">
        <v>22516</v>
      </c>
      <c r="FZ13" s="341">
        <v>22468</v>
      </c>
      <c r="GA13" s="341">
        <v>22472</v>
      </c>
      <c r="GB13" s="341">
        <v>22583</v>
      </c>
      <c r="GC13" s="341">
        <v>22846</v>
      </c>
      <c r="GD13" s="341">
        <v>22831</v>
      </c>
      <c r="GE13" s="341">
        <v>22766</v>
      </c>
      <c r="GF13" s="352">
        <v>22708</v>
      </c>
      <c r="GG13" s="353">
        <v>22653</v>
      </c>
      <c r="GH13" s="353">
        <v>22683</v>
      </c>
      <c r="GI13" s="353">
        <v>22707</v>
      </c>
      <c r="GJ13" s="353">
        <v>22718</v>
      </c>
      <c r="GK13" s="353">
        <v>22746</v>
      </c>
      <c r="GL13" s="353">
        <v>22736</v>
      </c>
      <c r="GM13" s="353">
        <v>22726</v>
      </c>
      <c r="GN13" s="341">
        <v>23148</v>
      </c>
      <c r="GO13" s="281">
        <v>422</v>
      </c>
      <c r="GP13" s="282">
        <v>101.856903986623</v>
      </c>
      <c r="GQ13" s="281">
        <v>422</v>
      </c>
      <c r="GR13" s="282">
        <v>101.856903986623</v>
      </c>
      <c r="GV13" s="284" t="s">
        <v>595</v>
      </c>
      <c r="GW13" s="14">
        <v>2278197</v>
      </c>
      <c r="GX13" s="14">
        <v>2285762</v>
      </c>
      <c r="GY13" s="14">
        <v>2325821</v>
      </c>
      <c r="GZ13" s="14">
        <v>2306143</v>
      </c>
      <c r="HA13" s="14">
        <v>2478543</v>
      </c>
      <c r="HB13" s="14">
        <v>2370087</v>
      </c>
      <c r="HC13" s="14">
        <v>2654514</v>
      </c>
      <c r="HD13" s="292">
        <v>2745649</v>
      </c>
      <c r="HE13" s="292">
        <v>2816093</v>
      </c>
      <c r="HF13" s="14">
        <v>2710475</v>
      </c>
    </row>
    <row r="14" spans="1:215" ht="15" outlineLevel="2">
      <c r="A14" s="339">
        <v>154</v>
      </c>
      <c r="B14" s="340" t="s">
        <v>317</v>
      </c>
      <c r="C14" s="306" t="s">
        <v>350</v>
      </c>
      <c r="D14" s="341">
        <v>61808</v>
      </c>
      <c r="E14" s="341">
        <v>62297</v>
      </c>
      <c r="F14" s="341">
        <v>62264</v>
      </c>
      <c r="G14" s="341">
        <v>62131</v>
      </c>
      <c r="H14" s="341">
        <v>61881</v>
      </c>
      <c r="I14" s="341">
        <v>62011</v>
      </c>
      <c r="J14" s="341">
        <v>61343</v>
      </c>
      <c r="K14" s="341">
        <v>61789</v>
      </c>
      <c r="L14" s="341">
        <v>60857</v>
      </c>
      <c r="M14" s="341">
        <v>60837</v>
      </c>
      <c r="N14" s="341">
        <v>60488</v>
      </c>
      <c r="O14" s="341">
        <v>61009</v>
      </c>
      <c r="P14" s="344">
        <v>60996</v>
      </c>
      <c r="Q14" s="344">
        <v>61032</v>
      </c>
      <c r="R14" s="347">
        <v>61696</v>
      </c>
      <c r="S14" s="344">
        <v>62528</v>
      </c>
      <c r="T14" s="344">
        <v>61637</v>
      </c>
      <c r="U14" s="344">
        <v>62454</v>
      </c>
      <c r="V14" s="344">
        <v>62586</v>
      </c>
      <c r="W14" s="344">
        <v>62410</v>
      </c>
      <c r="X14" s="344">
        <v>62325</v>
      </c>
      <c r="Y14" s="344">
        <v>62721</v>
      </c>
      <c r="Z14" s="344">
        <v>62709</v>
      </c>
      <c r="AA14" s="344">
        <v>62277</v>
      </c>
      <c r="AB14" s="341">
        <v>62621</v>
      </c>
      <c r="AC14" s="341">
        <v>63025</v>
      </c>
      <c r="AD14" s="341">
        <v>62939</v>
      </c>
      <c r="AE14" s="341">
        <v>63328</v>
      </c>
      <c r="AF14" s="341">
        <v>63688</v>
      </c>
      <c r="AG14" s="341">
        <v>62854</v>
      </c>
      <c r="AH14" s="341">
        <v>62083</v>
      </c>
      <c r="AI14" s="341">
        <v>62093</v>
      </c>
      <c r="AJ14" s="341">
        <v>62592</v>
      </c>
      <c r="AK14" s="341">
        <v>63055</v>
      </c>
      <c r="AL14" s="341">
        <v>62547</v>
      </c>
      <c r="AM14" s="341">
        <v>62810</v>
      </c>
      <c r="AN14" s="344">
        <v>62432</v>
      </c>
      <c r="AO14" s="344">
        <v>62578</v>
      </c>
      <c r="AP14" s="344">
        <v>63066</v>
      </c>
      <c r="AQ14" s="344">
        <v>62848</v>
      </c>
      <c r="AR14" s="344">
        <v>63475</v>
      </c>
      <c r="AS14" s="344">
        <v>63845</v>
      </c>
      <c r="AT14" s="344">
        <v>63898</v>
      </c>
      <c r="AU14" s="344">
        <v>64159</v>
      </c>
      <c r="AV14" s="344">
        <v>63928</v>
      </c>
      <c r="AW14" s="344">
        <v>64232</v>
      </c>
      <c r="AX14" s="344">
        <v>64164</v>
      </c>
      <c r="AY14" s="344">
        <v>64350</v>
      </c>
      <c r="AZ14" s="341">
        <v>65156</v>
      </c>
      <c r="BA14" s="341">
        <v>65604</v>
      </c>
      <c r="BB14" s="341">
        <v>66068</v>
      </c>
      <c r="BC14" s="341">
        <v>66171</v>
      </c>
      <c r="BD14" s="341">
        <v>66409</v>
      </c>
      <c r="BE14" s="341">
        <v>66018</v>
      </c>
      <c r="BF14" s="341">
        <v>66537</v>
      </c>
      <c r="BG14" s="341">
        <v>66806</v>
      </c>
      <c r="BH14" s="341">
        <v>66408</v>
      </c>
      <c r="BI14" s="341">
        <v>65924</v>
      </c>
      <c r="BJ14" s="341">
        <v>66355</v>
      </c>
      <c r="BK14" s="341">
        <v>67117</v>
      </c>
      <c r="BL14" s="344">
        <v>67617</v>
      </c>
      <c r="BM14" s="344">
        <v>68573</v>
      </c>
      <c r="BN14" s="344">
        <v>68813</v>
      </c>
      <c r="BO14" s="344">
        <v>69083</v>
      </c>
      <c r="BP14" s="344">
        <v>69285</v>
      </c>
      <c r="BQ14" s="344">
        <v>69573</v>
      </c>
      <c r="BR14" s="344">
        <v>69335</v>
      </c>
      <c r="BS14" s="344">
        <v>69279</v>
      </c>
      <c r="BT14" s="344">
        <v>69528</v>
      </c>
      <c r="BU14" s="344">
        <v>69769</v>
      </c>
      <c r="BV14" s="344">
        <v>70174</v>
      </c>
      <c r="BW14" s="344">
        <v>70279</v>
      </c>
      <c r="BX14" s="341">
        <v>70250</v>
      </c>
      <c r="BY14" s="341">
        <v>70193</v>
      </c>
      <c r="BZ14" s="341">
        <v>70028</v>
      </c>
      <c r="CA14" s="341">
        <v>69562</v>
      </c>
      <c r="CB14" s="341">
        <v>69438</v>
      </c>
      <c r="CC14" s="341">
        <v>68146</v>
      </c>
      <c r="CD14" s="341">
        <v>68048</v>
      </c>
      <c r="CE14" s="341">
        <v>67947</v>
      </c>
      <c r="CF14" s="341">
        <v>67532</v>
      </c>
      <c r="CG14" s="341">
        <v>67489</v>
      </c>
      <c r="CH14" s="341">
        <v>67485</v>
      </c>
      <c r="CI14" s="341">
        <v>67377</v>
      </c>
      <c r="CJ14" s="344">
        <v>67339</v>
      </c>
      <c r="CK14" s="344">
        <v>67641</v>
      </c>
      <c r="CL14" s="344">
        <v>67938</v>
      </c>
      <c r="CM14" s="344">
        <v>68020</v>
      </c>
      <c r="CN14" s="344">
        <v>68389</v>
      </c>
      <c r="CO14" s="344">
        <v>69017</v>
      </c>
      <c r="CP14" s="344">
        <v>70055</v>
      </c>
      <c r="CQ14" s="344">
        <v>70583</v>
      </c>
      <c r="CR14" s="344">
        <v>70635</v>
      </c>
      <c r="CS14" s="344">
        <v>71237</v>
      </c>
      <c r="CT14" s="344">
        <v>72008</v>
      </c>
      <c r="CU14" s="344">
        <v>72241</v>
      </c>
      <c r="CV14" s="341">
        <v>72454</v>
      </c>
      <c r="CW14" s="341">
        <v>72742</v>
      </c>
      <c r="CX14" s="341">
        <v>72766</v>
      </c>
      <c r="CY14" s="341">
        <v>73271</v>
      </c>
      <c r="CZ14" s="341">
        <v>73335</v>
      </c>
      <c r="DA14" s="341">
        <v>73348</v>
      </c>
      <c r="DB14" s="341">
        <v>73555</v>
      </c>
      <c r="DC14" s="341">
        <v>73244</v>
      </c>
      <c r="DD14" s="341">
        <v>73566</v>
      </c>
      <c r="DE14" s="341">
        <v>73643</v>
      </c>
      <c r="DF14" s="341">
        <v>73595</v>
      </c>
      <c r="DG14" s="341">
        <v>73698</v>
      </c>
      <c r="DH14" s="344">
        <v>73935</v>
      </c>
      <c r="DI14" s="344">
        <v>73789</v>
      </c>
      <c r="DJ14" s="344">
        <v>74163</v>
      </c>
      <c r="DK14" s="344">
        <v>74091</v>
      </c>
      <c r="DL14" s="344">
        <v>73989</v>
      </c>
      <c r="DM14" s="344">
        <v>73848</v>
      </c>
      <c r="DN14" s="344">
        <v>73505</v>
      </c>
      <c r="DO14" s="344">
        <v>73484</v>
      </c>
      <c r="DP14" s="344">
        <v>73415</v>
      </c>
      <c r="DQ14" s="344">
        <v>73190</v>
      </c>
      <c r="DR14" s="344">
        <v>73017</v>
      </c>
      <c r="DS14" s="344">
        <v>72749</v>
      </c>
      <c r="DT14" s="341">
        <v>72790</v>
      </c>
      <c r="DU14" s="341">
        <v>73899</v>
      </c>
      <c r="DV14" s="341">
        <v>74903</v>
      </c>
      <c r="DW14" s="341">
        <v>75357</v>
      </c>
      <c r="DX14" s="341">
        <v>76028</v>
      </c>
      <c r="DY14" s="341">
        <v>76186</v>
      </c>
      <c r="DZ14" s="341">
        <v>76234</v>
      </c>
      <c r="EA14" s="341">
        <v>75294</v>
      </c>
      <c r="EB14" s="341">
        <v>75479</v>
      </c>
      <c r="EC14" s="341">
        <v>75181</v>
      </c>
      <c r="ED14" s="341">
        <v>74918</v>
      </c>
      <c r="EE14" s="341">
        <v>74617</v>
      </c>
      <c r="EF14" s="344">
        <v>74733</v>
      </c>
      <c r="EG14" s="344">
        <v>75069</v>
      </c>
      <c r="EH14" s="344">
        <v>74806</v>
      </c>
      <c r="EI14" s="344">
        <v>74639</v>
      </c>
      <c r="EJ14" s="344">
        <v>74304</v>
      </c>
      <c r="EK14" s="344">
        <v>74222</v>
      </c>
      <c r="EL14" s="344">
        <v>74143</v>
      </c>
      <c r="EM14" s="344">
        <v>74100</v>
      </c>
      <c r="EN14" s="344">
        <v>74989</v>
      </c>
      <c r="EO14" s="344">
        <v>74814</v>
      </c>
      <c r="EP14" s="344">
        <v>74769</v>
      </c>
      <c r="EQ14" s="344">
        <v>75036</v>
      </c>
      <c r="ER14" s="341">
        <v>75225</v>
      </c>
      <c r="ES14" s="341">
        <v>75613</v>
      </c>
      <c r="ET14" s="341">
        <v>75152</v>
      </c>
      <c r="EU14" s="341">
        <v>74915</v>
      </c>
      <c r="EV14" s="341">
        <v>75243</v>
      </c>
      <c r="EW14" s="341">
        <v>75442</v>
      </c>
      <c r="EX14" s="341">
        <v>77244</v>
      </c>
      <c r="EY14" s="341">
        <v>77607</v>
      </c>
      <c r="EZ14" s="341">
        <v>77313</v>
      </c>
      <c r="FA14" s="341">
        <v>77559</v>
      </c>
      <c r="FB14" s="341">
        <v>77687</v>
      </c>
      <c r="FC14" s="341">
        <v>78109</v>
      </c>
      <c r="FD14" s="344">
        <v>78490</v>
      </c>
      <c r="FE14" s="344">
        <v>78924</v>
      </c>
      <c r="FF14" s="344">
        <v>78056</v>
      </c>
      <c r="FG14" s="344">
        <v>78145</v>
      </c>
      <c r="FH14" s="344">
        <v>78370</v>
      </c>
      <c r="FI14" s="344">
        <v>78283</v>
      </c>
      <c r="FJ14" s="344">
        <v>78307</v>
      </c>
      <c r="FK14" s="344">
        <v>78477</v>
      </c>
      <c r="FL14" s="344">
        <v>78533</v>
      </c>
      <c r="FM14" s="344">
        <v>78659</v>
      </c>
      <c r="FN14" s="344">
        <v>78387</v>
      </c>
      <c r="FO14" s="344">
        <v>78335</v>
      </c>
      <c r="FP14" s="341">
        <v>78789</v>
      </c>
      <c r="FQ14" s="341">
        <v>79186</v>
      </c>
      <c r="FR14" s="341">
        <v>79463</v>
      </c>
      <c r="FS14" s="341">
        <v>79388</v>
      </c>
      <c r="FT14" s="341">
        <v>79400</v>
      </c>
      <c r="FU14" s="341">
        <v>79640</v>
      </c>
      <c r="FV14" s="341">
        <v>79780</v>
      </c>
      <c r="FW14" s="341">
        <v>79862</v>
      </c>
      <c r="FX14" s="341">
        <v>79809</v>
      </c>
      <c r="FY14" s="341">
        <v>80059</v>
      </c>
      <c r="FZ14" s="341">
        <v>80068</v>
      </c>
      <c r="GA14" s="341">
        <v>80095</v>
      </c>
      <c r="GB14" s="341">
        <v>80803</v>
      </c>
      <c r="GC14" s="341">
        <v>80962</v>
      </c>
      <c r="GD14" s="341">
        <v>80755</v>
      </c>
      <c r="GE14" s="341">
        <v>80577</v>
      </c>
      <c r="GF14" s="352">
        <v>80594</v>
      </c>
      <c r="GG14" s="353">
        <v>78864</v>
      </c>
      <c r="GH14" s="353">
        <v>78995</v>
      </c>
      <c r="GI14" s="353">
        <v>79079</v>
      </c>
      <c r="GJ14" s="353">
        <v>79043</v>
      </c>
      <c r="GK14" s="353">
        <v>79274</v>
      </c>
      <c r="GL14" s="353">
        <v>79533</v>
      </c>
      <c r="GM14" s="353">
        <v>79420</v>
      </c>
      <c r="GN14" s="341">
        <v>79852</v>
      </c>
      <c r="GO14" s="281">
        <v>432</v>
      </c>
      <c r="GP14" s="282">
        <v>100.543943591035</v>
      </c>
      <c r="GQ14" s="281">
        <v>432</v>
      </c>
      <c r="GR14" s="282">
        <v>100.543943591035</v>
      </c>
      <c r="GV14" s="284" t="s">
        <v>596</v>
      </c>
      <c r="GW14" s="14">
        <v>2277575</v>
      </c>
      <c r="GX14" s="14">
        <v>2300364</v>
      </c>
      <c r="GY14" s="14">
        <v>2325579</v>
      </c>
      <c r="GZ14" s="14">
        <v>2305154</v>
      </c>
      <c r="HA14" s="14">
        <v>2484416</v>
      </c>
      <c r="HB14" s="14">
        <v>2453200</v>
      </c>
      <c r="HC14" s="14">
        <v>2651034</v>
      </c>
      <c r="HD14" s="292">
        <v>2745852</v>
      </c>
      <c r="HE14" s="292">
        <v>2828920</v>
      </c>
      <c r="HF14" s="14">
        <v>2707414</v>
      </c>
    </row>
    <row r="15" spans="1:215" ht="15" outlineLevel="2">
      <c r="A15" s="339">
        <v>250</v>
      </c>
      <c r="B15" s="340" t="s">
        <v>317</v>
      </c>
      <c r="C15" s="306" t="s">
        <v>351</v>
      </c>
      <c r="D15" s="341">
        <v>36877</v>
      </c>
      <c r="E15" s="341">
        <v>37069</v>
      </c>
      <c r="F15" s="341">
        <v>37163</v>
      </c>
      <c r="G15" s="341">
        <v>36900</v>
      </c>
      <c r="H15" s="341">
        <v>36883</v>
      </c>
      <c r="I15" s="341">
        <v>37219</v>
      </c>
      <c r="J15" s="341">
        <v>37049</v>
      </c>
      <c r="K15" s="341">
        <v>37128</v>
      </c>
      <c r="L15" s="341">
        <v>36898</v>
      </c>
      <c r="M15" s="341">
        <v>37207</v>
      </c>
      <c r="N15" s="341">
        <v>37033</v>
      </c>
      <c r="O15" s="341">
        <v>37380</v>
      </c>
      <c r="P15" s="344">
        <v>37648</v>
      </c>
      <c r="Q15" s="344">
        <v>37577</v>
      </c>
      <c r="R15" s="347">
        <v>37502</v>
      </c>
      <c r="S15" s="344">
        <v>37526</v>
      </c>
      <c r="T15" s="344">
        <v>38016</v>
      </c>
      <c r="U15" s="344">
        <v>38529</v>
      </c>
      <c r="V15" s="344">
        <v>38921</v>
      </c>
      <c r="W15" s="344">
        <v>38784</v>
      </c>
      <c r="X15" s="344">
        <v>38993</v>
      </c>
      <c r="Y15" s="344">
        <v>39251</v>
      </c>
      <c r="Z15" s="344">
        <v>39225</v>
      </c>
      <c r="AA15" s="344">
        <v>39492</v>
      </c>
      <c r="AB15" s="341">
        <v>38997</v>
      </c>
      <c r="AC15" s="341">
        <v>39177</v>
      </c>
      <c r="AD15" s="341">
        <v>39417</v>
      </c>
      <c r="AE15" s="341">
        <v>39904</v>
      </c>
      <c r="AF15" s="341">
        <v>39959</v>
      </c>
      <c r="AG15" s="341">
        <v>40046</v>
      </c>
      <c r="AH15" s="341">
        <v>40080</v>
      </c>
      <c r="AI15" s="341">
        <v>39607</v>
      </c>
      <c r="AJ15" s="341">
        <v>39991</v>
      </c>
      <c r="AK15" s="341">
        <v>40203</v>
      </c>
      <c r="AL15" s="341">
        <v>40096</v>
      </c>
      <c r="AM15" s="341">
        <v>40352</v>
      </c>
      <c r="AN15" s="344">
        <v>40480</v>
      </c>
      <c r="AO15" s="344">
        <v>40872</v>
      </c>
      <c r="AP15" s="344">
        <v>41429</v>
      </c>
      <c r="AQ15" s="344">
        <v>41284</v>
      </c>
      <c r="AR15" s="344">
        <v>41454</v>
      </c>
      <c r="AS15" s="344">
        <v>41908</v>
      </c>
      <c r="AT15" s="344">
        <v>42066</v>
      </c>
      <c r="AU15" s="344">
        <v>41995</v>
      </c>
      <c r="AV15" s="344">
        <v>41981</v>
      </c>
      <c r="AW15" s="344">
        <v>42554</v>
      </c>
      <c r="AX15" s="344">
        <v>42562</v>
      </c>
      <c r="AY15" s="344">
        <v>42617</v>
      </c>
      <c r="AZ15" s="341">
        <v>43199</v>
      </c>
      <c r="BA15" s="341">
        <v>43202</v>
      </c>
      <c r="BB15" s="341">
        <v>43580</v>
      </c>
      <c r="BC15" s="341">
        <v>43562</v>
      </c>
      <c r="BD15" s="341">
        <v>43649</v>
      </c>
      <c r="BE15" s="341">
        <v>43566</v>
      </c>
      <c r="BF15" s="341">
        <v>44113</v>
      </c>
      <c r="BG15" s="341">
        <v>44189</v>
      </c>
      <c r="BH15" s="341">
        <v>44242</v>
      </c>
      <c r="BI15" s="341">
        <v>44197</v>
      </c>
      <c r="BJ15" s="341">
        <v>44605</v>
      </c>
      <c r="BK15" s="341">
        <v>45067</v>
      </c>
      <c r="BL15" s="344">
        <v>45314</v>
      </c>
      <c r="BM15" s="344">
        <v>45669</v>
      </c>
      <c r="BN15" s="344">
        <v>45756</v>
      </c>
      <c r="BO15" s="344">
        <v>45927</v>
      </c>
      <c r="BP15" s="344">
        <v>46035</v>
      </c>
      <c r="BQ15" s="344">
        <v>46175</v>
      </c>
      <c r="BR15" s="344">
        <v>46320</v>
      </c>
      <c r="BS15" s="344">
        <v>46260</v>
      </c>
      <c r="BT15" s="344">
        <v>46310</v>
      </c>
      <c r="BU15" s="344">
        <v>46360</v>
      </c>
      <c r="BV15" s="344">
        <v>46535</v>
      </c>
      <c r="BW15" s="344">
        <v>46648</v>
      </c>
      <c r="BX15" s="341">
        <v>46802</v>
      </c>
      <c r="BY15" s="341">
        <v>46753</v>
      </c>
      <c r="BZ15" s="341">
        <v>46693</v>
      </c>
      <c r="CA15" s="341">
        <v>46580</v>
      </c>
      <c r="CB15" s="341">
        <v>46454</v>
      </c>
      <c r="CC15" s="341">
        <v>45654</v>
      </c>
      <c r="CD15" s="341">
        <v>45753</v>
      </c>
      <c r="CE15" s="341">
        <v>45787</v>
      </c>
      <c r="CF15" s="341">
        <v>45586</v>
      </c>
      <c r="CG15" s="341">
        <v>45572</v>
      </c>
      <c r="CH15" s="341">
        <v>45445</v>
      </c>
      <c r="CI15" s="341">
        <v>45281</v>
      </c>
      <c r="CJ15" s="344">
        <v>45181</v>
      </c>
      <c r="CK15" s="344">
        <v>45272</v>
      </c>
      <c r="CL15" s="344">
        <v>45392</v>
      </c>
      <c r="CM15" s="344">
        <v>45406</v>
      </c>
      <c r="CN15" s="344">
        <v>45476</v>
      </c>
      <c r="CO15" s="344">
        <v>45524</v>
      </c>
      <c r="CP15" s="344">
        <v>45868</v>
      </c>
      <c r="CQ15" s="344">
        <v>45994</v>
      </c>
      <c r="CR15" s="344">
        <v>46174</v>
      </c>
      <c r="CS15" s="344">
        <v>46026</v>
      </c>
      <c r="CT15" s="344">
        <v>46140</v>
      </c>
      <c r="CU15" s="344">
        <v>46163</v>
      </c>
      <c r="CV15" s="341">
        <v>46261</v>
      </c>
      <c r="CW15" s="341">
        <v>46377</v>
      </c>
      <c r="CX15" s="341">
        <v>46420</v>
      </c>
      <c r="CY15" s="341">
        <v>46659</v>
      </c>
      <c r="CZ15" s="341">
        <v>46276</v>
      </c>
      <c r="DA15" s="341">
        <v>46333</v>
      </c>
      <c r="DB15" s="341">
        <v>46342</v>
      </c>
      <c r="DC15" s="341">
        <v>46476</v>
      </c>
      <c r="DD15" s="341">
        <v>46384</v>
      </c>
      <c r="DE15" s="341">
        <v>46318</v>
      </c>
      <c r="DF15" s="341">
        <v>46289</v>
      </c>
      <c r="DG15" s="341">
        <v>46431</v>
      </c>
      <c r="DH15" s="344">
        <v>46427</v>
      </c>
      <c r="DI15" s="344">
        <v>46458</v>
      </c>
      <c r="DJ15" s="344">
        <v>46501</v>
      </c>
      <c r="DK15" s="344">
        <v>46462</v>
      </c>
      <c r="DL15" s="344">
        <v>46348</v>
      </c>
      <c r="DM15" s="344">
        <v>46236</v>
      </c>
      <c r="DN15" s="344">
        <v>46062</v>
      </c>
      <c r="DO15" s="344">
        <v>46153</v>
      </c>
      <c r="DP15" s="344">
        <v>46190</v>
      </c>
      <c r="DQ15" s="344">
        <v>46172</v>
      </c>
      <c r="DR15" s="344">
        <v>46169</v>
      </c>
      <c r="DS15" s="344">
        <v>46139</v>
      </c>
      <c r="DT15" s="341">
        <v>46299</v>
      </c>
      <c r="DU15" s="341">
        <v>46490</v>
      </c>
      <c r="DV15" s="341">
        <v>46571</v>
      </c>
      <c r="DW15" s="341">
        <v>46547</v>
      </c>
      <c r="DX15" s="341">
        <v>46679</v>
      </c>
      <c r="DY15" s="341">
        <v>46621</v>
      </c>
      <c r="DZ15" s="341">
        <v>46678</v>
      </c>
      <c r="EA15" s="341">
        <v>46422</v>
      </c>
      <c r="EB15" s="341">
        <v>46437</v>
      </c>
      <c r="EC15" s="341">
        <v>46354</v>
      </c>
      <c r="ED15" s="341">
        <v>46303</v>
      </c>
      <c r="EE15" s="341">
        <v>46217</v>
      </c>
      <c r="EF15" s="344">
        <v>46170</v>
      </c>
      <c r="EG15" s="344">
        <v>46341</v>
      </c>
      <c r="EH15" s="344">
        <v>46280</v>
      </c>
      <c r="EI15" s="344">
        <v>46239</v>
      </c>
      <c r="EJ15" s="344">
        <v>46203</v>
      </c>
      <c r="EK15" s="344">
        <v>46071</v>
      </c>
      <c r="EL15" s="344">
        <v>46098</v>
      </c>
      <c r="EM15" s="344">
        <v>46172</v>
      </c>
      <c r="EN15" s="344">
        <v>46444</v>
      </c>
      <c r="EO15" s="344">
        <v>46612</v>
      </c>
      <c r="EP15" s="344">
        <v>46624</v>
      </c>
      <c r="EQ15" s="344">
        <v>46861</v>
      </c>
      <c r="ER15" s="341">
        <v>47024</v>
      </c>
      <c r="ES15" s="341">
        <v>47217</v>
      </c>
      <c r="ET15" s="341">
        <v>46979</v>
      </c>
      <c r="EU15" s="341">
        <v>47111</v>
      </c>
      <c r="EV15" s="341">
        <v>47203</v>
      </c>
      <c r="EW15" s="341">
        <v>47454</v>
      </c>
      <c r="EX15" s="341">
        <v>48019</v>
      </c>
      <c r="EY15" s="341">
        <v>48095</v>
      </c>
      <c r="EZ15" s="341">
        <v>47939</v>
      </c>
      <c r="FA15" s="341">
        <v>48125</v>
      </c>
      <c r="FB15" s="341">
        <v>48121</v>
      </c>
      <c r="FC15" s="341">
        <v>48210</v>
      </c>
      <c r="FD15" s="344">
        <v>48373</v>
      </c>
      <c r="FE15" s="344">
        <v>48383</v>
      </c>
      <c r="FF15" s="344">
        <v>48016</v>
      </c>
      <c r="FG15" s="344">
        <v>48139</v>
      </c>
      <c r="FH15" s="344">
        <v>48153</v>
      </c>
      <c r="FI15" s="344">
        <v>48008</v>
      </c>
      <c r="FJ15" s="344">
        <v>48117</v>
      </c>
      <c r="FK15" s="344">
        <v>48066</v>
      </c>
      <c r="FL15" s="344">
        <v>47995</v>
      </c>
      <c r="FM15" s="344">
        <v>48037</v>
      </c>
      <c r="FN15" s="344">
        <v>47896</v>
      </c>
      <c r="FO15" s="344">
        <v>47968</v>
      </c>
      <c r="FP15" s="341">
        <v>48187</v>
      </c>
      <c r="FQ15" s="341">
        <v>48447</v>
      </c>
      <c r="FR15" s="341">
        <v>48514</v>
      </c>
      <c r="FS15" s="341">
        <v>48215</v>
      </c>
      <c r="FT15" s="341">
        <v>48265</v>
      </c>
      <c r="FU15" s="341">
        <v>48306</v>
      </c>
      <c r="FV15" s="341">
        <v>48276</v>
      </c>
      <c r="FW15" s="341">
        <v>48414</v>
      </c>
      <c r="FX15" s="341">
        <v>48341</v>
      </c>
      <c r="FY15" s="341">
        <v>48579</v>
      </c>
      <c r="FZ15" s="341">
        <v>48632</v>
      </c>
      <c r="GA15" s="341">
        <v>48671</v>
      </c>
      <c r="GB15" s="341">
        <v>48998</v>
      </c>
      <c r="GC15" s="341">
        <v>49136</v>
      </c>
      <c r="GD15" s="341">
        <v>48949</v>
      </c>
      <c r="GE15" s="341">
        <v>48835</v>
      </c>
      <c r="GF15" s="352">
        <v>48824</v>
      </c>
      <c r="GG15" s="353">
        <v>48610</v>
      </c>
      <c r="GH15" s="353">
        <v>48654</v>
      </c>
      <c r="GI15" s="353">
        <v>48560</v>
      </c>
      <c r="GJ15" s="353">
        <v>48629</v>
      </c>
      <c r="GK15" s="353">
        <v>48653</v>
      </c>
      <c r="GL15" s="353">
        <v>48792</v>
      </c>
      <c r="GM15" s="353">
        <v>48789</v>
      </c>
      <c r="GN15" s="341">
        <v>48992</v>
      </c>
      <c r="GO15" s="281">
        <v>203</v>
      </c>
      <c r="GP15" s="282">
        <v>100.41607739449501</v>
      </c>
      <c r="GQ15" s="281">
        <v>203</v>
      </c>
      <c r="GR15" s="282">
        <v>100.41607739449501</v>
      </c>
      <c r="GV15" s="284" t="s">
        <v>597</v>
      </c>
      <c r="GW15" s="14">
        <v>2263110</v>
      </c>
      <c r="GX15" s="14">
        <v>2317897</v>
      </c>
      <c r="GY15" s="14">
        <v>2327498</v>
      </c>
      <c r="GZ15" s="14">
        <v>2294057</v>
      </c>
      <c r="HA15" s="14">
        <v>2465967</v>
      </c>
      <c r="HB15" s="14">
        <v>2445234</v>
      </c>
      <c r="HC15" s="14">
        <v>2659352</v>
      </c>
      <c r="HD15" s="292">
        <v>2750182</v>
      </c>
      <c r="HE15" s="292">
        <v>2848018</v>
      </c>
      <c r="HF15" s="14">
        <v>2710452</v>
      </c>
    </row>
    <row r="16" spans="1:215" ht="15" outlineLevel="2">
      <c r="A16" s="339">
        <v>495</v>
      </c>
      <c r="B16" s="340" t="s">
        <v>317</v>
      </c>
      <c r="C16" s="306" t="s">
        <v>352</v>
      </c>
      <c r="D16" s="341">
        <v>18611</v>
      </c>
      <c r="E16" s="341">
        <v>18864</v>
      </c>
      <c r="F16" s="341">
        <v>18913</v>
      </c>
      <c r="G16" s="341">
        <v>18765</v>
      </c>
      <c r="H16" s="341">
        <v>18666</v>
      </c>
      <c r="I16" s="341">
        <v>18839</v>
      </c>
      <c r="J16" s="341">
        <v>18809</v>
      </c>
      <c r="K16" s="341">
        <v>18763</v>
      </c>
      <c r="L16" s="341">
        <v>18984</v>
      </c>
      <c r="M16" s="341">
        <v>19052</v>
      </c>
      <c r="N16" s="341">
        <v>19099</v>
      </c>
      <c r="O16" s="341">
        <v>19511</v>
      </c>
      <c r="P16" s="344">
        <v>19522</v>
      </c>
      <c r="Q16" s="344">
        <v>19660</v>
      </c>
      <c r="R16" s="347">
        <v>19774</v>
      </c>
      <c r="S16" s="344">
        <v>19697</v>
      </c>
      <c r="T16" s="344">
        <v>19790</v>
      </c>
      <c r="U16" s="344">
        <v>19958</v>
      </c>
      <c r="V16" s="344">
        <v>20012</v>
      </c>
      <c r="W16" s="344">
        <v>20122</v>
      </c>
      <c r="X16" s="344">
        <v>20237</v>
      </c>
      <c r="Y16" s="344">
        <v>20182</v>
      </c>
      <c r="Z16" s="344">
        <v>20330</v>
      </c>
      <c r="AA16" s="344">
        <v>20365</v>
      </c>
      <c r="AB16" s="341">
        <v>20387</v>
      </c>
      <c r="AC16" s="341">
        <v>20549</v>
      </c>
      <c r="AD16" s="341">
        <v>20582</v>
      </c>
      <c r="AE16" s="341">
        <v>20640</v>
      </c>
      <c r="AF16" s="341">
        <v>20832</v>
      </c>
      <c r="AG16" s="341">
        <v>20581</v>
      </c>
      <c r="AH16" s="341">
        <v>20536</v>
      </c>
      <c r="AI16" s="341">
        <v>20663</v>
      </c>
      <c r="AJ16" s="341">
        <v>20910</v>
      </c>
      <c r="AK16" s="341">
        <v>20966</v>
      </c>
      <c r="AL16" s="341">
        <v>20856</v>
      </c>
      <c r="AM16" s="341">
        <v>21054</v>
      </c>
      <c r="AN16" s="344">
        <v>21083</v>
      </c>
      <c r="AO16" s="344">
        <v>21275</v>
      </c>
      <c r="AP16" s="344">
        <v>21582</v>
      </c>
      <c r="AQ16" s="344">
        <v>21669</v>
      </c>
      <c r="AR16" s="344">
        <v>21710</v>
      </c>
      <c r="AS16" s="344">
        <v>21892</v>
      </c>
      <c r="AT16" s="344">
        <v>21941</v>
      </c>
      <c r="AU16" s="344">
        <v>21979</v>
      </c>
      <c r="AV16" s="344">
        <v>21937</v>
      </c>
      <c r="AW16" s="344">
        <v>22006</v>
      </c>
      <c r="AX16" s="344">
        <v>22045</v>
      </c>
      <c r="AY16" s="344">
        <v>22017</v>
      </c>
      <c r="AZ16" s="341">
        <v>22246</v>
      </c>
      <c r="BA16" s="341">
        <v>22326</v>
      </c>
      <c r="BB16" s="341">
        <v>22451</v>
      </c>
      <c r="BC16" s="341">
        <v>22482</v>
      </c>
      <c r="BD16" s="341">
        <v>22516</v>
      </c>
      <c r="BE16" s="341">
        <v>22447</v>
      </c>
      <c r="BF16" s="341">
        <v>22517</v>
      </c>
      <c r="BG16" s="341">
        <v>23252</v>
      </c>
      <c r="BH16" s="341">
        <v>23635</v>
      </c>
      <c r="BI16" s="341">
        <v>22825</v>
      </c>
      <c r="BJ16" s="341">
        <v>23121</v>
      </c>
      <c r="BK16" s="341">
        <v>23274</v>
      </c>
      <c r="BL16" s="344">
        <v>23345</v>
      </c>
      <c r="BM16" s="344">
        <v>23455</v>
      </c>
      <c r="BN16" s="344">
        <v>23424</v>
      </c>
      <c r="BO16" s="344">
        <v>23436</v>
      </c>
      <c r="BP16" s="344">
        <v>23459</v>
      </c>
      <c r="BQ16" s="344">
        <v>23451</v>
      </c>
      <c r="BR16" s="344">
        <v>23483</v>
      </c>
      <c r="BS16" s="344">
        <v>23443</v>
      </c>
      <c r="BT16" s="344">
        <v>23460</v>
      </c>
      <c r="BU16" s="344">
        <v>23427</v>
      </c>
      <c r="BV16" s="344">
        <v>23518</v>
      </c>
      <c r="BW16" s="344">
        <v>23554</v>
      </c>
      <c r="BX16" s="341">
        <v>23603</v>
      </c>
      <c r="BY16" s="341">
        <v>23593</v>
      </c>
      <c r="BZ16" s="341">
        <v>23634</v>
      </c>
      <c r="CA16" s="341">
        <v>23649</v>
      </c>
      <c r="CB16" s="341">
        <v>23466</v>
      </c>
      <c r="CC16" s="341">
        <v>23137</v>
      </c>
      <c r="CD16" s="341">
        <v>23218</v>
      </c>
      <c r="CE16" s="341">
        <v>23241</v>
      </c>
      <c r="CF16" s="341">
        <v>23183</v>
      </c>
      <c r="CG16" s="341">
        <v>23194</v>
      </c>
      <c r="CH16" s="341">
        <v>23144</v>
      </c>
      <c r="CI16" s="341">
        <v>23106</v>
      </c>
      <c r="CJ16" s="344">
        <v>23052</v>
      </c>
      <c r="CK16" s="344">
        <v>23099</v>
      </c>
      <c r="CL16" s="344">
        <v>23204</v>
      </c>
      <c r="CM16" s="344">
        <v>23227</v>
      </c>
      <c r="CN16" s="344">
        <v>23245</v>
      </c>
      <c r="CO16" s="344">
        <v>23262</v>
      </c>
      <c r="CP16" s="344">
        <v>23225</v>
      </c>
      <c r="CQ16" s="344">
        <v>23458</v>
      </c>
      <c r="CR16" s="344">
        <v>23475</v>
      </c>
      <c r="CS16" s="344">
        <v>23395</v>
      </c>
      <c r="CT16" s="344">
        <v>23399</v>
      </c>
      <c r="CU16" s="344">
        <v>23366</v>
      </c>
      <c r="CV16" s="341">
        <v>23351</v>
      </c>
      <c r="CW16" s="341">
        <v>23639</v>
      </c>
      <c r="CX16" s="341">
        <v>23623</v>
      </c>
      <c r="CY16" s="341">
        <v>23665</v>
      </c>
      <c r="CZ16" s="341">
        <v>23696</v>
      </c>
      <c r="DA16" s="341">
        <v>23657</v>
      </c>
      <c r="DB16" s="341">
        <v>23670</v>
      </c>
      <c r="DC16" s="341">
        <v>23669</v>
      </c>
      <c r="DD16" s="341">
        <v>23657</v>
      </c>
      <c r="DE16" s="341">
        <v>23595</v>
      </c>
      <c r="DF16" s="341">
        <v>23589</v>
      </c>
      <c r="DG16" s="341">
        <v>23586</v>
      </c>
      <c r="DH16" s="344">
        <v>23661</v>
      </c>
      <c r="DI16" s="344">
        <v>23739</v>
      </c>
      <c r="DJ16" s="344">
        <v>23991</v>
      </c>
      <c r="DK16" s="344">
        <v>24060</v>
      </c>
      <c r="DL16" s="344">
        <v>24139</v>
      </c>
      <c r="DM16" s="344">
        <v>24171</v>
      </c>
      <c r="DN16" s="344">
        <v>24202</v>
      </c>
      <c r="DO16" s="344">
        <v>24292</v>
      </c>
      <c r="DP16" s="344">
        <v>24285</v>
      </c>
      <c r="DQ16" s="344">
        <v>24286</v>
      </c>
      <c r="DR16" s="344">
        <v>24276</v>
      </c>
      <c r="DS16" s="344">
        <v>24248</v>
      </c>
      <c r="DT16" s="341">
        <v>24325</v>
      </c>
      <c r="DU16" s="341">
        <v>24365</v>
      </c>
      <c r="DV16" s="341">
        <v>24420</v>
      </c>
      <c r="DW16" s="341">
        <v>24379</v>
      </c>
      <c r="DX16" s="341">
        <v>24472</v>
      </c>
      <c r="DY16" s="341">
        <v>24437</v>
      </c>
      <c r="DZ16" s="341">
        <v>24435</v>
      </c>
      <c r="EA16" s="341">
        <v>24498</v>
      </c>
      <c r="EB16" s="341">
        <v>24492</v>
      </c>
      <c r="EC16" s="341">
        <v>24525</v>
      </c>
      <c r="ED16" s="341">
        <v>24677</v>
      </c>
      <c r="EE16" s="341">
        <v>24656</v>
      </c>
      <c r="EF16" s="344">
        <v>24700</v>
      </c>
      <c r="EG16" s="344">
        <v>24841</v>
      </c>
      <c r="EH16" s="344">
        <v>24787</v>
      </c>
      <c r="EI16" s="344">
        <v>24737</v>
      </c>
      <c r="EJ16" s="344">
        <v>24740</v>
      </c>
      <c r="EK16" s="344">
        <v>24743</v>
      </c>
      <c r="EL16" s="344">
        <v>24792</v>
      </c>
      <c r="EM16" s="344">
        <v>24847</v>
      </c>
      <c r="EN16" s="344">
        <v>25047</v>
      </c>
      <c r="EO16" s="344">
        <v>25082</v>
      </c>
      <c r="EP16" s="344">
        <v>25166</v>
      </c>
      <c r="EQ16" s="344">
        <v>25265</v>
      </c>
      <c r="ER16" s="341">
        <v>25352</v>
      </c>
      <c r="ES16" s="341">
        <v>25485</v>
      </c>
      <c r="ET16" s="341">
        <v>25362</v>
      </c>
      <c r="EU16" s="341">
        <v>25357</v>
      </c>
      <c r="EV16" s="341">
        <v>25425</v>
      </c>
      <c r="EW16" s="341">
        <v>25456</v>
      </c>
      <c r="EX16" s="341">
        <v>25604</v>
      </c>
      <c r="EY16" s="341">
        <v>25629</v>
      </c>
      <c r="EZ16" s="341">
        <v>25782</v>
      </c>
      <c r="FA16" s="341">
        <v>25793</v>
      </c>
      <c r="FB16" s="341">
        <v>25845</v>
      </c>
      <c r="FC16" s="341">
        <v>25837</v>
      </c>
      <c r="FD16" s="344">
        <v>26007</v>
      </c>
      <c r="FE16" s="344">
        <v>26123</v>
      </c>
      <c r="FF16" s="344">
        <v>25970</v>
      </c>
      <c r="FG16" s="344">
        <v>26044</v>
      </c>
      <c r="FH16" s="344">
        <v>26114</v>
      </c>
      <c r="FI16" s="344">
        <v>26049</v>
      </c>
      <c r="FJ16" s="344">
        <v>26159</v>
      </c>
      <c r="FK16" s="344">
        <v>26196</v>
      </c>
      <c r="FL16" s="344">
        <v>26207</v>
      </c>
      <c r="FM16" s="344">
        <v>26261</v>
      </c>
      <c r="FN16" s="344">
        <v>26233</v>
      </c>
      <c r="FO16" s="344">
        <v>26244</v>
      </c>
      <c r="FP16" s="341">
        <v>26359</v>
      </c>
      <c r="FQ16" s="341">
        <v>26455</v>
      </c>
      <c r="FR16" s="341">
        <v>26436</v>
      </c>
      <c r="FS16" s="341">
        <v>26207</v>
      </c>
      <c r="FT16" s="341">
        <v>26222</v>
      </c>
      <c r="FU16" s="341">
        <v>26231</v>
      </c>
      <c r="FV16" s="341">
        <v>26239</v>
      </c>
      <c r="FW16" s="341">
        <v>26285</v>
      </c>
      <c r="FX16" s="341">
        <v>26261</v>
      </c>
      <c r="FY16" s="341">
        <v>26382</v>
      </c>
      <c r="FZ16" s="341">
        <v>26416</v>
      </c>
      <c r="GA16" s="341">
        <v>26413</v>
      </c>
      <c r="GB16" s="341">
        <v>26588</v>
      </c>
      <c r="GC16" s="341">
        <v>26738</v>
      </c>
      <c r="GD16" s="341">
        <v>26684</v>
      </c>
      <c r="GE16" s="341">
        <v>26606</v>
      </c>
      <c r="GF16" s="352">
        <v>26489</v>
      </c>
      <c r="GG16" s="353">
        <v>26418</v>
      </c>
      <c r="GH16" s="353">
        <v>26421</v>
      </c>
      <c r="GI16" s="353">
        <v>26364</v>
      </c>
      <c r="GJ16" s="353">
        <v>26373</v>
      </c>
      <c r="GK16" s="353">
        <v>26411</v>
      </c>
      <c r="GL16" s="353">
        <v>26461</v>
      </c>
      <c r="GM16" s="353">
        <v>26451</v>
      </c>
      <c r="GN16" s="341">
        <v>26739</v>
      </c>
      <c r="GO16" s="281">
        <v>288</v>
      </c>
      <c r="GP16" s="282">
        <v>101.08880571623</v>
      </c>
      <c r="GQ16" s="281">
        <v>288</v>
      </c>
      <c r="GR16" s="282">
        <v>101.08880571623</v>
      </c>
      <c r="GV16" s="284" t="s">
        <v>598</v>
      </c>
      <c r="GW16" s="14">
        <v>2253831</v>
      </c>
      <c r="GX16" s="14">
        <v>2329926</v>
      </c>
      <c r="GY16" s="14">
        <v>2332435</v>
      </c>
      <c r="GZ16" s="14">
        <v>2284686</v>
      </c>
      <c r="HA16" s="14">
        <v>2448044</v>
      </c>
      <c r="HB16" s="14">
        <v>2441831</v>
      </c>
      <c r="HC16" s="14">
        <v>2657908</v>
      </c>
      <c r="HD16" s="292">
        <v>2754833</v>
      </c>
      <c r="HE16" s="292">
        <v>2846806</v>
      </c>
      <c r="HF16" s="14">
        <v>2705069</v>
      </c>
    </row>
    <row r="17" spans="1:214" ht="15" outlineLevel="2">
      <c r="A17" s="339">
        <v>790</v>
      </c>
      <c r="B17" s="340" t="s">
        <v>317</v>
      </c>
      <c r="C17" s="306" t="s">
        <v>353</v>
      </c>
      <c r="D17" s="341">
        <v>31940</v>
      </c>
      <c r="E17" s="341">
        <v>31780</v>
      </c>
      <c r="F17" s="341">
        <v>31712</v>
      </c>
      <c r="G17" s="341">
        <v>31431</v>
      </c>
      <c r="H17" s="341">
        <v>31314</v>
      </c>
      <c r="I17" s="341">
        <v>31554</v>
      </c>
      <c r="J17" s="341">
        <v>31451</v>
      </c>
      <c r="K17" s="341">
        <v>31396</v>
      </c>
      <c r="L17" s="341">
        <v>31336</v>
      </c>
      <c r="M17" s="341">
        <v>31839</v>
      </c>
      <c r="N17" s="341">
        <v>31688</v>
      </c>
      <c r="O17" s="341">
        <v>32165</v>
      </c>
      <c r="P17" s="344">
        <v>32012</v>
      </c>
      <c r="Q17" s="344">
        <v>32199</v>
      </c>
      <c r="R17" s="347">
        <v>31651</v>
      </c>
      <c r="S17" s="344">
        <v>31018</v>
      </c>
      <c r="T17" s="344">
        <v>31116</v>
      </c>
      <c r="U17" s="344">
        <v>31179</v>
      </c>
      <c r="V17" s="344">
        <v>31602</v>
      </c>
      <c r="W17" s="344">
        <v>31648</v>
      </c>
      <c r="X17" s="344">
        <v>31602</v>
      </c>
      <c r="Y17" s="344">
        <v>31518</v>
      </c>
      <c r="Z17" s="344">
        <v>31507</v>
      </c>
      <c r="AA17" s="344">
        <v>31448</v>
      </c>
      <c r="AB17" s="341">
        <v>31434</v>
      </c>
      <c r="AC17" s="341">
        <v>31381</v>
      </c>
      <c r="AD17" s="341">
        <v>31270</v>
      </c>
      <c r="AE17" s="341">
        <v>31232</v>
      </c>
      <c r="AF17" s="341">
        <v>31108</v>
      </c>
      <c r="AG17" s="341">
        <v>31007</v>
      </c>
      <c r="AH17" s="341">
        <v>31046</v>
      </c>
      <c r="AI17" s="341">
        <v>30846</v>
      </c>
      <c r="AJ17" s="341">
        <v>31190</v>
      </c>
      <c r="AK17" s="341">
        <v>31355</v>
      </c>
      <c r="AL17" s="341">
        <v>31311</v>
      </c>
      <c r="AM17" s="341">
        <v>31293</v>
      </c>
      <c r="AN17" s="344">
        <v>31313</v>
      </c>
      <c r="AO17" s="344">
        <v>31230</v>
      </c>
      <c r="AP17" s="344">
        <v>31553</v>
      </c>
      <c r="AQ17" s="344">
        <v>31429</v>
      </c>
      <c r="AR17" s="344">
        <v>31571</v>
      </c>
      <c r="AS17" s="344">
        <v>31643</v>
      </c>
      <c r="AT17" s="344">
        <v>31662</v>
      </c>
      <c r="AU17" s="344">
        <v>31623</v>
      </c>
      <c r="AV17" s="344">
        <v>31476</v>
      </c>
      <c r="AW17" s="344">
        <v>31515</v>
      </c>
      <c r="AX17" s="344">
        <v>31549</v>
      </c>
      <c r="AY17" s="344">
        <v>31621</v>
      </c>
      <c r="AZ17" s="341">
        <v>32002</v>
      </c>
      <c r="BA17" s="341">
        <v>32038</v>
      </c>
      <c r="BB17" s="341">
        <v>32178</v>
      </c>
      <c r="BC17" s="341">
        <v>32073</v>
      </c>
      <c r="BD17" s="341">
        <v>31981</v>
      </c>
      <c r="BE17" s="341">
        <v>31703</v>
      </c>
      <c r="BF17" s="341">
        <v>31952</v>
      </c>
      <c r="BG17" s="341">
        <v>31826</v>
      </c>
      <c r="BH17" s="341">
        <v>31785</v>
      </c>
      <c r="BI17" s="341">
        <v>31582</v>
      </c>
      <c r="BJ17" s="341">
        <v>31649</v>
      </c>
      <c r="BK17" s="341">
        <v>31875</v>
      </c>
      <c r="BL17" s="344">
        <v>31916</v>
      </c>
      <c r="BM17" s="344">
        <v>31964</v>
      </c>
      <c r="BN17" s="344">
        <v>31878</v>
      </c>
      <c r="BO17" s="344">
        <v>31951</v>
      </c>
      <c r="BP17" s="344">
        <v>31960</v>
      </c>
      <c r="BQ17" s="344">
        <v>31931</v>
      </c>
      <c r="BR17" s="344">
        <v>31895</v>
      </c>
      <c r="BS17" s="344">
        <v>31753</v>
      </c>
      <c r="BT17" s="344">
        <v>31741</v>
      </c>
      <c r="BU17" s="344">
        <v>31706</v>
      </c>
      <c r="BV17" s="344">
        <v>31737</v>
      </c>
      <c r="BW17" s="344">
        <v>31857</v>
      </c>
      <c r="BX17" s="341">
        <v>31865</v>
      </c>
      <c r="BY17" s="341">
        <v>31744</v>
      </c>
      <c r="BZ17" s="341">
        <v>31643</v>
      </c>
      <c r="CA17" s="341">
        <v>31538</v>
      </c>
      <c r="CB17" s="341">
        <v>31515</v>
      </c>
      <c r="CC17" s="341">
        <v>30929</v>
      </c>
      <c r="CD17" s="341">
        <v>31014</v>
      </c>
      <c r="CE17" s="341">
        <v>31115</v>
      </c>
      <c r="CF17" s="341">
        <v>30977</v>
      </c>
      <c r="CG17" s="341">
        <v>31008</v>
      </c>
      <c r="CH17" s="341">
        <v>30975</v>
      </c>
      <c r="CI17" s="341">
        <v>30896</v>
      </c>
      <c r="CJ17" s="344">
        <v>30802</v>
      </c>
      <c r="CK17" s="344">
        <v>30831</v>
      </c>
      <c r="CL17" s="344">
        <v>30781</v>
      </c>
      <c r="CM17" s="344">
        <v>30694</v>
      </c>
      <c r="CN17" s="344">
        <v>30789</v>
      </c>
      <c r="CO17" s="344">
        <v>30865</v>
      </c>
      <c r="CP17" s="344">
        <v>31144</v>
      </c>
      <c r="CQ17" s="344">
        <v>31269</v>
      </c>
      <c r="CR17" s="344">
        <v>31320</v>
      </c>
      <c r="CS17" s="344">
        <v>31262</v>
      </c>
      <c r="CT17" s="344">
        <v>31216</v>
      </c>
      <c r="CU17" s="344">
        <v>31118</v>
      </c>
      <c r="CV17" s="341">
        <v>31096</v>
      </c>
      <c r="CW17" s="341">
        <v>31028</v>
      </c>
      <c r="CX17" s="341">
        <v>30895</v>
      </c>
      <c r="CY17" s="341">
        <v>30772</v>
      </c>
      <c r="CZ17" s="341">
        <v>30212</v>
      </c>
      <c r="DA17" s="341">
        <v>29962</v>
      </c>
      <c r="DB17" s="341">
        <v>29796</v>
      </c>
      <c r="DC17" s="341">
        <v>29583</v>
      </c>
      <c r="DD17" s="341">
        <v>29554</v>
      </c>
      <c r="DE17" s="341">
        <v>29302</v>
      </c>
      <c r="DF17" s="341">
        <v>29130</v>
      </c>
      <c r="DG17" s="341">
        <v>29023</v>
      </c>
      <c r="DH17" s="344">
        <v>29032</v>
      </c>
      <c r="DI17" s="344">
        <v>28941</v>
      </c>
      <c r="DJ17" s="344">
        <v>28826</v>
      </c>
      <c r="DK17" s="344">
        <v>28691</v>
      </c>
      <c r="DL17" s="344">
        <v>28606</v>
      </c>
      <c r="DM17" s="344">
        <v>28445</v>
      </c>
      <c r="DN17" s="344">
        <v>28276</v>
      </c>
      <c r="DO17" s="344">
        <v>28137</v>
      </c>
      <c r="DP17" s="344">
        <v>28029</v>
      </c>
      <c r="DQ17" s="344">
        <v>27873</v>
      </c>
      <c r="DR17" s="344">
        <v>27779</v>
      </c>
      <c r="DS17" s="344">
        <v>27555</v>
      </c>
      <c r="DT17" s="341">
        <v>27509</v>
      </c>
      <c r="DU17" s="341">
        <v>27605</v>
      </c>
      <c r="DV17" s="341">
        <v>27559</v>
      </c>
      <c r="DW17" s="341">
        <v>27512</v>
      </c>
      <c r="DX17" s="341">
        <v>27558</v>
      </c>
      <c r="DY17" s="341">
        <v>27453</v>
      </c>
      <c r="DZ17" s="341">
        <v>27782</v>
      </c>
      <c r="EA17" s="341">
        <v>27613</v>
      </c>
      <c r="EB17" s="341">
        <v>27571</v>
      </c>
      <c r="EC17" s="341">
        <v>27454</v>
      </c>
      <c r="ED17" s="341">
        <v>27382</v>
      </c>
      <c r="EE17" s="341">
        <v>27267</v>
      </c>
      <c r="EF17" s="344">
        <v>27226</v>
      </c>
      <c r="EG17" s="344">
        <v>27251</v>
      </c>
      <c r="EH17" s="344">
        <v>27109</v>
      </c>
      <c r="EI17" s="344">
        <v>26970</v>
      </c>
      <c r="EJ17" s="344">
        <v>26821</v>
      </c>
      <c r="EK17" s="344">
        <v>26689</v>
      </c>
      <c r="EL17" s="344">
        <v>26544</v>
      </c>
      <c r="EM17" s="344">
        <v>26534</v>
      </c>
      <c r="EN17" s="344">
        <v>26686</v>
      </c>
      <c r="EO17" s="344">
        <v>26572</v>
      </c>
      <c r="EP17" s="344">
        <v>26521</v>
      </c>
      <c r="EQ17" s="344">
        <v>26514</v>
      </c>
      <c r="ER17" s="341">
        <v>26623</v>
      </c>
      <c r="ES17" s="341">
        <v>26695</v>
      </c>
      <c r="ET17" s="341">
        <v>26473</v>
      </c>
      <c r="EU17" s="341">
        <v>26355</v>
      </c>
      <c r="EV17" s="341">
        <v>26294</v>
      </c>
      <c r="EW17" s="341">
        <v>26251</v>
      </c>
      <c r="EX17" s="341">
        <v>26364</v>
      </c>
      <c r="EY17" s="341">
        <v>26331</v>
      </c>
      <c r="EZ17" s="341">
        <v>26256</v>
      </c>
      <c r="FA17" s="341">
        <v>26270</v>
      </c>
      <c r="FB17" s="341">
        <v>26200</v>
      </c>
      <c r="FC17" s="341">
        <v>26156</v>
      </c>
      <c r="FD17" s="344">
        <v>26310</v>
      </c>
      <c r="FE17" s="344">
        <v>26154</v>
      </c>
      <c r="FF17" s="344">
        <v>25884</v>
      </c>
      <c r="FG17" s="344">
        <v>25924</v>
      </c>
      <c r="FH17" s="344">
        <v>25946</v>
      </c>
      <c r="FI17" s="344">
        <v>25799</v>
      </c>
      <c r="FJ17" s="344">
        <v>25808</v>
      </c>
      <c r="FK17" s="344">
        <v>25721</v>
      </c>
      <c r="FL17" s="344">
        <v>25678</v>
      </c>
      <c r="FM17" s="344">
        <v>25708</v>
      </c>
      <c r="FN17" s="344">
        <v>25720</v>
      </c>
      <c r="FO17" s="344">
        <v>25701</v>
      </c>
      <c r="FP17" s="341">
        <v>25816</v>
      </c>
      <c r="FQ17" s="341">
        <v>25877</v>
      </c>
      <c r="FR17" s="341">
        <v>25851</v>
      </c>
      <c r="FS17" s="341">
        <v>25480</v>
      </c>
      <c r="FT17" s="341">
        <v>25426</v>
      </c>
      <c r="FU17" s="341">
        <v>25435</v>
      </c>
      <c r="FV17" s="341">
        <v>25447</v>
      </c>
      <c r="FW17" s="341">
        <v>25466</v>
      </c>
      <c r="FX17" s="341">
        <v>25384</v>
      </c>
      <c r="FY17" s="341">
        <v>25409</v>
      </c>
      <c r="FZ17" s="341">
        <v>25318</v>
      </c>
      <c r="GA17" s="341">
        <v>25408</v>
      </c>
      <c r="GB17" s="341">
        <v>25522</v>
      </c>
      <c r="GC17" s="341">
        <v>25500</v>
      </c>
      <c r="GD17" s="341">
        <v>25447</v>
      </c>
      <c r="GE17" s="341">
        <v>25389</v>
      </c>
      <c r="GF17" s="352">
        <v>25413</v>
      </c>
      <c r="GG17" s="353">
        <v>25260</v>
      </c>
      <c r="GH17" s="353">
        <v>25259</v>
      </c>
      <c r="GI17" s="353">
        <v>25193</v>
      </c>
      <c r="GJ17" s="353">
        <v>25183</v>
      </c>
      <c r="GK17" s="353">
        <v>25193</v>
      </c>
      <c r="GL17" s="353">
        <v>25257</v>
      </c>
      <c r="GM17" s="353">
        <v>25241</v>
      </c>
      <c r="GN17" s="341">
        <v>25495</v>
      </c>
      <c r="GO17" s="281">
        <v>254</v>
      </c>
      <c r="GP17" s="282">
        <v>101.006299274989</v>
      </c>
      <c r="GQ17" s="281">
        <v>254</v>
      </c>
      <c r="GR17" s="282">
        <v>101.006299274989</v>
      </c>
      <c r="GV17" s="284" t="s">
        <v>599</v>
      </c>
      <c r="GW17" s="14">
        <v>2241894</v>
      </c>
      <c r="GX17" s="14">
        <v>2336079</v>
      </c>
      <c r="GY17" s="14">
        <v>2338345</v>
      </c>
      <c r="GZ17" s="14">
        <v>2290422</v>
      </c>
      <c r="HA17" s="14">
        <v>2427993</v>
      </c>
      <c r="HB17" s="14">
        <v>2446658</v>
      </c>
      <c r="HC17" s="14">
        <v>2677491</v>
      </c>
      <c r="HD17" s="292">
        <v>2762533</v>
      </c>
      <c r="HE17" s="292">
        <v>2850159</v>
      </c>
      <c r="HF17" s="14">
        <v>2701732</v>
      </c>
    </row>
    <row r="18" spans="1:214" ht="15" outlineLevel="2">
      <c r="A18" s="339">
        <v>895</v>
      </c>
      <c r="B18" s="340" t="s">
        <v>317</v>
      </c>
      <c r="C18" s="306" t="s">
        <v>354</v>
      </c>
      <c r="D18" s="341">
        <v>19759</v>
      </c>
      <c r="E18" s="341">
        <v>19809</v>
      </c>
      <c r="F18" s="341">
        <v>19745</v>
      </c>
      <c r="G18" s="341">
        <v>19757</v>
      </c>
      <c r="H18" s="341">
        <v>19753</v>
      </c>
      <c r="I18" s="341">
        <v>19856</v>
      </c>
      <c r="J18" s="341">
        <v>19756</v>
      </c>
      <c r="K18" s="341">
        <v>19804</v>
      </c>
      <c r="L18" s="341">
        <v>19659</v>
      </c>
      <c r="M18" s="341">
        <v>19604</v>
      </c>
      <c r="N18" s="341">
        <v>19359</v>
      </c>
      <c r="O18" s="341">
        <v>19996</v>
      </c>
      <c r="P18" s="344">
        <v>20015</v>
      </c>
      <c r="Q18" s="344">
        <v>19812</v>
      </c>
      <c r="R18" s="347">
        <v>19779</v>
      </c>
      <c r="S18" s="344">
        <v>19935</v>
      </c>
      <c r="T18" s="344">
        <v>19891</v>
      </c>
      <c r="U18" s="344">
        <v>20277</v>
      </c>
      <c r="V18" s="344">
        <v>20454</v>
      </c>
      <c r="W18" s="344">
        <v>20352</v>
      </c>
      <c r="X18" s="344">
        <v>20573</v>
      </c>
      <c r="Y18" s="344">
        <v>20683</v>
      </c>
      <c r="Z18" s="344">
        <v>20769</v>
      </c>
      <c r="AA18" s="344">
        <v>20872</v>
      </c>
      <c r="AB18" s="341">
        <v>20990</v>
      </c>
      <c r="AC18" s="341">
        <v>21130</v>
      </c>
      <c r="AD18" s="341">
        <v>21135</v>
      </c>
      <c r="AE18" s="341">
        <v>21119</v>
      </c>
      <c r="AF18" s="341">
        <v>21158</v>
      </c>
      <c r="AG18" s="341">
        <v>21032</v>
      </c>
      <c r="AH18" s="341">
        <v>21000</v>
      </c>
      <c r="AI18" s="341">
        <v>20865</v>
      </c>
      <c r="AJ18" s="341">
        <v>21122</v>
      </c>
      <c r="AK18" s="341">
        <v>21297</v>
      </c>
      <c r="AL18" s="341">
        <v>21226</v>
      </c>
      <c r="AM18" s="341">
        <v>21283</v>
      </c>
      <c r="AN18" s="344">
        <v>21304</v>
      </c>
      <c r="AO18" s="344">
        <v>21323</v>
      </c>
      <c r="AP18" s="344">
        <v>21501</v>
      </c>
      <c r="AQ18" s="344">
        <v>21383</v>
      </c>
      <c r="AR18" s="344">
        <v>21472</v>
      </c>
      <c r="AS18" s="344">
        <v>21693</v>
      </c>
      <c r="AT18" s="344">
        <v>21658</v>
      </c>
      <c r="AU18" s="344">
        <v>21732</v>
      </c>
      <c r="AV18" s="344">
        <v>21600</v>
      </c>
      <c r="AW18" s="344">
        <v>21718</v>
      </c>
      <c r="AX18" s="344">
        <v>21646</v>
      </c>
      <c r="AY18" s="344">
        <v>21726</v>
      </c>
      <c r="AZ18" s="341">
        <v>22056</v>
      </c>
      <c r="BA18" s="341">
        <v>22065</v>
      </c>
      <c r="BB18" s="341">
        <v>22242</v>
      </c>
      <c r="BC18" s="341">
        <v>22280</v>
      </c>
      <c r="BD18" s="341">
        <v>22291</v>
      </c>
      <c r="BE18" s="341">
        <v>22235</v>
      </c>
      <c r="BF18" s="341">
        <v>22422</v>
      </c>
      <c r="BG18" s="341">
        <v>22362</v>
      </c>
      <c r="BH18" s="341">
        <v>22288</v>
      </c>
      <c r="BI18" s="341">
        <v>22222</v>
      </c>
      <c r="BJ18" s="341">
        <v>22385</v>
      </c>
      <c r="BK18" s="341">
        <v>22596</v>
      </c>
      <c r="BL18" s="344">
        <v>22648</v>
      </c>
      <c r="BM18" s="344">
        <v>22788</v>
      </c>
      <c r="BN18" s="344">
        <v>22834</v>
      </c>
      <c r="BO18" s="344">
        <v>22894</v>
      </c>
      <c r="BP18" s="344">
        <v>22927</v>
      </c>
      <c r="BQ18" s="344">
        <v>22969</v>
      </c>
      <c r="BR18" s="344">
        <v>22987</v>
      </c>
      <c r="BS18" s="344">
        <v>22985</v>
      </c>
      <c r="BT18" s="344">
        <v>23031</v>
      </c>
      <c r="BU18" s="344">
        <v>23070</v>
      </c>
      <c r="BV18" s="344">
        <v>23132</v>
      </c>
      <c r="BW18" s="344">
        <v>23140</v>
      </c>
      <c r="BX18" s="341">
        <v>23173</v>
      </c>
      <c r="BY18" s="341">
        <v>23052</v>
      </c>
      <c r="BZ18" s="341">
        <v>23049</v>
      </c>
      <c r="CA18" s="341">
        <v>23001</v>
      </c>
      <c r="CB18" s="341">
        <v>22986</v>
      </c>
      <c r="CC18" s="341">
        <v>22694</v>
      </c>
      <c r="CD18" s="341">
        <v>22796</v>
      </c>
      <c r="CE18" s="341">
        <v>22814</v>
      </c>
      <c r="CF18" s="341">
        <v>22710</v>
      </c>
      <c r="CG18" s="341">
        <v>22698</v>
      </c>
      <c r="CH18" s="341">
        <v>22642</v>
      </c>
      <c r="CI18" s="341">
        <v>22586</v>
      </c>
      <c r="CJ18" s="344">
        <v>22516</v>
      </c>
      <c r="CK18" s="344">
        <v>22518</v>
      </c>
      <c r="CL18" s="344">
        <v>22471</v>
      </c>
      <c r="CM18" s="344">
        <v>22341</v>
      </c>
      <c r="CN18" s="344">
        <v>22347</v>
      </c>
      <c r="CO18" s="344">
        <v>22380</v>
      </c>
      <c r="CP18" s="344">
        <v>22533</v>
      </c>
      <c r="CQ18" s="344">
        <v>22639</v>
      </c>
      <c r="CR18" s="344">
        <v>22650</v>
      </c>
      <c r="CS18" s="344">
        <v>22620</v>
      </c>
      <c r="CT18" s="344">
        <v>22597</v>
      </c>
      <c r="CU18" s="344">
        <v>22668</v>
      </c>
      <c r="CV18" s="341">
        <v>22835</v>
      </c>
      <c r="CW18" s="341">
        <v>22955</v>
      </c>
      <c r="CX18" s="341">
        <v>22926</v>
      </c>
      <c r="CY18" s="341">
        <v>22998</v>
      </c>
      <c r="CZ18" s="341">
        <v>22924</v>
      </c>
      <c r="DA18" s="341">
        <v>22898</v>
      </c>
      <c r="DB18" s="341">
        <v>22947</v>
      </c>
      <c r="DC18" s="341">
        <v>22887</v>
      </c>
      <c r="DD18" s="341">
        <v>22938</v>
      </c>
      <c r="DE18" s="341">
        <v>22896</v>
      </c>
      <c r="DF18" s="341">
        <v>22931</v>
      </c>
      <c r="DG18" s="341">
        <v>22912</v>
      </c>
      <c r="DH18" s="344">
        <v>23011</v>
      </c>
      <c r="DI18" s="344">
        <v>22992</v>
      </c>
      <c r="DJ18" s="344">
        <v>23042</v>
      </c>
      <c r="DK18" s="344">
        <v>22980</v>
      </c>
      <c r="DL18" s="344">
        <v>22996</v>
      </c>
      <c r="DM18" s="344">
        <v>22954</v>
      </c>
      <c r="DN18" s="344">
        <v>22893</v>
      </c>
      <c r="DO18" s="344">
        <v>22889</v>
      </c>
      <c r="DP18" s="344">
        <v>22890</v>
      </c>
      <c r="DQ18" s="344">
        <v>22893</v>
      </c>
      <c r="DR18" s="344">
        <v>22881</v>
      </c>
      <c r="DS18" s="344">
        <v>22820</v>
      </c>
      <c r="DT18" s="341">
        <v>22895</v>
      </c>
      <c r="DU18" s="341">
        <v>23162</v>
      </c>
      <c r="DV18" s="341">
        <v>23225</v>
      </c>
      <c r="DW18" s="341">
        <v>23262</v>
      </c>
      <c r="DX18" s="341">
        <v>23388</v>
      </c>
      <c r="DY18" s="341">
        <v>23333</v>
      </c>
      <c r="DZ18" s="341">
        <v>23372</v>
      </c>
      <c r="EA18" s="341">
        <v>23266</v>
      </c>
      <c r="EB18" s="341">
        <v>23269</v>
      </c>
      <c r="EC18" s="341">
        <v>23253</v>
      </c>
      <c r="ED18" s="341">
        <v>23271</v>
      </c>
      <c r="EE18" s="341">
        <v>23212</v>
      </c>
      <c r="EF18" s="344">
        <v>23244</v>
      </c>
      <c r="EG18" s="344">
        <v>23378</v>
      </c>
      <c r="EH18" s="344">
        <v>23387</v>
      </c>
      <c r="EI18" s="344">
        <v>23447</v>
      </c>
      <c r="EJ18" s="344">
        <v>23409</v>
      </c>
      <c r="EK18" s="344">
        <v>23384</v>
      </c>
      <c r="EL18" s="344">
        <v>23405</v>
      </c>
      <c r="EM18" s="344">
        <v>23428</v>
      </c>
      <c r="EN18" s="344">
        <v>23645</v>
      </c>
      <c r="EO18" s="344">
        <v>23676</v>
      </c>
      <c r="EP18" s="344">
        <v>23689</v>
      </c>
      <c r="EQ18" s="344">
        <v>23758</v>
      </c>
      <c r="ER18" s="341">
        <v>23834</v>
      </c>
      <c r="ES18" s="341">
        <v>23932</v>
      </c>
      <c r="ET18" s="341">
        <v>24046</v>
      </c>
      <c r="EU18" s="341">
        <v>24040</v>
      </c>
      <c r="EV18" s="341">
        <v>24089</v>
      </c>
      <c r="EW18" s="341">
        <v>24090</v>
      </c>
      <c r="EX18" s="341">
        <v>24289</v>
      </c>
      <c r="EY18" s="341">
        <v>24372</v>
      </c>
      <c r="EZ18" s="341">
        <v>24305</v>
      </c>
      <c r="FA18" s="341">
        <v>24407</v>
      </c>
      <c r="FB18" s="341">
        <v>24432</v>
      </c>
      <c r="FC18" s="341">
        <v>24496</v>
      </c>
      <c r="FD18" s="344">
        <v>24679</v>
      </c>
      <c r="FE18" s="344">
        <v>24649</v>
      </c>
      <c r="FF18" s="344">
        <v>24440</v>
      </c>
      <c r="FG18" s="344">
        <v>24445</v>
      </c>
      <c r="FH18" s="344">
        <v>24555</v>
      </c>
      <c r="FI18" s="344">
        <v>24503</v>
      </c>
      <c r="FJ18" s="344">
        <v>24591</v>
      </c>
      <c r="FK18" s="344">
        <v>24576</v>
      </c>
      <c r="FL18" s="344">
        <v>24524</v>
      </c>
      <c r="FM18" s="344">
        <v>24562</v>
      </c>
      <c r="FN18" s="344">
        <v>24523</v>
      </c>
      <c r="FO18" s="344">
        <v>24553</v>
      </c>
      <c r="FP18" s="341">
        <v>24624</v>
      </c>
      <c r="FQ18" s="341">
        <v>24690</v>
      </c>
      <c r="FR18" s="341">
        <v>24635</v>
      </c>
      <c r="FS18" s="341">
        <v>24468</v>
      </c>
      <c r="FT18" s="341">
        <v>24446</v>
      </c>
      <c r="FU18" s="341">
        <v>24455</v>
      </c>
      <c r="FV18" s="341">
        <v>24408</v>
      </c>
      <c r="FW18" s="341">
        <v>24511</v>
      </c>
      <c r="FX18" s="341">
        <v>24478</v>
      </c>
      <c r="FY18" s="341">
        <v>24572</v>
      </c>
      <c r="FZ18" s="341">
        <v>24567</v>
      </c>
      <c r="GA18" s="341">
        <v>24599</v>
      </c>
      <c r="GB18" s="341">
        <v>24726</v>
      </c>
      <c r="GC18" s="341">
        <v>24911</v>
      </c>
      <c r="GD18" s="341">
        <v>24775</v>
      </c>
      <c r="GE18" s="341">
        <v>24676</v>
      </c>
      <c r="GF18" s="352">
        <v>24648</v>
      </c>
      <c r="GG18" s="353">
        <v>24458</v>
      </c>
      <c r="GH18" s="353">
        <v>24500</v>
      </c>
      <c r="GI18" s="353">
        <v>24421</v>
      </c>
      <c r="GJ18" s="353">
        <v>24427</v>
      </c>
      <c r="GK18" s="353">
        <v>24521</v>
      </c>
      <c r="GL18" s="353">
        <v>24567</v>
      </c>
      <c r="GM18" s="353">
        <v>24523</v>
      </c>
      <c r="GN18" s="341">
        <v>24835</v>
      </c>
      <c r="GO18" s="281">
        <v>312</v>
      </c>
      <c r="GP18" s="282">
        <v>101.272275007136</v>
      </c>
      <c r="GQ18" s="281">
        <v>312</v>
      </c>
      <c r="GR18" s="282">
        <v>101.272275007136</v>
      </c>
      <c r="GX18" s="2"/>
    </row>
    <row r="19" spans="1:214" ht="15" outlineLevel="1">
      <c r="A19" s="335" t="s">
        <v>318</v>
      </c>
      <c r="B19" s="336"/>
      <c r="C19" s="337" t="s">
        <v>616</v>
      </c>
      <c r="D19" s="338">
        <v>328512</v>
      </c>
      <c r="E19" s="338">
        <v>330271</v>
      </c>
      <c r="F19" s="338">
        <v>330450</v>
      </c>
      <c r="G19" s="338">
        <v>328977</v>
      </c>
      <c r="H19" s="338">
        <v>328856</v>
      </c>
      <c r="I19" s="338">
        <v>329583</v>
      </c>
      <c r="J19" s="338">
        <v>326232</v>
      </c>
      <c r="K19" s="338">
        <v>328828</v>
      </c>
      <c r="L19" s="338">
        <v>324214</v>
      </c>
      <c r="M19" s="338">
        <v>322932</v>
      </c>
      <c r="N19" s="338">
        <v>322849</v>
      </c>
      <c r="O19" s="338">
        <v>325430</v>
      </c>
      <c r="P19" s="338">
        <v>324961</v>
      </c>
      <c r="Q19" s="338">
        <v>330540</v>
      </c>
      <c r="R19" s="346">
        <v>333325</v>
      </c>
      <c r="S19" s="338">
        <v>309826</v>
      </c>
      <c r="T19" s="338">
        <v>331933</v>
      </c>
      <c r="U19" s="338">
        <v>336373</v>
      </c>
      <c r="V19" s="338">
        <v>340660</v>
      </c>
      <c r="W19" s="338">
        <v>344976</v>
      </c>
      <c r="X19" s="338">
        <v>345741</v>
      </c>
      <c r="Y19" s="338">
        <v>350453</v>
      </c>
      <c r="Z19" s="338">
        <v>350933</v>
      </c>
      <c r="AA19" s="338">
        <v>350407</v>
      </c>
      <c r="AB19" s="338">
        <v>348933</v>
      </c>
      <c r="AC19" s="338">
        <v>350803</v>
      </c>
      <c r="AD19" s="338">
        <v>350653</v>
      </c>
      <c r="AE19" s="338">
        <v>351191</v>
      </c>
      <c r="AF19" s="338">
        <v>351935</v>
      </c>
      <c r="AG19" s="338">
        <v>347300</v>
      </c>
      <c r="AH19" s="338">
        <v>348410</v>
      </c>
      <c r="AI19" s="338">
        <v>348143</v>
      </c>
      <c r="AJ19" s="338">
        <v>347443</v>
      </c>
      <c r="AK19" s="338">
        <v>347989</v>
      </c>
      <c r="AL19" s="338">
        <v>346745</v>
      </c>
      <c r="AM19" s="338">
        <v>347751</v>
      </c>
      <c r="AN19" s="338">
        <v>347437</v>
      </c>
      <c r="AO19" s="338">
        <v>347601</v>
      </c>
      <c r="AP19" s="338">
        <v>348802</v>
      </c>
      <c r="AQ19" s="338">
        <v>348361</v>
      </c>
      <c r="AR19" s="338">
        <v>353716</v>
      </c>
      <c r="AS19" s="338">
        <v>356260</v>
      </c>
      <c r="AT19" s="338">
        <v>357865</v>
      </c>
      <c r="AU19" s="338">
        <v>358783</v>
      </c>
      <c r="AV19" s="338">
        <v>355153</v>
      </c>
      <c r="AW19" s="338">
        <v>356397</v>
      </c>
      <c r="AX19" s="338">
        <v>356537</v>
      </c>
      <c r="AY19" s="338">
        <v>357208</v>
      </c>
      <c r="AZ19" s="338">
        <v>358546</v>
      </c>
      <c r="BA19" s="338">
        <v>360288</v>
      </c>
      <c r="BB19" s="338">
        <v>359409</v>
      </c>
      <c r="BC19" s="338">
        <v>359629</v>
      </c>
      <c r="BD19" s="338">
        <v>361049</v>
      </c>
      <c r="BE19" s="338">
        <v>358635</v>
      </c>
      <c r="BF19" s="338">
        <v>360350</v>
      </c>
      <c r="BG19" s="338">
        <v>358629</v>
      </c>
      <c r="BH19" s="338">
        <v>366071</v>
      </c>
      <c r="BI19" s="338">
        <v>364156</v>
      </c>
      <c r="BJ19" s="338">
        <v>366281</v>
      </c>
      <c r="BK19" s="338">
        <v>373117</v>
      </c>
      <c r="BL19" s="338">
        <v>374199</v>
      </c>
      <c r="BM19" s="338">
        <v>376751</v>
      </c>
      <c r="BN19" s="338">
        <v>377201</v>
      </c>
      <c r="BO19" s="338">
        <v>377378</v>
      </c>
      <c r="BP19" s="338">
        <v>378183</v>
      </c>
      <c r="BQ19" s="338">
        <v>376888</v>
      </c>
      <c r="BR19" s="338">
        <v>370686</v>
      </c>
      <c r="BS19" s="338">
        <v>364845</v>
      </c>
      <c r="BT19" s="338">
        <v>363294</v>
      </c>
      <c r="BU19" s="338">
        <v>363332</v>
      </c>
      <c r="BV19" s="338">
        <v>362873</v>
      </c>
      <c r="BW19" s="338">
        <v>364182</v>
      </c>
      <c r="BX19" s="338">
        <v>364700</v>
      </c>
      <c r="BY19" s="338">
        <v>362873</v>
      </c>
      <c r="BZ19" s="338">
        <v>358926</v>
      </c>
      <c r="CA19" s="338">
        <v>355938</v>
      </c>
      <c r="CB19" s="338">
        <v>354569</v>
      </c>
      <c r="CC19" s="338">
        <v>350211</v>
      </c>
      <c r="CD19" s="338">
        <v>345240</v>
      </c>
      <c r="CE19" s="338">
        <v>344931</v>
      </c>
      <c r="CF19" s="338">
        <v>344905</v>
      </c>
      <c r="CG19" s="338">
        <v>344857</v>
      </c>
      <c r="CH19" s="338">
        <v>344849</v>
      </c>
      <c r="CI19" s="338">
        <v>344724</v>
      </c>
      <c r="CJ19" s="338">
        <v>343917</v>
      </c>
      <c r="CK19" s="338">
        <v>345267</v>
      </c>
      <c r="CL19" s="338">
        <v>343825</v>
      </c>
      <c r="CM19" s="338">
        <v>343830</v>
      </c>
      <c r="CN19" s="338">
        <v>343999</v>
      </c>
      <c r="CO19" s="338">
        <v>346684</v>
      </c>
      <c r="CP19" s="338">
        <v>349403</v>
      </c>
      <c r="CQ19" s="338">
        <v>349661</v>
      </c>
      <c r="CR19" s="338">
        <v>349992</v>
      </c>
      <c r="CS19" s="338">
        <v>351486</v>
      </c>
      <c r="CT19" s="338">
        <v>353692</v>
      </c>
      <c r="CU19" s="338">
        <v>354910</v>
      </c>
      <c r="CV19" s="338">
        <v>355253</v>
      </c>
      <c r="CW19" s="338">
        <v>355109</v>
      </c>
      <c r="CX19" s="338">
        <v>355135</v>
      </c>
      <c r="CY19" s="338">
        <v>354942</v>
      </c>
      <c r="CZ19" s="338">
        <v>355582</v>
      </c>
      <c r="DA19" s="338">
        <v>355086</v>
      </c>
      <c r="DB19" s="338">
        <v>354088</v>
      </c>
      <c r="DC19" s="338">
        <v>353891</v>
      </c>
      <c r="DD19" s="338">
        <v>357398</v>
      </c>
      <c r="DE19" s="338">
        <v>356413</v>
      </c>
      <c r="DF19" s="338">
        <v>360852</v>
      </c>
      <c r="DG19" s="338">
        <v>362545</v>
      </c>
      <c r="DH19" s="338">
        <v>363568</v>
      </c>
      <c r="DI19" s="338">
        <v>364840</v>
      </c>
      <c r="DJ19" s="338">
        <v>364686</v>
      </c>
      <c r="DK19" s="338">
        <v>364596</v>
      </c>
      <c r="DL19" s="338">
        <v>364754</v>
      </c>
      <c r="DM19" s="338">
        <v>363867</v>
      </c>
      <c r="DN19" s="338">
        <v>362875</v>
      </c>
      <c r="DO19" s="338">
        <v>362609</v>
      </c>
      <c r="DP19" s="338">
        <v>362681</v>
      </c>
      <c r="DQ19" s="338">
        <v>361639</v>
      </c>
      <c r="DR19" s="338">
        <v>359638</v>
      </c>
      <c r="DS19" s="338">
        <v>360360</v>
      </c>
      <c r="DT19" s="338">
        <v>360789</v>
      </c>
      <c r="DU19" s="338">
        <v>367562</v>
      </c>
      <c r="DV19" s="338">
        <v>372192</v>
      </c>
      <c r="DW19" s="338">
        <v>373865</v>
      </c>
      <c r="DX19" s="338">
        <v>376540</v>
      </c>
      <c r="DY19" s="338">
        <v>376955</v>
      </c>
      <c r="DZ19" s="338">
        <v>377299</v>
      </c>
      <c r="EA19" s="338">
        <v>372361</v>
      </c>
      <c r="EB19" s="338">
        <v>373902</v>
      </c>
      <c r="EC19" s="338">
        <v>373255</v>
      </c>
      <c r="ED19" s="338">
        <v>372422</v>
      </c>
      <c r="EE19" s="338">
        <v>371489</v>
      </c>
      <c r="EF19" s="338">
        <v>372505</v>
      </c>
      <c r="EG19" s="338">
        <v>373724</v>
      </c>
      <c r="EH19" s="338">
        <v>372200</v>
      </c>
      <c r="EI19" s="338">
        <v>371718</v>
      </c>
      <c r="EJ19" s="338">
        <v>371692</v>
      </c>
      <c r="EK19" s="338">
        <v>372014</v>
      </c>
      <c r="EL19" s="338">
        <v>373298</v>
      </c>
      <c r="EM19" s="338">
        <v>374069</v>
      </c>
      <c r="EN19" s="338">
        <v>380150</v>
      </c>
      <c r="EO19" s="338">
        <v>378886</v>
      </c>
      <c r="EP19" s="338">
        <v>378541</v>
      </c>
      <c r="EQ19" s="338">
        <v>379773</v>
      </c>
      <c r="ER19" s="338">
        <v>380477</v>
      </c>
      <c r="ES19" s="338">
        <v>381690</v>
      </c>
      <c r="ET19" s="338">
        <v>384836</v>
      </c>
      <c r="EU19" s="338">
        <v>385011</v>
      </c>
      <c r="EV19" s="338">
        <v>386942</v>
      </c>
      <c r="EW19" s="338">
        <v>386806</v>
      </c>
      <c r="EX19" s="338">
        <v>396824</v>
      </c>
      <c r="EY19" s="338">
        <v>397330</v>
      </c>
      <c r="EZ19" s="338">
        <v>397183</v>
      </c>
      <c r="FA19" s="338">
        <v>398897</v>
      </c>
      <c r="FB19" s="338">
        <v>398957</v>
      </c>
      <c r="FC19" s="338">
        <v>400192</v>
      </c>
      <c r="FD19" s="338">
        <v>403582</v>
      </c>
      <c r="FE19" s="338">
        <v>404752</v>
      </c>
      <c r="FF19" s="338">
        <v>402473</v>
      </c>
      <c r="FG19" s="338">
        <v>401294</v>
      </c>
      <c r="FH19" s="338">
        <v>401861</v>
      </c>
      <c r="FI19" s="338">
        <v>401141</v>
      </c>
      <c r="FJ19" s="338">
        <v>401208</v>
      </c>
      <c r="FK19" s="338">
        <v>404720</v>
      </c>
      <c r="FL19" s="338">
        <v>401878</v>
      </c>
      <c r="FM19" s="338">
        <v>401791</v>
      </c>
      <c r="FN19" s="338">
        <v>402534</v>
      </c>
      <c r="FO19" s="338">
        <v>403865</v>
      </c>
      <c r="FP19" s="338">
        <v>407178</v>
      </c>
      <c r="FQ19" s="338">
        <v>409261</v>
      </c>
      <c r="FR19" s="338">
        <v>409802</v>
      </c>
      <c r="FS19" s="338">
        <v>407845</v>
      </c>
      <c r="FT19" s="338">
        <v>406806</v>
      </c>
      <c r="FU19" s="338">
        <v>405971</v>
      </c>
      <c r="FV19" s="338">
        <v>405983</v>
      </c>
      <c r="FW19" s="338">
        <v>405453</v>
      </c>
      <c r="FX19" s="338">
        <v>405886</v>
      </c>
      <c r="FY19" s="338">
        <v>407306</v>
      </c>
      <c r="FZ19" s="338">
        <v>406914</v>
      </c>
      <c r="GA19" s="338">
        <v>407104</v>
      </c>
      <c r="GB19" s="338">
        <v>412049</v>
      </c>
      <c r="GC19" s="338">
        <v>413091</v>
      </c>
      <c r="GD19" s="338">
        <v>410566</v>
      </c>
      <c r="GE19" s="338">
        <v>408582</v>
      </c>
      <c r="GF19" s="354">
        <v>408362</v>
      </c>
      <c r="GG19" s="351">
        <v>397435</v>
      </c>
      <c r="GH19" s="351">
        <v>398323</v>
      </c>
      <c r="GI19" s="351">
        <v>397130</v>
      </c>
      <c r="GJ19" s="351">
        <v>396284</v>
      </c>
      <c r="GK19" s="351">
        <v>396307</v>
      </c>
      <c r="GL19" s="351">
        <v>395532</v>
      </c>
      <c r="GM19" s="351">
        <v>395260</v>
      </c>
      <c r="GN19" s="338">
        <v>400264</v>
      </c>
      <c r="GO19" s="281">
        <v>5004</v>
      </c>
      <c r="GP19" s="282">
        <v>101.26600212518299</v>
      </c>
      <c r="GQ19" s="281">
        <v>5004</v>
      </c>
      <c r="GR19" s="282">
        <v>101.26600212518299</v>
      </c>
      <c r="GV19" s="361" t="s">
        <v>869</v>
      </c>
      <c r="HE19" s="294" t="s">
        <v>292</v>
      </c>
    </row>
    <row r="20" spans="1:214" ht="15" outlineLevel="2">
      <c r="A20" s="339">
        <v>45</v>
      </c>
      <c r="B20" s="340" t="s">
        <v>318</v>
      </c>
      <c r="C20" s="306" t="s">
        <v>355</v>
      </c>
      <c r="D20" s="341">
        <v>55003</v>
      </c>
      <c r="E20" s="341">
        <v>55241</v>
      </c>
      <c r="F20" s="341">
        <v>55023</v>
      </c>
      <c r="G20" s="341">
        <v>54978</v>
      </c>
      <c r="H20" s="341">
        <v>54442</v>
      </c>
      <c r="I20" s="341">
        <v>54737</v>
      </c>
      <c r="J20" s="341">
        <v>53566</v>
      </c>
      <c r="K20" s="341">
        <v>54571</v>
      </c>
      <c r="L20" s="341">
        <v>52761</v>
      </c>
      <c r="M20" s="341">
        <v>51739</v>
      </c>
      <c r="N20" s="341">
        <v>51567</v>
      </c>
      <c r="O20" s="341">
        <v>51697</v>
      </c>
      <c r="P20" s="344">
        <v>51449</v>
      </c>
      <c r="Q20" s="344">
        <v>51131</v>
      </c>
      <c r="R20" s="347">
        <v>51111</v>
      </c>
      <c r="S20" s="344">
        <v>45207</v>
      </c>
      <c r="T20" s="344">
        <v>51161</v>
      </c>
      <c r="U20" s="344">
        <v>51443</v>
      </c>
      <c r="V20" s="344">
        <v>52197</v>
      </c>
      <c r="W20" s="344">
        <v>53128</v>
      </c>
      <c r="X20" s="344">
        <v>53053</v>
      </c>
      <c r="Y20" s="344">
        <v>53454</v>
      </c>
      <c r="Z20" s="344">
        <v>53412</v>
      </c>
      <c r="AA20" s="344">
        <v>52887</v>
      </c>
      <c r="AB20" s="341">
        <v>52834</v>
      </c>
      <c r="AC20" s="341">
        <v>52792</v>
      </c>
      <c r="AD20" s="341">
        <v>52568</v>
      </c>
      <c r="AE20" s="341">
        <v>52620</v>
      </c>
      <c r="AF20" s="341">
        <v>52617</v>
      </c>
      <c r="AG20" s="341">
        <v>51006</v>
      </c>
      <c r="AH20" s="341">
        <v>51027</v>
      </c>
      <c r="AI20" s="341">
        <v>51177</v>
      </c>
      <c r="AJ20" s="341">
        <v>51021</v>
      </c>
      <c r="AK20" s="341">
        <v>51334</v>
      </c>
      <c r="AL20" s="341">
        <v>51401</v>
      </c>
      <c r="AM20" s="341">
        <v>52380</v>
      </c>
      <c r="AN20" s="344">
        <v>52093</v>
      </c>
      <c r="AO20" s="344">
        <v>52100</v>
      </c>
      <c r="AP20" s="344">
        <v>52237</v>
      </c>
      <c r="AQ20" s="344">
        <v>52024</v>
      </c>
      <c r="AR20" s="344">
        <v>54139</v>
      </c>
      <c r="AS20" s="344">
        <v>54315</v>
      </c>
      <c r="AT20" s="344">
        <v>54648</v>
      </c>
      <c r="AU20" s="344">
        <v>54960</v>
      </c>
      <c r="AV20" s="344">
        <v>54154</v>
      </c>
      <c r="AW20" s="344">
        <v>54374</v>
      </c>
      <c r="AX20" s="344">
        <v>54256</v>
      </c>
      <c r="AY20" s="344">
        <v>54140</v>
      </c>
      <c r="AZ20" s="341">
        <v>54464</v>
      </c>
      <c r="BA20" s="341">
        <v>55052</v>
      </c>
      <c r="BB20" s="341">
        <v>54521</v>
      </c>
      <c r="BC20" s="341">
        <v>54313</v>
      </c>
      <c r="BD20" s="341">
        <v>54178</v>
      </c>
      <c r="BE20" s="341">
        <v>53284</v>
      </c>
      <c r="BF20" s="341">
        <v>53223</v>
      </c>
      <c r="BG20" s="341">
        <v>52559</v>
      </c>
      <c r="BH20" s="341">
        <v>52979</v>
      </c>
      <c r="BI20" s="341">
        <v>52257</v>
      </c>
      <c r="BJ20" s="341">
        <v>53151</v>
      </c>
      <c r="BK20" s="341">
        <v>53867</v>
      </c>
      <c r="BL20" s="344">
        <v>54061</v>
      </c>
      <c r="BM20" s="344">
        <v>54737</v>
      </c>
      <c r="BN20" s="344">
        <v>54825</v>
      </c>
      <c r="BO20" s="344">
        <v>54808</v>
      </c>
      <c r="BP20" s="344">
        <v>55072</v>
      </c>
      <c r="BQ20" s="344">
        <v>54966</v>
      </c>
      <c r="BR20" s="344">
        <v>53273</v>
      </c>
      <c r="BS20" s="344">
        <v>52486</v>
      </c>
      <c r="BT20" s="344">
        <v>52325</v>
      </c>
      <c r="BU20" s="344">
        <v>52354</v>
      </c>
      <c r="BV20" s="344">
        <v>52343</v>
      </c>
      <c r="BW20" s="344">
        <v>52758</v>
      </c>
      <c r="BX20" s="341">
        <v>52319</v>
      </c>
      <c r="BY20" s="341">
        <v>51702</v>
      </c>
      <c r="BZ20" s="341">
        <v>50447</v>
      </c>
      <c r="CA20" s="341">
        <v>49556</v>
      </c>
      <c r="CB20" s="341">
        <v>49160</v>
      </c>
      <c r="CC20" s="341">
        <v>48279</v>
      </c>
      <c r="CD20" s="341">
        <v>47667</v>
      </c>
      <c r="CE20" s="341">
        <v>47516</v>
      </c>
      <c r="CF20" s="341">
        <v>47104</v>
      </c>
      <c r="CG20" s="341">
        <v>47122</v>
      </c>
      <c r="CH20" s="341">
        <v>47193</v>
      </c>
      <c r="CI20" s="341">
        <v>47085</v>
      </c>
      <c r="CJ20" s="344">
        <v>46802</v>
      </c>
      <c r="CK20" s="344">
        <v>47172</v>
      </c>
      <c r="CL20" s="344">
        <v>46912</v>
      </c>
      <c r="CM20" s="344">
        <v>46813</v>
      </c>
      <c r="CN20" s="344">
        <v>46809</v>
      </c>
      <c r="CO20" s="344">
        <v>48106</v>
      </c>
      <c r="CP20" s="344">
        <v>48713</v>
      </c>
      <c r="CQ20" s="344">
        <v>48772</v>
      </c>
      <c r="CR20" s="344">
        <v>48501</v>
      </c>
      <c r="CS20" s="344">
        <v>49132</v>
      </c>
      <c r="CT20" s="344">
        <v>49512</v>
      </c>
      <c r="CU20" s="344">
        <v>49844</v>
      </c>
      <c r="CV20" s="341">
        <v>49863</v>
      </c>
      <c r="CW20" s="341">
        <v>49710</v>
      </c>
      <c r="CX20" s="341">
        <v>49624</v>
      </c>
      <c r="CY20" s="341">
        <v>49493</v>
      </c>
      <c r="CZ20" s="341">
        <v>49609</v>
      </c>
      <c r="DA20" s="341">
        <v>49503</v>
      </c>
      <c r="DB20" s="341">
        <v>49461</v>
      </c>
      <c r="DC20" s="341">
        <v>49296</v>
      </c>
      <c r="DD20" s="341">
        <v>50049</v>
      </c>
      <c r="DE20" s="341">
        <v>49658</v>
      </c>
      <c r="DF20" s="341">
        <v>51284</v>
      </c>
      <c r="DG20" s="341">
        <v>51576</v>
      </c>
      <c r="DH20" s="344">
        <v>51243</v>
      </c>
      <c r="DI20" s="344">
        <v>51833</v>
      </c>
      <c r="DJ20" s="344">
        <v>51615</v>
      </c>
      <c r="DK20" s="344">
        <v>51820</v>
      </c>
      <c r="DL20" s="344">
        <v>51674</v>
      </c>
      <c r="DM20" s="344">
        <v>51279</v>
      </c>
      <c r="DN20" s="344">
        <v>50985</v>
      </c>
      <c r="DO20" s="344">
        <v>50905</v>
      </c>
      <c r="DP20" s="344">
        <v>50861</v>
      </c>
      <c r="DQ20" s="344">
        <v>50633</v>
      </c>
      <c r="DR20" s="344">
        <v>50568</v>
      </c>
      <c r="DS20" s="344">
        <v>51049</v>
      </c>
      <c r="DT20" s="341">
        <v>51271</v>
      </c>
      <c r="DU20" s="341">
        <v>54186</v>
      </c>
      <c r="DV20" s="341">
        <v>56104</v>
      </c>
      <c r="DW20" s="341">
        <v>57023</v>
      </c>
      <c r="DX20" s="341">
        <v>58253</v>
      </c>
      <c r="DY20" s="341">
        <v>58557</v>
      </c>
      <c r="DZ20" s="341">
        <v>58646</v>
      </c>
      <c r="EA20" s="341">
        <v>56802</v>
      </c>
      <c r="EB20" s="341">
        <v>57275</v>
      </c>
      <c r="EC20" s="341">
        <v>56934</v>
      </c>
      <c r="ED20" s="341">
        <v>56544</v>
      </c>
      <c r="EE20" s="341">
        <v>56233</v>
      </c>
      <c r="EF20" s="344">
        <v>56447</v>
      </c>
      <c r="EG20" s="344">
        <v>56628</v>
      </c>
      <c r="EH20" s="344">
        <v>56192</v>
      </c>
      <c r="EI20" s="344">
        <v>56093</v>
      </c>
      <c r="EJ20" s="344">
        <v>55839</v>
      </c>
      <c r="EK20" s="344">
        <v>55778</v>
      </c>
      <c r="EL20" s="344">
        <v>55864</v>
      </c>
      <c r="EM20" s="344">
        <v>56050</v>
      </c>
      <c r="EN20" s="344">
        <v>58123</v>
      </c>
      <c r="EO20" s="344">
        <v>57802</v>
      </c>
      <c r="EP20" s="344">
        <v>57556</v>
      </c>
      <c r="EQ20" s="344">
        <v>58098</v>
      </c>
      <c r="ER20" s="341">
        <v>58269</v>
      </c>
      <c r="ES20" s="341">
        <v>58791</v>
      </c>
      <c r="ET20" s="341">
        <v>60439</v>
      </c>
      <c r="EU20" s="341">
        <v>60694</v>
      </c>
      <c r="EV20" s="341">
        <v>61172</v>
      </c>
      <c r="EW20" s="341">
        <v>61180</v>
      </c>
      <c r="EX20" s="341">
        <v>64309</v>
      </c>
      <c r="EY20" s="341">
        <v>64210</v>
      </c>
      <c r="EZ20" s="341">
        <v>64167</v>
      </c>
      <c r="FA20" s="341">
        <v>64552</v>
      </c>
      <c r="FB20" s="341">
        <v>64547</v>
      </c>
      <c r="FC20" s="341">
        <v>64919</v>
      </c>
      <c r="FD20" s="344">
        <v>66105</v>
      </c>
      <c r="FE20" s="344">
        <v>66572</v>
      </c>
      <c r="FF20" s="344">
        <v>66196</v>
      </c>
      <c r="FG20" s="344">
        <v>66002</v>
      </c>
      <c r="FH20" s="344">
        <v>66381</v>
      </c>
      <c r="FI20" s="344">
        <v>66180</v>
      </c>
      <c r="FJ20" s="344">
        <v>66284</v>
      </c>
      <c r="FK20" s="344">
        <v>66821</v>
      </c>
      <c r="FL20" s="344">
        <v>66853</v>
      </c>
      <c r="FM20" s="344">
        <v>66899</v>
      </c>
      <c r="FN20" s="344">
        <v>67890</v>
      </c>
      <c r="FO20" s="344">
        <v>68404</v>
      </c>
      <c r="FP20" s="341">
        <v>69293</v>
      </c>
      <c r="FQ20" s="341">
        <v>69766</v>
      </c>
      <c r="FR20" s="341">
        <v>69979</v>
      </c>
      <c r="FS20" s="341">
        <v>69515</v>
      </c>
      <c r="FT20" s="341">
        <v>69259</v>
      </c>
      <c r="FU20" s="341">
        <v>69120</v>
      </c>
      <c r="FV20" s="341">
        <v>69244</v>
      </c>
      <c r="FW20" s="341">
        <v>69025</v>
      </c>
      <c r="FX20" s="341">
        <v>69240</v>
      </c>
      <c r="FY20" s="341">
        <v>69704</v>
      </c>
      <c r="FZ20" s="341">
        <v>69556</v>
      </c>
      <c r="GA20" s="341">
        <v>69464</v>
      </c>
      <c r="GB20" s="341">
        <v>70828</v>
      </c>
      <c r="GC20" s="341">
        <v>71021</v>
      </c>
      <c r="GD20" s="341">
        <v>70515</v>
      </c>
      <c r="GE20" s="341">
        <v>69964</v>
      </c>
      <c r="GF20" s="352">
        <v>69942</v>
      </c>
      <c r="GG20" s="353">
        <v>66004</v>
      </c>
      <c r="GH20" s="353">
        <v>66237</v>
      </c>
      <c r="GI20" s="353">
        <v>65889</v>
      </c>
      <c r="GJ20" s="353">
        <v>65895</v>
      </c>
      <c r="GK20" s="353">
        <v>66009</v>
      </c>
      <c r="GL20" s="353">
        <v>65852</v>
      </c>
      <c r="GM20" s="353">
        <v>65951</v>
      </c>
      <c r="GN20" s="341">
        <v>66254</v>
      </c>
      <c r="GO20" s="281">
        <v>303</v>
      </c>
      <c r="GP20" s="282">
        <v>100.459432002547</v>
      </c>
      <c r="GQ20" s="281">
        <v>303</v>
      </c>
      <c r="GR20" s="282">
        <v>100.459432002547</v>
      </c>
    </row>
    <row r="21" spans="1:214" ht="15" outlineLevel="2">
      <c r="A21" s="339">
        <v>51</v>
      </c>
      <c r="B21" s="340" t="s">
        <v>318</v>
      </c>
      <c r="C21" s="306" t="s">
        <v>356</v>
      </c>
      <c r="D21" s="341">
        <v>23644</v>
      </c>
      <c r="E21" s="341">
        <v>23633</v>
      </c>
      <c r="F21" s="341">
        <v>23714</v>
      </c>
      <c r="G21" s="341">
        <v>23697</v>
      </c>
      <c r="H21" s="341">
        <v>23654</v>
      </c>
      <c r="I21" s="341">
        <v>23654</v>
      </c>
      <c r="J21" s="341">
        <v>23510</v>
      </c>
      <c r="K21" s="341">
        <v>23661</v>
      </c>
      <c r="L21" s="341">
        <v>23410</v>
      </c>
      <c r="M21" s="341">
        <v>23392</v>
      </c>
      <c r="N21" s="341">
        <v>23420</v>
      </c>
      <c r="O21" s="341">
        <v>24004</v>
      </c>
      <c r="P21" s="344">
        <v>23941</v>
      </c>
      <c r="Q21" s="344">
        <v>24051</v>
      </c>
      <c r="R21" s="347">
        <v>24036</v>
      </c>
      <c r="S21" s="344">
        <v>23137</v>
      </c>
      <c r="T21" s="344">
        <v>24299</v>
      </c>
      <c r="U21" s="344">
        <v>24457</v>
      </c>
      <c r="V21" s="344">
        <v>24622</v>
      </c>
      <c r="W21" s="344">
        <v>24855</v>
      </c>
      <c r="X21" s="344">
        <v>24800</v>
      </c>
      <c r="Y21" s="344">
        <v>25033</v>
      </c>
      <c r="Z21" s="344">
        <v>25041</v>
      </c>
      <c r="AA21" s="344">
        <v>24954</v>
      </c>
      <c r="AB21" s="341">
        <v>24897</v>
      </c>
      <c r="AC21" s="341">
        <v>24870</v>
      </c>
      <c r="AD21" s="341">
        <v>24885</v>
      </c>
      <c r="AE21" s="341">
        <v>24894</v>
      </c>
      <c r="AF21" s="341">
        <v>24779</v>
      </c>
      <c r="AG21" s="341">
        <v>24917</v>
      </c>
      <c r="AH21" s="341">
        <v>24842</v>
      </c>
      <c r="AI21" s="341">
        <v>24812</v>
      </c>
      <c r="AJ21" s="341">
        <v>24564</v>
      </c>
      <c r="AK21" s="341">
        <v>24309</v>
      </c>
      <c r="AL21" s="341">
        <v>24294</v>
      </c>
      <c r="AM21" s="341">
        <v>24540</v>
      </c>
      <c r="AN21" s="344">
        <v>24699</v>
      </c>
      <c r="AO21" s="344">
        <v>24777</v>
      </c>
      <c r="AP21" s="344">
        <v>24868</v>
      </c>
      <c r="AQ21" s="344">
        <v>25052</v>
      </c>
      <c r="AR21" s="344">
        <v>25719</v>
      </c>
      <c r="AS21" s="344">
        <v>25833</v>
      </c>
      <c r="AT21" s="344">
        <v>25857</v>
      </c>
      <c r="AU21" s="344">
        <v>25871</v>
      </c>
      <c r="AV21" s="344">
        <v>25699</v>
      </c>
      <c r="AW21" s="344">
        <v>26066</v>
      </c>
      <c r="AX21" s="344">
        <v>26194</v>
      </c>
      <c r="AY21" s="344">
        <v>26264</v>
      </c>
      <c r="AZ21" s="341">
        <v>26370</v>
      </c>
      <c r="BA21" s="341">
        <v>26407</v>
      </c>
      <c r="BB21" s="341">
        <v>26352</v>
      </c>
      <c r="BC21" s="341">
        <v>26380</v>
      </c>
      <c r="BD21" s="341">
        <v>26356</v>
      </c>
      <c r="BE21" s="341">
        <v>26257</v>
      </c>
      <c r="BF21" s="341">
        <v>26384</v>
      </c>
      <c r="BG21" s="341">
        <v>26366</v>
      </c>
      <c r="BH21" s="341">
        <v>26548</v>
      </c>
      <c r="BI21" s="341">
        <v>26577</v>
      </c>
      <c r="BJ21" s="341">
        <v>26624</v>
      </c>
      <c r="BK21" s="341">
        <v>26778</v>
      </c>
      <c r="BL21" s="344">
        <v>26791</v>
      </c>
      <c r="BM21" s="344">
        <v>26882</v>
      </c>
      <c r="BN21" s="344">
        <v>26923</v>
      </c>
      <c r="BO21" s="344">
        <v>26974</v>
      </c>
      <c r="BP21" s="344">
        <v>27113</v>
      </c>
      <c r="BQ21" s="344">
        <v>27127</v>
      </c>
      <c r="BR21" s="344">
        <v>26777</v>
      </c>
      <c r="BS21" s="344">
        <v>26479</v>
      </c>
      <c r="BT21" s="344">
        <v>26398</v>
      </c>
      <c r="BU21" s="344">
        <v>26303</v>
      </c>
      <c r="BV21" s="344">
        <v>26302</v>
      </c>
      <c r="BW21" s="344">
        <v>26372</v>
      </c>
      <c r="BX21" s="341">
        <v>26419</v>
      </c>
      <c r="BY21" s="341">
        <v>26260</v>
      </c>
      <c r="BZ21" s="341">
        <v>26062</v>
      </c>
      <c r="CA21" s="341">
        <v>25878</v>
      </c>
      <c r="CB21" s="341">
        <v>26058</v>
      </c>
      <c r="CC21" s="341">
        <v>25886</v>
      </c>
      <c r="CD21" s="341">
        <v>25690</v>
      </c>
      <c r="CE21" s="341">
        <v>25668</v>
      </c>
      <c r="CF21" s="341">
        <v>25567</v>
      </c>
      <c r="CG21" s="341">
        <v>25496</v>
      </c>
      <c r="CH21" s="341">
        <v>25536</v>
      </c>
      <c r="CI21" s="341">
        <v>25511</v>
      </c>
      <c r="CJ21" s="344">
        <v>25475</v>
      </c>
      <c r="CK21" s="344">
        <v>25624</v>
      </c>
      <c r="CL21" s="344">
        <v>25686</v>
      </c>
      <c r="CM21" s="344">
        <v>25648</v>
      </c>
      <c r="CN21" s="344">
        <v>25745</v>
      </c>
      <c r="CO21" s="344">
        <v>26039</v>
      </c>
      <c r="CP21" s="344">
        <v>26134</v>
      </c>
      <c r="CQ21" s="344">
        <v>26283</v>
      </c>
      <c r="CR21" s="344">
        <v>26254</v>
      </c>
      <c r="CS21" s="344">
        <v>26316</v>
      </c>
      <c r="CT21" s="344">
        <v>26401</v>
      </c>
      <c r="CU21" s="344">
        <v>26407</v>
      </c>
      <c r="CV21" s="341">
        <v>26390</v>
      </c>
      <c r="CW21" s="341">
        <v>26379</v>
      </c>
      <c r="CX21" s="341">
        <v>26411</v>
      </c>
      <c r="CY21" s="341">
        <v>26630</v>
      </c>
      <c r="CZ21" s="341">
        <v>26654</v>
      </c>
      <c r="DA21" s="341">
        <v>26568</v>
      </c>
      <c r="DB21" s="341">
        <v>26596</v>
      </c>
      <c r="DC21" s="341">
        <v>26534</v>
      </c>
      <c r="DD21" s="341">
        <v>26637</v>
      </c>
      <c r="DE21" s="341">
        <v>26458</v>
      </c>
      <c r="DF21" s="341">
        <v>26764</v>
      </c>
      <c r="DG21" s="341">
        <v>26805</v>
      </c>
      <c r="DH21" s="344">
        <v>26789</v>
      </c>
      <c r="DI21" s="344">
        <v>26815</v>
      </c>
      <c r="DJ21" s="344">
        <v>26753</v>
      </c>
      <c r="DK21" s="344">
        <v>26602</v>
      </c>
      <c r="DL21" s="344">
        <v>26521</v>
      </c>
      <c r="DM21" s="344">
        <v>26446</v>
      </c>
      <c r="DN21" s="344">
        <v>26318</v>
      </c>
      <c r="DO21" s="344">
        <v>26261</v>
      </c>
      <c r="DP21" s="344">
        <v>26297</v>
      </c>
      <c r="DQ21" s="344">
        <v>26188</v>
      </c>
      <c r="DR21" s="344">
        <v>25999</v>
      </c>
      <c r="DS21" s="344">
        <v>26099</v>
      </c>
      <c r="DT21" s="341">
        <v>26121</v>
      </c>
      <c r="DU21" s="341">
        <v>26270</v>
      </c>
      <c r="DV21" s="341">
        <v>26393</v>
      </c>
      <c r="DW21" s="341">
        <v>26334</v>
      </c>
      <c r="DX21" s="341">
        <v>26388</v>
      </c>
      <c r="DY21" s="341">
        <v>26460</v>
      </c>
      <c r="DZ21" s="341">
        <v>26403</v>
      </c>
      <c r="EA21" s="341">
        <v>26185</v>
      </c>
      <c r="EB21" s="341">
        <v>26331</v>
      </c>
      <c r="EC21" s="341">
        <v>26270</v>
      </c>
      <c r="ED21" s="341">
        <v>26250</v>
      </c>
      <c r="EE21" s="341">
        <v>26198</v>
      </c>
      <c r="EF21" s="344">
        <v>26339</v>
      </c>
      <c r="EG21" s="344">
        <v>26459</v>
      </c>
      <c r="EH21" s="344">
        <v>26375</v>
      </c>
      <c r="EI21" s="344">
        <v>26215</v>
      </c>
      <c r="EJ21" s="344">
        <v>26156</v>
      </c>
      <c r="EK21" s="344">
        <v>26090</v>
      </c>
      <c r="EL21" s="344">
        <v>26017</v>
      </c>
      <c r="EM21" s="344">
        <v>25997</v>
      </c>
      <c r="EN21" s="344">
        <v>26017</v>
      </c>
      <c r="EO21" s="344">
        <v>25885</v>
      </c>
      <c r="EP21" s="344">
        <v>25860</v>
      </c>
      <c r="EQ21" s="344">
        <v>25865</v>
      </c>
      <c r="ER21" s="341">
        <v>25930</v>
      </c>
      <c r="ES21" s="341">
        <v>25865</v>
      </c>
      <c r="ET21" s="341">
        <v>25827</v>
      </c>
      <c r="EU21" s="341">
        <v>25774</v>
      </c>
      <c r="EV21" s="341">
        <v>25787</v>
      </c>
      <c r="EW21" s="341">
        <v>25691</v>
      </c>
      <c r="EX21" s="341">
        <v>26005</v>
      </c>
      <c r="EY21" s="341">
        <v>26023</v>
      </c>
      <c r="EZ21" s="341">
        <v>25983</v>
      </c>
      <c r="FA21" s="341">
        <v>25940</v>
      </c>
      <c r="FB21" s="341">
        <v>25916</v>
      </c>
      <c r="FC21" s="341">
        <v>25936</v>
      </c>
      <c r="FD21" s="344">
        <v>26144</v>
      </c>
      <c r="FE21" s="344">
        <v>26150</v>
      </c>
      <c r="FF21" s="344">
        <v>25932</v>
      </c>
      <c r="FG21" s="344">
        <v>25827</v>
      </c>
      <c r="FH21" s="344">
        <v>25801</v>
      </c>
      <c r="FI21" s="344">
        <v>25644</v>
      </c>
      <c r="FJ21" s="344">
        <v>25633</v>
      </c>
      <c r="FK21" s="344">
        <v>25896</v>
      </c>
      <c r="FL21" s="344">
        <v>25747</v>
      </c>
      <c r="FM21" s="344">
        <v>25702</v>
      </c>
      <c r="FN21" s="344">
        <v>25724</v>
      </c>
      <c r="FO21" s="344">
        <v>25837</v>
      </c>
      <c r="FP21" s="341">
        <v>26025</v>
      </c>
      <c r="FQ21" s="341">
        <v>26047</v>
      </c>
      <c r="FR21" s="341">
        <v>26086</v>
      </c>
      <c r="FS21" s="341">
        <v>25902</v>
      </c>
      <c r="FT21" s="341">
        <v>25787</v>
      </c>
      <c r="FU21" s="341">
        <v>25591</v>
      </c>
      <c r="FV21" s="341">
        <v>25547</v>
      </c>
      <c r="FW21" s="341">
        <v>25508</v>
      </c>
      <c r="FX21" s="341">
        <v>25436</v>
      </c>
      <c r="FY21" s="341">
        <v>25442</v>
      </c>
      <c r="FZ21" s="341">
        <v>25439</v>
      </c>
      <c r="GA21" s="341">
        <v>25385</v>
      </c>
      <c r="GB21" s="341">
        <v>25723</v>
      </c>
      <c r="GC21" s="341">
        <v>25695</v>
      </c>
      <c r="GD21" s="341">
        <v>25395</v>
      </c>
      <c r="GE21" s="341">
        <v>25203</v>
      </c>
      <c r="GF21" s="352">
        <v>25082</v>
      </c>
      <c r="GG21" s="353">
        <v>24883</v>
      </c>
      <c r="GH21" s="353">
        <v>24919</v>
      </c>
      <c r="GI21" s="353">
        <v>24803</v>
      </c>
      <c r="GJ21" s="353">
        <v>24681</v>
      </c>
      <c r="GK21" s="353">
        <v>24616</v>
      </c>
      <c r="GL21" s="353">
        <v>24538</v>
      </c>
      <c r="GM21" s="353">
        <v>24470</v>
      </c>
      <c r="GN21" s="341">
        <v>24702</v>
      </c>
      <c r="GO21" s="281">
        <v>232</v>
      </c>
      <c r="GP21" s="282">
        <v>100.94809971393499</v>
      </c>
      <c r="GQ21" s="281">
        <v>232</v>
      </c>
      <c r="GR21" s="282">
        <v>100.94809971393499</v>
      </c>
    </row>
    <row r="22" spans="1:214" ht="15" outlineLevel="2">
      <c r="A22" s="339">
        <v>147</v>
      </c>
      <c r="B22" s="340" t="s">
        <v>318</v>
      </c>
      <c r="C22" s="306" t="s">
        <v>357</v>
      </c>
      <c r="D22" s="341">
        <v>22696</v>
      </c>
      <c r="E22" s="341">
        <v>22735</v>
      </c>
      <c r="F22" s="341">
        <v>22662</v>
      </c>
      <c r="G22" s="341">
        <v>22662</v>
      </c>
      <c r="H22" s="341">
        <v>22508</v>
      </c>
      <c r="I22" s="341">
        <v>22522</v>
      </c>
      <c r="J22" s="341">
        <v>22109</v>
      </c>
      <c r="K22" s="341">
        <v>22427</v>
      </c>
      <c r="L22" s="341">
        <v>21974</v>
      </c>
      <c r="M22" s="341">
        <v>21956</v>
      </c>
      <c r="N22" s="341">
        <v>21997</v>
      </c>
      <c r="O22" s="341">
        <v>22030</v>
      </c>
      <c r="P22" s="344">
        <v>22019</v>
      </c>
      <c r="Q22" s="344">
        <v>22121</v>
      </c>
      <c r="R22" s="347">
        <v>21550</v>
      </c>
      <c r="S22" s="344">
        <v>20744</v>
      </c>
      <c r="T22" s="344">
        <v>21880</v>
      </c>
      <c r="U22" s="344">
        <v>22277</v>
      </c>
      <c r="V22" s="344">
        <v>22959</v>
      </c>
      <c r="W22" s="344">
        <v>23526</v>
      </c>
      <c r="X22" s="344">
        <v>23899</v>
      </c>
      <c r="Y22" s="344">
        <v>23833</v>
      </c>
      <c r="Z22" s="344">
        <v>23847</v>
      </c>
      <c r="AA22" s="344">
        <v>23767</v>
      </c>
      <c r="AB22" s="341">
        <v>23904</v>
      </c>
      <c r="AC22" s="341">
        <v>23934</v>
      </c>
      <c r="AD22" s="341">
        <v>23914</v>
      </c>
      <c r="AE22" s="341">
        <v>23998</v>
      </c>
      <c r="AF22" s="341">
        <v>24334</v>
      </c>
      <c r="AG22" s="341">
        <v>23625</v>
      </c>
      <c r="AH22" s="341">
        <v>23961</v>
      </c>
      <c r="AI22" s="341">
        <v>23970</v>
      </c>
      <c r="AJ22" s="341">
        <v>23842</v>
      </c>
      <c r="AK22" s="341">
        <v>24187</v>
      </c>
      <c r="AL22" s="341">
        <v>24315</v>
      </c>
      <c r="AM22" s="341">
        <v>24375</v>
      </c>
      <c r="AN22" s="344">
        <v>24308</v>
      </c>
      <c r="AO22" s="344">
        <v>24348</v>
      </c>
      <c r="AP22" s="344">
        <v>24393</v>
      </c>
      <c r="AQ22" s="344">
        <v>24272</v>
      </c>
      <c r="AR22" s="344">
        <v>24731</v>
      </c>
      <c r="AS22" s="344">
        <v>24781</v>
      </c>
      <c r="AT22" s="344">
        <v>24839</v>
      </c>
      <c r="AU22" s="344">
        <v>24991</v>
      </c>
      <c r="AV22" s="344">
        <v>24611</v>
      </c>
      <c r="AW22" s="344">
        <v>24689</v>
      </c>
      <c r="AX22" s="344">
        <v>24672</v>
      </c>
      <c r="AY22" s="344">
        <v>24741</v>
      </c>
      <c r="AZ22" s="341">
        <v>24886</v>
      </c>
      <c r="BA22" s="341">
        <v>24933</v>
      </c>
      <c r="BB22" s="341">
        <v>24874</v>
      </c>
      <c r="BC22" s="341">
        <v>24881</v>
      </c>
      <c r="BD22" s="341">
        <v>24846</v>
      </c>
      <c r="BE22" s="341">
        <v>24353</v>
      </c>
      <c r="BF22" s="341">
        <v>24450</v>
      </c>
      <c r="BG22" s="341">
        <v>24226</v>
      </c>
      <c r="BH22" s="341">
        <v>24387</v>
      </c>
      <c r="BI22" s="341">
        <v>24076</v>
      </c>
      <c r="BJ22" s="341">
        <v>24184</v>
      </c>
      <c r="BK22" s="341">
        <v>26222</v>
      </c>
      <c r="BL22" s="344">
        <v>26223</v>
      </c>
      <c r="BM22" s="344">
        <v>26411</v>
      </c>
      <c r="BN22" s="344">
        <v>26393</v>
      </c>
      <c r="BO22" s="344">
        <v>26348</v>
      </c>
      <c r="BP22" s="344">
        <v>26423</v>
      </c>
      <c r="BQ22" s="344">
        <v>26262</v>
      </c>
      <c r="BR22" s="344">
        <v>25586</v>
      </c>
      <c r="BS22" s="344">
        <v>24843</v>
      </c>
      <c r="BT22" s="344">
        <v>24674</v>
      </c>
      <c r="BU22" s="344">
        <v>24702</v>
      </c>
      <c r="BV22" s="344">
        <v>24654</v>
      </c>
      <c r="BW22" s="344">
        <v>24886</v>
      </c>
      <c r="BX22" s="341">
        <v>25051</v>
      </c>
      <c r="BY22" s="341">
        <v>24832</v>
      </c>
      <c r="BZ22" s="341">
        <v>24577</v>
      </c>
      <c r="CA22" s="341">
        <v>24321</v>
      </c>
      <c r="CB22" s="341">
        <v>24202</v>
      </c>
      <c r="CC22" s="341">
        <v>23868</v>
      </c>
      <c r="CD22" s="341">
        <v>23486</v>
      </c>
      <c r="CE22" s="341">
        <v>23335</v>
      </c>
      <c r="CF22" s="341">
        <v>23183</v>
      </c>
      <c r="CG22" s="341">
        <v>23206</v>
      </c>
      <c r="CH22" s="341">
        <v>23208</v>
      </c>
      <c r="CI22" s="341">
        <v>23196</v>
      </c>
      <c r="CJ22" s="344">
        <v>23101</v>
      </c>
      <c r="CK22" s="344">
        <v>23301</v>
      </c>
      <c r="CL22" s="344">
        <v>23233</v>
      </c>
      <c r="CM22" s="344">
        <v>23197</v>
      </c>
      <c r="CN22" s="344">
        <v>23224</v>
      </c>
      <c r="CO22" s="344">
        <v>23547</v>
      </c>
      <c r="CP22" s="344">
        <v>23840</v>
      </c>
      <c r="CQ22" s="344">
        <v>23968</v>
      </c>
      <c r="CR22" s="344">
        <v>23921</v>
      </c>
      <c r="CS22" s="344">
        <v>24081</v>
      </c>
      <c r="CT22" s="344">
        <v>24202</v>
      </c>
      <c r="CU22" s="344">
        <v>24314</v>
      </c>
      <c r="CV22" s="341">
        <v>24369</v>
      </c>
      <c r="CW22" s="341">
        <v>24306</v>
      </c>
      <c r="CX22" s="341">
        <v>24407</v>
      </c>
      <c r="CY22" s="341">
        <v>24440</v>
      </c>
      <c r="CZ22" s="341">
        <v>24560</v>
      </c>
      <c r="DA22" s="341">
        <v>24469</v>
      </c>
      <c r="DB22" s="341">
        <v>24612</v>
      </c>
      <c r="DC22" s="341">
        <v>24573</v>
      </c>
      <c r="DD22" s="341">
        <v>25995</v>
      </c>
      <c r="DE22" s="341">
        <v>25820</v>
      </c>
      <c r="DF22" s="341">
        <v>26473</v>
      </c>
      <c r="DG22" s="341">
        <v>26793</v>
      </c>
      <c r="DH22" s="344">
        <v>26581</v>
      </c>
      <c r="DI22" s="344">
        <v>26538</v>
      </c>
      <c r="DJ22" s="344">
        <v>26415</v>
      </c>
      <c r="DK22" s="344">
        <v>26390</v>
      </c>
      <c r="DL22" s="344">
        <v>26262</v>
      </c>
      <c r="DM22" s="344">
        <v>26207</v>
      </c>
      <c r="DN22" s="344">
        <v>26148</v>
      </c>
      <c r="DO22" s="344">
        <v>26143</v>
      </c>
      <c r="DP22" s="344">
        <v>26168</v>
      </c>
      <c r="DQ22" s="344">
        <v>26104</v>
      </c>
      <c r="DR22" s="344">
        <v>25867</v>
      </c>
      <c r="DS22" s="344">
        <v>26056</v>
      </c>
      <c r="DT22" s="341">
        <v>26120</v>
      </c>
      <c r="DU22" s="341">
        <v>26779</v>
      </c>
      <c r="DV22" s="341">
        <v>27099</v>
      </c>
      <c r="DW22" s="341">
        <v>27205</v>
      </c>
      <c r="DX22" s="341">
        <v>27575</v>
      </c>
      <c r="DY22" s="341">
        <v>27520</v>
      </c>
      <c r="DZ22" s="341">
        <v>27610</v>
      </c>
      <c r="EA22" s="341">
        <v>27050</v>
      </c>
      <c r="EB22" s="341">
        <v>27177</v>
      </c>
      <c r="EC22" s="341">
        <v>27159</v>
      </c>
      <c r="ED22" s="341">
        <v>27047</v>
      </c>
      <c r="EE22" s="341">
        <v>26980</v>
      </c>
      <c r="EF22" s="344">
        <v>27058</v>
      </c>
      <c r="EG22" s="344">
        <v>27173</v>
      </c>
      <c r="EH22" s="344">
        <v>27025</v>
      </c>
      <c r="EI22" s="344">
        <v>27048</v>
      </c>
      <c r="EJ22" s="344">
        <v>26903</v>
      </c>
      <c r="EK22" s="344">
        <v>26920</v>
      </c>
      <c r="EL22" s="344">
        <v>26984</v>
      </c>
      <c r="EM22" s="344">
        <v>27106</v>
      </c>
      <c r="EN22" s="344">
        <v>27795</v>
      </c>
      <c r="EO22" s="344">
        <v>27693</v>
      </c>
      <c r="EP22" s="344">
        <v>27694</v>
      </c>
      <c r="EQ22" s="344">
        <v>27837</v>
      </c>
      <c r="ER22" s="341">
        <v>28011</v>
      </c>
      <c r="ES22" s="341">
        <v>28207</v>
      </c>
      <c r="ET22" s="341">
        <v>28297</v>
      </c>
      <c r="EU22" s="341">
        <v>28414</v>
      </c>
      <c r="EV22" s="341">
        <v>28821</v>
      </c>
      <c r="EW22" s="341">
        <v>28914</v>
      </c>
      <c r="EX22" s="341">
        <v>30062</v>
      </c>
      <c r="EY22" s="341">
        <v>30227</v>
      </c>
      <c r="EZ22" s="341">
        <v>30220</v>
      </c>
      <c r="FA22" s="341">
        <v>30464</v>
      </c>
      <c r="FB22" s="341">
        <v>30516</v>
      </c>
      <c r="FC22" s="341">
        <v>30728</v>
      </c>
      <c r="FD22" s="344">
        <v>31023</v>
      </c>
      <c r="FE22" s="344">
        <v>31128</v>
      </c>
      <c r="FF22" s="344">
        <v>30906</v>
      </c>
      <c r="FG22" s="344">
        <v>30860</v>
      </c>
      <c r="FH22" s="344">
        <v>30969</v>
      </c>
      <c r="FI22" s="344">
        <v>30875</v>
      </c>
      <c r="FJ22" s="344">
        <v>30911</v>
      </c>
      <c r="FK22" s="344">
        <v>31348</v>
      </c>
      <c r="FL22" s="344">
        <v>31318</v>
      </c>
      <c r="FM22" s="344">
        <v>31358</v>
      </c>
      <c r="FN22" s="344">
        <v>31387</v>
      </c>
      <c r="FO22" s="344">
        <v>31374</v>
      </c>
      <c r="FP22" s="341">
        <v>31730</v>
      </c>
      <c r="FQ22" s="341">
        <v>32097</v>
      </c>
      <c r="FR22" s="341">
        <v>32287</v>
      </c>
      <c r="FS22" s="341">
        <v>32061</v>
      </c>
      <c r="FT22" s="341">
        <v>31922</v>
      </c>
      <c r="FU22" s="341">
        <v>31824</v>
      </c>
      <c r="FV22" s="341">
        <v>31852</v>
      </c>
      <c r="FW22" s="341">
        <v>31738</v>
      </c>
      <c r="FX22" s="341">
        <v>31836</v>
      </c>
      <c r="FY22" s="341">
        <v>32133</v>
      </c>
      <c r="FZ22" s="341">
        <v>32144</v>
      </c>
      <c r="GA22" s="341">
        <v>32289</v>
      </c>
      <c r="GB22" s="341">
        <v>32900</v>
      </c>
      <c r="GC22" s="341">
        <v>33044</v>
      </c>
      <c r="GD22" s="341">
        <v>32843</v>
      </c>
      <c r="GE22" s="341">
        <v>32638</v>
      </c>
      <c r="GF22" s="352">
        <v>32779</v>
      </c>
      <c r="GG22" s="353">
        <v>31600</v>
      </c>
      <c r="GH22" s="353">
        <v>31754</v>
      </c>
      <c r="GI22" s="353">
        <v>31707</v>
      </c>
      <c r="GJ22" s="353">
        <v>31710</v>
      </c>
      <c r="GK22" s="353">
        <v>31749</v>
      </c>
      <c r="GL22" s="353">
        <v>31678</v>
      </c>
      <c r="GM22" s="353">
        <v>31699</v>
      </c>
      <c r="GN22" s="341">
        <v>32116</v>
      </c>
      <c r="GO22" s="281">
        <v>417</v>
      </c>
      <c r="GP22" s="282">
        <v>101.315498911638</v>
      </c>
      <c r="GQ22" s="281">
        <v>417</v>
      </c>
      <c r="GR22" s="282">
        <v>101.315498911638</v>
      </c>
    </row>
    <row r="23" spans="1:214" ht="15" outlineLevel="2">
      <c r="A23" s="339">
        <v>172</v>
      </c>
      <c r="B23" s="340" t="s">
        <v>318</v>
      </c>
      <c r="C23" s="306" t="s">
        <v>358</v>
      </c>
      <c r="D23" s="341">
        <v>36112</v>
      </c>
      <c r="E23" s="341">
        <v>36463</v>
      </c>
      <c r="F23" s="341">
        <v>36387</v>
      </c>
      <c r="G23" s="341">
        <v>36233</v>
      </c>
      <c r="H23" s="341">
        <v>36128</v>
      </c>
      <c r="I23" s="341">
        <v>36239</v>
      </c>
      <c r="J23" s="341">
        <v>35363</v>
      </c>
      <c r="K23" s="341">
        <v>36206</v>
      </c>
      <c r="L23" s="341">
        <v>34967</v>
      </c>
      <c r="M23" s="341">
        <v>35081</v>
      </c>
      <c r="N23" s="341">
        <v>35198</v>
      </c>
      <c r="O23" s="341">
        <v>35695</v>
      </c>
      <c r="P23" s="344">
        <v>35780</v>
      </c>
      <c r="Q23" s="344">
        <v>37162</v>
      </c>
      <c r="R23" s="347">
        <v>37179</v>
      </c>
      <c r="S23" s="344">
        <v>35209</v>
      </c>
      <c r="T23" s="344">
        <v>36393</v>
      </c>
      <c r="U23" s="344">
        <v>36587</v>
      </c>
      <c r="V23" s="344">
        <v>37049</v>
      </c>
      <c r="W23" s="344">
        <v>37337</v>
      </c>
      <c r="X23" s="344">
        <v>37281</v>
      </c>
      <c r="Y23" s="344">
        <v>38844</v>
      </c>
      <c r="Z23" s="344">
        <v>38714</v>
      </c>
      <c r="AA23" s="344">
        <v>38502</v>
      </c>
      <c r="AB23" s="341">
        <v>38761</v>
      </c>
      <c r="AC23" s="341">
        <v>38797</v>
      </c>
      <c r="AD23" s="341">
        <v>38690</v>
      </c>
      <c r="AE23" s="341">
        <v>38551</v>
      </c>
      <c r="AF23" s="341">
        <v>38587</v>
      </c>
      <c r="AG23" s="341">
        <v>37740</v>
      </c>
      <c r="AH23" s="341">
        <v>37621</v>
      </c>
      <c r="AI23" s="341">
        <v>37474</v>
      </c>
      <c r="AJ23" s="341">
        <v>37197</v>
      </c>
      <c r="AK23" s="341">
        <v>37543</v>
      </c>
      <c r="AL23" s="341">
        <v>37018</v>
      </c>
      <c r="AM23" s="341">
        <v>37264</v>
      </c>
      <c r="AN23" s="344">
        <v>36993</v>
      </c>
      <c r="AO23" s="344">
        <v>36991</v>
      </c>
      <c r="AP23" s="344">
        <v>37046</v>
      </c>
      <c r="AQ23" s="344">
        <v>37063</v>
      </c>
      <c r="AR23" s="344">
        <v>37830</v>
      </c>
      <c r="AS23" s="344">
        <v>38032</v>
      </c>
      <c r="AT23" s="344">
        <v>38119</v>
      </c>
      <c r="AU23" s="344">
        <v>38365</v>
      </c>
      <c r="AV23" s="344">
        <v>37983</v>
      </c>
      <c r="AW23" s="344">
        <v>38106</v>
      </c>
      <c r="AX23" s="344">
        <v>38034</v>
      </c>
      <c r="AY23" s="344">
        <v>38019</v>
      </c>
      <c r="AZ23" s="341">
        <v>38139</v>
      </c>
      <c r="BA23" s="341">
        <v>38275</v>
      </c>
      <c r="BB23" s="341">
        <v>38026</v>
      </c>
      <c r="BC23" s="341">
        <v>38019</v>
      </c>
      <c r="BD23" s="341">
        <v>38009</v>
      </c>
      <c r="BE23" s="341">
        <v>37549</v>
      </c>
      <c r="BF23" s="341">
        <v>38420</v>
      </c>
      <c r="BG23" s="341">
        <v>38069</v>
      </c>
      <c r="BH23" s="341">
        <v>38161</v>
      </c>
      <c r="BI23" s="341">
        <v>37583</v>
      </c>
      <c r="BJ23" s="341">
        <v>37876</v>
      </c>
      <c r="BK23" s="341">
        <v>38044</v>
      </c>
      <c r="BL23" s="344">
        <v>38050</v>
      </c>
      <c r="BM23" s="344">
        <v>38344</v>
      </c>
      <c r="BN23" s="344">
        <v>38233</v>
      </c>
      <c r="BO23" s="344">
        <v>38186</v>
      </c>
      <c r="BP23" s="344">
        <v>38250</v>
      </c>
      <c r="BQ23" s="344">
        <v>38004</v>
      </c>
      <c r="BR23" s="344">
        <v>36926</v>
      </c>
      <c r="BS23" s="344">
        <v>36309</v>
      </c>
      <c r="BT23" s="344">
        <v>36087</v>
      </c>
      <c r="BU23" s="344">
        <v>36142</v>
      </c>
      <c r="BV23" s="344">
        <v>35978</v>
      </c>
      <c r="BW23" s="344">
        <v>36114</v>
      </c>
      <c r="BX23" s="341">
        <v>36201</v>
      </c>
      <c r="BY23" s="341">
        <v>36024</v>
      </c>
      <c r="BZ23" s="341">
        <v>35471</v>
      </c>
      <c r="CA23" s="341">
        <v>34911</v>
      </c>
      <c r="CB23" s="341">
        <v>34717</v>
      </c>
      <c r="CC23" s="341">
        <v>34235</v>
      </c>
      <c r="CD23" s="341">
        <v>34598</v>
      </c>
      <c r="CE23" s="341">
        <v>34471</v>
      </c>
      <c r="CF23" s="341">
        <v>34127</v>
      </c>
      <c r="CG23" s="341">
        <v>33985</v>
      </c>
      <c r="CH23" s="341">
        <v>33954</v>
      </c>
      <c r="CI23" s="341">
        <v>33831</v>
      </c>
      <c r="CJ23" s="344">
        <v>33700</v>
      </c>
      <c r="CK23" s="344">
        <v>33812</v>
      </c>
      <c r="CL23" s="344">
        <v>33586</v>
      </c>
      <c r="CM23" s="344">
        <v>33470</v>
      </c>
      <c r="CN23" s="344">
        <v>33380</v>
      </c>
      <c r="CO23" s="344">
        <v>33681</v>
      </c>
      <c r="CP23" s="344">
        <v>34244</v>
      </c>
      <c r="CQ23" s="344">
        <v>34424</v>
      </c>
      <c r="CR23" s="344">
        <v>34591</v>
      </c>
      <c r="CS23" s="344">
        <v>34723</v>
      </c>
      <c r="CT23" s="344">
        <v>35185</v>
      </c>
      <c r="CU23" s="344">
        <v>35342</v>
      </c>
      <c r="CV23" s="341">
        <v>35413</v>
      </c>
      <c r="CW23" s="341">
        <v>35388</v>
      </c>
      <c r="CX23" s="341">
        <v>35260</v>
      </c>
      <c r="CY23" s="341">
        <v>35119</v>
      </c>
      <c r="CZ23" s="341">
        <v>35038</v>
      </c>
      <c r="DA23" s="341">
        <v>35039</v>
      </c>
      <c r="DB23" s="341">
        <v>34964</v>
      </c>
      <c r="DC23" s="341">
        <v>34947</v>
      </c>
      <c r="DD23" s="341">
        <v>35384</v>
      </c>
      <c r="DE23" s="341">
        <v>35115</v>
      </c>
      <c r="DF23" s="341">
        <v>34935</v>
      </c>
      <c r="DG23" s="341">
        <v>34951</v>
      </c>
      <c r="DH23" s="344">
        <v>35064</v>
      </c>
      <c r="DI23" s="344">
        <v>35486</v>
      </c>
      <c r="DJ23" s="344">
        <v>35340</v>
      </c>
      <c r="DK23" s="344">
        <v>35776</v>
      </c>
      <c r="DL23" s="344">
        <v>35765</v>
      </c>
      <c r="DM23" s="344">
        <v>35661</v>
      </c>
      <c r="DN23" s="344">
        <v>35584</v>
      </c>
      <c r="DO23" s="344">
        <v>35684</v>
      </c>
      <c r="DP23" s="344">
        <v>35688</v>
      </c>
      <c r="DQ23" s="344">
        <v>35536</v>
      </c>
      <c r="DR23" s="344">
        <v>35490</v>
      </c>
      <c r="DS23" s="344">
        <v>35736</v>
      </c>
      <c r="DT23" s="341">
        <v>35836</v>
      </c>
      <c r="DU23" s="341">
        <v>36951</v>
      </c>
      <c r="DV23" s="341">
        <v>37619</v>
      </c>
      <c r="DW23" s="341">
        <v>37832</v>
      </c>
      <c r="DX23" s="341">
        <v>38127</v>
      </c>
      <c r="DY23" s="341">
        <v>38213</v>
      </c>
      <c r="DZ23" s="341">
        <v>38264</v>
      </c>
      <c r="EA23" s="341">
        <v>37538</v>
      </c>
      <c r="EB23" s="341">
        <v>37730</v>
      </c>
      <c r="EC23" s="341">
        <v>37518</v>
      </c>
      <c r="ED23" s="341">
        <v>37362</v>
      </c>
      <c r="EE23" s="341">
        <v>37088</v>
      </c>
      <c r="EF23" s="344">
        <v>37121</v>
      </c>
      <c r="EG23" s="344">
        <v>37236</v>
      </c>
      <c r="EH23" s="344">
        <v>36981</v>
      </c>
      <c r="EI23" s="344">
        <v>36930</v>
      </c>
      <c r="EJ23" s="344">
        <v>36822</v>
      </c>
      <c r="EK23" s="344">
        <v>36785</v>
      </c>
      <c r="EL23" s="344">
        <v>36757</v>
      </c>
      <c r="EM23" s="344">
        <v>36886</v>
      </c>
      <c r="EN23" s="344">
        <v>38006</v>
      </c>
      <c r="EO23" s="344">
        <v>37880</v>
      </c>
      <c r="EP23" s="344">
        <v>37946</v>
      </c>
      <c r="EQ23" s="344">
        <v>38007</v>
      </c>
      <c r="ER23" s="341">
        <v>37999</v>
      </c>
      <c r="ES23" s="341">
        <v>38229</v>
      </c>
      <c r="ET23" s="341">
        <v>38455</v>
      </c>
      <c r="EU23" s="341">
        <v>38521</v>
      </c>
      <c r="EV23" s="341">
        <v>38754</v>
      </c>
      <c r="EW23" s="341">
        <v>38791</v>
      </c>
      <c r="EX23" s="341">
        <v>40692</v>
      </c>
      <c r="EY23" s="341">
        <v>40849</v>
      </c>
      <c r="EZ23" s="341">
        <v>40883</v>
      </c>
      <c r="FA23" s="341">
        <v>41315</v>
      </c>
      <c r="FB23" s="341">
        <v>41416</v>
      </c>
      <c r="FC23" s="341">
        <v>41431</v>
      </c>
      <c r="FD23" s="344">
        <v>41822</v>
      </c>
      <c r="FE23" s="344">
        <v>42100</v>
      </c>
      <c r="FF23" s="344">
        <v>42006</v>
      </c>
      <c r="FG23" s="344">
        <v>41782</v>
      </c>
      <c r="FH23" s="344">
        <v>41878</v>
      </c>
      <c r="FI23" s="344">
        <v>41840</v>
      </c>
      <c r="FJ23" s="344">
        <v>41801</v>
      </c>
      <c r="FK23" s="344">
        <v>42321</v>
      </c>
      <c r="FL23" s="344">
        <v>42162</v>
      </c>
      <c r="FM23" s="344">
        <v>42058</v>
      </c>
      <c r="FN23" s="344">
        <v>41967</v>
      </c>
      <c r="FO23" s="344">
        <v>42141</v>
      </c>
      <c r="FP23" s="341">
        <v>42600</v>
      </c>
      <c r="FQ23" s="341">
        <v>42969</v>
      </c>
      <c r="FR23" s="341">
        <v>42855</v>
      </c>
      <c r="FS23" s="341">
        <v>42751</v>
      </c>
      <c r="FT23" s="341">
        <v>42816</v>
      </c>
      <c r="FU23" s="341">
        <v>42804</v>
      </c>
      <c r="FV23" s="341">
        <v>42768</v>
      </c>
      <c r="FW23" s="341">
        <v>42536</v>
      </c>
      <c r="FX23" s="341">
        <v>42736</v>
      </c>
      <c r="FY23" s="341">
        <v>42830</v>
      </c>
      <c r="FZ23" s="341">
        <v>42954</v>
      </c>
      <c r="GA23" s="341">
        <v>43016</v>
      </c>
      <c r="GB23" s="341">
        <v>43592</v>
      </c>
      <c r="GC23" s="341">
        <v>43798</v>
      </c>
      <c r="GD23" s="341">
        <v>43865</v>
      </c>
      <c r="GE23" s="341">
        <v>43639</v>
      </c>
      <c r="GF23" s="352">
        <v>43774</v>
      </c>
      <c r="GG23" s="353">
        <v>42716</v>
      </c>
      <c r="GH23" s="353">
        <v>42834</v>
      </c>
      <c r="GI23" s="353">
        <v>42752</v>
      </c>
      <c r="GJ23" s="353">
        <v>42719</v>
      </c>
      <c r="GK23" s="353">
        <v>42803</v>
      </c>
      <c r="GL23" s="353">
        <v>42811</v>
      </c>
      <c r="GM23" s="353">
        <v>42868</v>
      </c>
      <c r="GN23" s="341">
        <v>43524</v>
      </c>
      <c r="GO23" s="281">
        <v>656</v>
      </c>
      <c r="GP23" s="282">
        <v>101.530278995988</v>
      </c>
      <c r="GQ23" s="281">
        <v>656</v>
      </c>
      <c r="GR23" s="282">
        <v>101.530278995988</v>
      </c>
    </row>
    <row r="24" spans="1:214" ht="15" outlineLevel="2">
      <c r="A24" s="339">
        <v>475</v>
      </c>
      <c r="B24" s="340" t="s">
        <v>318</v>
      </c>
      <c r="C24" s="306" t="s">
        <v>359</v>
      </c>
      <c r="D24" s="341">
        <v>3139</v>
      </c>
      <c r="E24" s="341">
        <v>3151</v>
      </c>
      <c r="F24" s="341">
        <v>3175</v>
      </c>
      <c r="G24" s="341">
        <v>3152</v>
      </c>
      <c r="H24" s="341">
        <v>3152</v>
      </c>
      <c r="I24" s="341">
        <v>2942</v>
      </c>
      <c r="J24" s="341">
        <v>2947</v>
      </c>
      <c r="K24" s="341">
        <v>2941</v>
      </c>
      <c r="L24" s="341">
        <v>2878</v>
      </c>
      <c r="M24" s="341">
        <v>2889</v>
      </c>
      <c r="N24" s="341">
        <v>2888</v>
      </c>
      <c r="O24" s="341">
        <v>2949</v>
      </c>
      <c r="P24" s="344">
        <v>2940</v>
      </c>
      <c r="Q24" s="344">
        <v>2942</v>
      </c>
      <c r="R24" s="347">
        <v>2989</v>
      </c>
      <c r="S24" s="344">
        <v>2986</v>
      </c>
      <c r="T24" s="344">
        <v>2989</v>
      </c>
      <c r="U24" s="344">
        <v>3144</v>
      </c>
      <c r="V24" s="344">
        <v>3188</v>
      </c>
      <c r="W24" s="344">
        <v>3224</v>
      </c>
      <c r="X24" s="344">
        <v>3226</v>
      </c>
      <c r="Y24" s="344">
        <v>3355</v>
      </c>
      <c r="Z24" s="344">
        <v>3366</v>
      </c>
      <c r="AA24" s="344">
        <v>3394</v>
      </c>
      <c r="AB24" s="341">
        <v>3402</v>
      </c>
      <c r="AC24" s="341">
        <v>3403</v>
      </c>
      <c r="AD24" s="341">
        <v>3416</v>
      </c>
      <c r="AE24" s="341">
        <v>3389</v>
      </c>
      <c r="AF24" s="341">
        <v>3379</v>
      </c>
      <c r="AG24" s="341">
        <v>3371</v>
      </c>
      <c r="AH24" s="341">
        <v>3394</v>
      </c>
      <c r="AI24" s="341">
        <v>3394</v>
      </c>
      <c r="AJ24" s="341">
        <v>3376</v>
      </c>
      <c r="AK24" s="341">
        <v>3395</v>
      </c>
      <c r="AL24" s="341">
        <v>3412</v>
      </c>
      <c r="AM24" s="341">
        <v>3423</v>
      </c>
      <c r="AN24" s="344">
        <v>3420</v>
      </c>
      <c r="AO24" s="344">
        <v>3437</v>
      </c>
      <c r="AP24" s="344">
        <v>3431</v>
      </c>
      <c r="AQ24" s="344">
        <v>3415</v>
      </c>
      <c r="AR24" s="344">
        <v>3440</v>
      </c>
      <c r="AS24" s="344">
        <v>3462</v>
      </c>
      <c r="AT24" s="344">
        <v>3486</v>
      </c>
      <c r="AU24" s="344">
        <v>3516</v>
      </c>
      <c r="AV24" s="344">
        <v>3500</v>
      </c>
      <c r="AW24" s="344">
        <v>3512</v>
      </c>
      <c r="AX24" s="344">
        <v>3531</v>
      </c>
      <c r="AY24" s="344">
        <v>3538</v>
      </c>
      <c r="AZ24" s="341">
        <v>3558</v>
      </c>
      <c r="BA24" s="341">
        <v>3567</v>
      </c>
      <c r="BB24" s="341">
        <v>3568</v>
      </c>
      <c r="BC24" s="341">
        <v>3582</v>
      </c>
      <c r="BD24" s="341">
        <v>3611</v>
      </c>
      <c r="BE24" s="341">
        <v>3657</v>
      </c>
      <c r="BF24" s="341">
        <v>3673</v>
      </c>
      <c r="BG24" s="341">
        <v>3685</v>
      </c>
      <c r="BH24" s="341">
        <v>3707</v>
      </c>
      <c r="BI24" s="341">
        <v>3700</v>
      </c>
      <c r="BJ24" s="341">
        <v>3779</v>
      </c>
      <c r="BK24" s="341">
        <v>3831</v>
      </c>
      <c r="BL24" s="344">
        <v>3858</v>
      </c>
      <c r="BM24" s="344">
        <v>3892</v>
      </c>
      <c r="BN24" s="344">
        <v>3931</v>
      </c>
      <c r="BO24" s="344">
        <v>3913</v>
      </c>
      <c r="BP24" s="344">
        <v>3915</v>
      </c>
      <c r="BQ24" s="344">
        <v>3903</v>
      </c>
      <c r="BR24" s="344">
        <v>3910</v>
      </c>
      <c r="BS24" s="344">
        <v>3979</v>
      </c>
      <c r="BT24" s="344">
        <v>3964</v>
      </c>
      <c r="BU24" s="344">
        <v>4014</v>
      </c>
      <c r="BV24" s="344">
        <v>4010</v>
      </c>
      <c r="BW24" s="344">
        <v>4036</v>
      </c>
      <c r="BX24" s="341">
        <v>4074</v>
      </c>
      <c r="BY24" s="341">
        <v>4096</v>
      </c>
      <c r="BZ24" s="341">
        <v>4093</v>
      </c>
      <c r="CA24" s="341">
        <v>4104</v>
      </c>
      <c r="CB24" s="341">
        <v>4119</v>
      </c>
      <c r="CC24" s="341">
        <v>4087</v>
      </c>
      <c r="CD24" s="341">
        <v>4069</v>
      </c>
      <c r="CE24" s="341">
        <v>4072</v>
      </c>
      <c r="CF24" s="341">
        <v>4034</v>
      </c>
      <c r="CG24" s="341">
        <v>4022</v>
      </c>
      <c r="CH24" s="341">
        <v>4036</v>
      </c>
      <c r="CI24" s="341">
        <v>4032</v>
      </c>
      <c r="CJ24" s="344">
        <v>4023</v>
      </c>
      <c r="CK24" s="344">
        <v>4041</v>
      </c>
      <c r="CL24" s="344">
        <v>4054</v>
      </c>
      <c r="CM24" s="344">
        <v>4058</v>
      </c>
      <c r="CN24" s="344">
        <v>4036</v>
      </c>
      <c r="CO24" s="344">
        <v>4067</v>
      </c>
      <c r="CP24" s="344">
        <v>4068</v>
      </c>
      <c r="CQ24" s="344">
        <v>4135</v>
      </c>
      <c r="CR24" s="344">
        <v>4149</v>
      </c>
      <c r="CS24" s="344">
        <v>4168</v>
      </c>
      <c r="CT24" s="344">
        <v>4260</v>
      </c>
      <c r="CU24" s="344">
        <v>4281</v>
      </c>
      <c r="CV24" s="341">
        <v>4278</v>
      </c>
      <c r="CW24" s="341">
        <v>4313</v>
      </c>
      <c r="CX24" s="341">
        <v>4350</v>
      </c>
      <c r="CY24" s="341">
        <v>4352</v>
      </c>
      <c r="CZ24" s="341">
        <v>4380</v>
      </c>
      <c r="DA24" s="341">
        <v>4385</v>
      </c>
      <c r="DB24" s="341">
        <v>4324</v>
      </c>
      <c r="DC24" s="341">
        <v>4313</v>
      </c>
      <c r="DD24" s="341">
        <v>4317</v>
      </c>
      <c r="DE24" s="341">
        <v>4349</v>
      </c>
      <c r="DF24" s="341">
        <v>4388</v>
      </c>
      <c r="DG24" s="341">
        <v>4412</v>
      </c>
      <c r="DH24" s="344">
        <v>4425</v>
      </c>
      <c r="DI24" s="344">
        <v>4469</v>
      </c>
      <c r="DJ24" s="344">
        <v>4497</v>
      </c>
      <c r="DK24" s="344">
        <v>4487</v>
      </c>
      <c r="DL24" s="344">
        <v>4496</v>
      </c>
      <c r="DM24" s="344">
        <v>4497</v>
      </c>
      <c r="DN24" s="344">
        <v>4505</v>
      </c>
      <c r="DO24" s="344">
        <v>4504</v>
      </c>
      <c r="DP24" s="344">
        <v>4531</v>
      </c>
      <c r="DQ24" s="344">
        <v>4519</v>
      </c>
      <c r="DR24" s="344">
        <v>4512</v>
      </c>
      <c r="DS24" s="344">
        <v>4502</v>
      </c>
      <c r="DT24" s="341">
        <v>4519</v>
      </c>
      <c r="DU24" s="341">
        <v>4604</v>
      </c>
      <c r="DV24" s="341">
        <v>4605</v>
      </c>
      <c r="DW24" s="341">
        <v>4643</v>
      </c>
      <c r="DX24" s="341">
        <v>4674</v>
      </c>
      <c r="DY24" s="341">
        <v>4656</v>
      </c>
      <c r="DZ24" s="341">
        <v>4662</v>
      </c>
      <c r="EA24" s="341">
        <v>4620</v>
      </c>
      <c r="EB24" s="341">
        <v>4642</v>
      </c>
      <c r="EC24" s="341">
        <v>4664</v>
      </c>
      <c r="ED24" s="341">
        <v>4659</v>
      </c>
      <c r="EE24" s="341">
        <v>4650</v>
      </c>
      <c r="EF24" s="344">
        <v>4701</v>
      </c>
      <c r="EG24" s="344">
        <v>4734</v>
      </c>
      <c r="EH24" s="344">
        <v>4740</v>
      </c>
      <c r="EI24" s="344">
        <v>4747</v>
      </c>
      <c r="EJ24" s="344">
        <v>4766</v>
      </c>
      <c r="EK24" s="344">
        <v>4757</v>
      </c>
      <c r="EL24" s="344">
        <v>4733</v>
      </c>
      <c r="EM24" s="344">
        <v>4743</v>
      </c>
      <c r="EN24" s="344">
        <v>4751</v>
      </c>
      <c r="EO24" s="344">
        <v>4751</v>
      </c>
      <c r="EP24" s="344">
        <v>4709</v>
      </c>
      <c r="EQ24" s="344">
        <v>4720</v>
      </c>
      <c r="ER24" s="341">
        <v>4770</v>
      </c>
      <c r="ES24" s="341">
        <v>4779</v>
      </c>
      <c r="ET24" s="341">
        <v>4778</v>
      </c>
      <c r="EU24" s="341">
        <v>4752</v>
      </c>
      <c r="EV24" s="341">
        <v>4767</v>
      </c>
      <c r="EW24" s="341">
        <v>4762</v>
      </c>
      <c r="EX24" s="341">
        <v>4809</v>
      </c>
      <c r="EY24" s="341">
        <v>4802</v>
      </c>
      <c r="EZ24" s="341">
        <v>4736</v>
      </c>
      <c r="FA24" s="341">
        <v>4757</v>
      </c>
      <c r="FB24" s="341">
        <v>4733</v>
      </c>
      <c r="FC24" s="341">
        <v>4754</v>
      </c>
      <c r="FD24" s="344">
        <v>4821</v>
      </c>
      <c r="FE24" s="344">
        <v>4851</v>
      </c>
      <c r="FF24" s="344">
        <v>4793</v>
      </c>
      <c r="FG24" s="344">
        <v>4779</v>
      </c>
      <c r="FH24" s="344">
        <v>4797</v>
      </c>
      <c r="FI24" s="344">
        <v>4841</v>
      </c>
      <c r="FJ24" s="344">
        <v>4831</v>
      </c>
      <c r="FK24" s="344">
        <v>4879</v>
      </c>
      <c r="FL24" s="344">
        <v>4888</v>
      </c>
      <c r="FM24" s="344">
        <v>4875</v>
      </c>
      <c r="FN24" s="344">
        <v>4877</v>
      </c>
      <c r="FO24" s="344">
        <v>4928</v>
      </c>
      <c r="FP24" s="341">
        <v>4975</v>
      </c>
      <c r="FQ24" s="341">
        <v>4987</v>
      </c>
      <c r="FR24" s="341">
        <v>4925</v>
      </c>
      <c r="FS24" s="341">
        <v>4898</v>
      </c>
      <c r="FT24" s="341">
        <v>4887</v>
      </c>
      <c r="FU24" s="341">
        <v>4866</v>
      </c>
      <c r="FV24" s="341">
        <v>4872</v>
      </c>
      <c r="FW24" s="341">
        <v>4840</v>
      </c>
      <c r="FX24" s="341">
        <v>4811</v>
      </c>
      <c r="FY24" s="341">
        <v>4813</v>
      </c>
      <c r="FZ24" s="341">
        <v>4819</v>
      </c>
      <c r="GA24" s="341">
        <v>4833</v>
      </c>
      <c r="GB24" s="341">
        <v>4872</v>
      </c>
      <c r="GC24" s="341">
        <v>4823</v>
      </c>
      <c r="GD24" s="341">
        <v>4837</v>
      </c>
      <c r="GE24" s="341">
        <v>4902</v>
      </c>
      <c r="GF24" s="352">
        <v>4898</v>
      </c>
      <c r="GG24" s="353">
        <v>4837</v>
      </c>
      <c r="GH24" s="353">
        <v>4841</v>
      </c>
      <c r="GI24" s="353">
        <v>4842</v>
      </c>
      <c r="GJ24" s="353">
        <v>4820</v>
      </c>
      <c r="GK24" s="353">
        <v>4815</v>
      </c>
      <c r="GL24" s="353">
        <v>4791</v>
      </c>
      <c r="GM24" s="353">
        <v>4786</v>
      </c>
      <c r="GN24" s="341">
        <v>4893</v>
      </c>
      <c r="GO24" s="281">
        <v>107</v>
      </c>
      <c r="GP24" s="282">
        <v>102.23568742164601</v>
      </c>
      <c r="GQ24" s="281">
        <v>107</v>
      </c>
      <c r="GR24" s="282">
        <v>102.23568742164601</v>
      </c>
    </row>
    <row r="25" spans="1:214" ht="15" outlineLevel="2">
      <c r="A25" s="339">
        <v>480</v>
      </c>
      <c r="B25" s="340" t="s">
        <v>318</v>
      </c>
      <c r="C25" s="306" t="s">
        <v>360</v>
      </c>
      <c r="D25" s="341">
        <v>13211</v>
      </c>
      <c r="E25" s="341">
        <v>13401</v>
      </c>
      <c r="F25" s="341">
        <v>13459</v>
      </c>
      <c r="G25" s="341">
        <v>13466</v>
      </c>
      <c r="H25" s="341">
        <v>13468</v>
      </c>
      <c r="I25" s="341">
        <v>13433</v>
      </c>
      <c r="J25" s="341">
        <v>13385</v>
      </c>
      <c r="K25" s="341">
        <v>13430</v>
      </c>
      <c r="L25" s="341">
        <v>13349</v>
      </c>
      <c r="M25" s="341">
        <v>13405</v>
      </c>
      <c r="N25" s="341">
        <v>13427</v>
      </c>
      <c r="O25" s="341">
        <v>13633</v>
      </c>
      <c r="P25" s="344">
        <v>13613</v>
      </c>
      <c r="Q25" s="344">
        <v>13665</v>
      </c>
      <c r="R25" s="347">
        <v>13401</v>
      </c>
      <c r="S25" s="344">
        <v>13027</v>
      </c>
      <c r="T25" s="344">
        <v>13140</v>
      </c>
      <c r="U25" s="344">
        <v>13409</v>
      </c>
      <c r="V25" s="344">
        <v>13641</v>
      </c>
      <c r="W25" s="344">
        <v>13875</v>
      </c>
      <c r="X25" s="344">
        <v>13913</v>
      </c>
      <c r="Y25" s="344">
        <v>14196</v>
      </c>
      <c r="Z25" s="344">
        <v>14269</v>
      </c>
      <c r="AA25" s="344">
        <v>14513</v>
      </c>
      <c r="AB25" s="341">
        <v>14480</v>
      </c>
      <c r="AC25" s="341">
        <v>14532</v>
      </c>
      <c r="AD25" s="341">
        <v>14567</v>
      </c>
      <c r="AE25" s="341">
        <v>14615</v>
      </c>
      <c r="AF25" s="341">
        <v>14711</v>
      </c>
      <c r="AG25" s="341">
        <v>14782</v>
      </c>
      <c r="AH25" s="341">
        <v>14195</v>
      </c>
      <c r="AI25" s="341">
        <v>14804</v>
      </c>
      <c r="AJ25" s="341">
        <v>14858</v>
      </c>
      <c r="AK25" s="341">
        <v>15012</v>
      </c>
      <c r="AL25" s="341">
        <v>15181</v>
      </c>
      <c r="AM25" s="341">
        <v>15373</v>
      </c>
      <c r="AN25" s="344">
        <v>15484</v>
      </c>
      <c r="AO25" s="344">
        <v>15628</v>
      </c>
      <c r="AP25" s="344">
        <v>15749</v>
      </c>
      <c r="AQ25" s="344">
        <v>15849</v>
      </c>
      <c r="AR25" s="344">
        <v>16116</v>
      </c>
      <c r="AS25" s="344">
        <v>16219</v>
      </c>
      <c r="AT25" s="344">
        <v>16409</v>
      </c>
      <c r="AU25" s="344">
        <v>16532</v>
      </c>
      <c r="AV25" s="344">
        <v>16367</v>
      </c>
      <c r="AW25" s="344">
        <v>16482</v>
      </c>
      <c r="AX25" s="344">
        <v>16531</v>
      </c>
      <c r="AY25" s="344">
        <v>16568</v>
      </c>
      <c r="AZ25" s="341">
        <v>16625</v>
      </c>
      <c r="BA25" s="341">
        <v>16739</v>
      </c>
      <c r="BB25" s="341">
        <v>16742</v>
      </c>
      <c r="BC25" s="341">
        <v>16789</v>
      </c>
      <c r="BD25" s="341">
        <v>16832</v>
      </c>
      <c r="BE25" s="341">
        <v>16753</v>
      </c>
      <c r="BF25" s="341">
        <v>16859</v>
      </c>
      <c r="BG25" s="341">
        <v>16786</v>
      </c>
      <c r="BH25" s="341">
        <v>17625</v>
      </c>
      <c r="BI25" s="341">
        <v>17552</v>
      </c>
      <c r="BJ25" s="341">
        <v>17568</v>
      </c>
      <c r="BK25" s="341">
        <v>17687</v>
      </c>
      <c r="BL25" s="344">
        <v>17716</v>
      </c>
      <c r="BM25" s="344">
        <v>17773</v>
      </c>
      <c r="BN25" s="344">
        <v>17813</v>
      </c>
      <c r="BO25" s="344">
        <v>17850</v>
      </c>
      <c r="BP25" s="344">
        <v>17928</v>
      </c>
      <c r="BQ25" s="344">
        <v>17895</v>
      </c>
      <c r="BR25" s="344">
        <v>17654</v>
      </c>
      <c r="BS25" s="344">
        <v>17580</v>
      </c>
      <c r="BT25" s="344">
        <v>17508</v>
      </c>
      <c r="BU25" s="344">
        <v>17512</v>
      </c>
      <c r="BV25" s="344">
        <v>17481</v>
      </c>
      <c r="BW25" s="344">
        <v>17467</v>
      </c>
      <c r="BX25" s="341">
        <v>17487</v>
      </c>
      <c r="BY25" s="341">
        <v>17420</v>
      </c>
      <c r="BZ25" s="341">
        <v>17415</v>
      </c>
      <c r="CA25" s="341">
        <v>17377</v>
      </c>
      <c r="CB25" s="341">
        <v>17356</v>
      </c>
      <c r="CC25" s="341">
        <v>17302</v>
      </c>
      <c r="CD25" s="341">
        <v>17200</v>
      </c>
      <c r="CE25" s="341">
        <v>17287</v>
      </c>
      <c r="CF25" s="341">
        <v>17355</v>
      </c>
      <c r="CG25" s="341">
        <v>17455</v>
      </c>
      <c r="CH25" s="341">
        <v>17511</v>
      </c>
      <c r="CI25" s="341">
        <v>17605</v>
      </c>
      <c r="CJ25" s="344">
        <v>17580</v>
      </c>
      <c r="CK25" s="344">
        <v>17649</v>
      </c>
      <c r="CL25" s="344">
        <v>17604</v>
      </c>
      <c r="CM25" s="344">
        <v>17651</v>
      </c>
      <c r="CN25" s="344">
        <v>17613</v>
      </c>
      <c r="CO25" s="344">
        <v>17797</v>
      </c>
      <c r="CP25" s="344">
        <v>17928</v>
      </c>
      <c r="CQ25" s="344">
        <v>17961</v>
      </c>
      <c r="CR25" s="344">
        <v>18117</v>
      </c>
      <c r="CS25" s="344">
        <v>18249</v>
      </c>
      <c r="CT25" s="344">
        <v>18439</v>
      </c>
      <c r="CU25" s="344">
        <v>18487</v>
      </c>
      <c r="CV25" s="341">
        <v>18492</v>
      </c>
      <c r="CW25" s="341">
        <v>18512</v>
      </c>
      <c r="CX25" s="341">
        <v>18492</v>
      </c>
      <c r="CY25" s="341">
        <v>18567</v>
      </c>
      <c r="CZ25" s="341">
        <v>18639</v>
      </c>
      <c r="DA25" s="341">
        <v>18578</v>
      </c>
      <c r="DB25" s="341">
        <v>18579</v>
      </c>
      <c r="DC25" s="341">
        <v>18567</v>
      </c>
      <c r="DD25" s="341">
        <v>18753</v>
      </c>
      <c r="DE25" s="341">
        <v>18699</v>
      </c>
      <c r="DF25" s="341">
        <v>18928</v>
      </c>
      <c r="DG25" s="341">
        <v>18988</v>
      </c>
      <c r="DH25" s="344">
        <v>18953</v>
      </c>
      <c r="DI25" s="344">
        <v>19035</v>
      </c>
      <c r="DJ25" s="344">
        <v>19014</v>
      </c>
      <c r="DK25" s="344">
        <v>18923</v>
      </c>
      <c r="DL25" s="344">
        <v>18884</v>
      </c>
      <c r="DM25" s="344">
        <v>18848</v>
      </c>
      <c r="DN25" s="344">
        <v>18802</v>
      </c>
      <c r="DO25" s="344">
        <v>18779</v>
      </c>
      <c r="DP25" s="344">
        <v>18784</v>
      </c>
      <c r="DQ25" s="344">
        <v>18823</v>
      </c>
      <c r="DR25" s="344">
        <v>18762</v>
      </c>
      <c r="DS25" s="344">
        <v>18883</v>
      </c>
      <c r="DT25" s="341">
        <v>19010</v>
      </c>
      <c r="DU25" s="341">
        <v>19225</v>
      </c>
      <c r="DV25" s="341">
        <v>19396</v>
      </c>
      <c r="DW25" s="341">
        <v>19550</v>
      </c>
      <c r="DX25" s="341">
        <v>19628</v>
      </c>
      <c r="DY25" s="341">
        <v>19626</v>
      </c>
      <c r="DZ25" s="341">
        <v>19727</v>
      </c>
      <c r="EA25" s="341">
        <v>19628</v>
      </c>
      <c r="EB25" s="341">
        <v>19730</v>
      </c>
      <c r="EC25" s="341">
        <v>19770</v>
      </c>
      <c r="ED25" s="341">
        <v>19798</v>
      </c>
      <c r="EE25" s="341">
        <v>19760</v>
      </c>
      <c r="EF25" s="344">
        <v>19819</v>
      </c>
      <c r="EG25" s="344">
        <v>19869</v>
      </c>
      <c r="EH25" s="344">
        <v>19809</v>
      </c>
      <c r="EI25" s="344">
        <v>19793</v>
      </c>
      <c r="EJ25" s="344">
        <v>19805</v>
      </c>
      <c r="EK25" s="344">
        <v>19797</v>
      </c>
      <c r="EL25" s="344">
        <v>19927</v>
      </c>
      <c r="EM25" s="344">
        <v>19969</v>
      </c>
      <c r="EN25" s="344">
        <v>20061</v>
      </c>
      <c r="EO25" s="344">
        <v>20030</v>
      </c>
      <c r="EP25" s="344">
        <v>20034</v>
      </c>
      <c r="EQ25" s="344">
        <v>20078</v>
      </c>
      <c r="ER25" s="341">
        <v>20150</v>
      </c>
      <c r="ES25" s="341">
        <v>20176</v>
      </c>
      <c r="ET25" s="341">
        <v>20256</v>
      </c>
      <c r="EU25" s="341">
        <v>20281</v>
      </c>
      <c r="EV25" s="341">
        <v>20391</v>
      </c>
      <c r="EW25" s="341">
        <v>20425</v>
      </c>
      <c r="EX25" s="341">
        <v>20809</v>
      </c>
      <c r="EY25" s="341">
        <v>21007</v>
      </c>
      <c r="EZ25" s="341">
        <v>20996</v>
      </c>
      <c r="FA25" s="341">
        <v>21020</v>
      </c>
      <c r="FB25" s="341">
        <v>21059</v>
      </c>
      <c r="FC25" s="341">
        <v>21198</v>
      </c>
      <c r="FD25" s="344">
        <v>21233</v>
      </c>
      <c r="FE25" s="344">
        <v>21237</v>
      </c>
      <c r="FF25" s="344">
        <v>21202</v>
      </c>
      <c r="FG25" s="344">
        <v>21163</v>
      </c>
      <c r="FH25" s="344">
        <v>21141</v>
      </c>
      <c r="FI25" s="344">
        <v>21142</v>
      </c>
      <c r="FJ25" s="344">
        <v>21186</v>
      </c>
      <c r="FK25" s="344">
        <v>21487</v>
      </c>
      <c r="FL25" s="344">
        <v>19635</v>
      </c>
      <c r="FM25" s="344">
        <v>19684</v>
      </c>
      <c r="FN25" s="344">
        <v>19774</v>
      </c>
      <c r="FO25" s="344">
        <v>19817</v>
      </c>
      <c r="FP25" s="341">
        <v>19910</v>
      </c>
      <c r="FQ25" s="341">
        <v>20006</v>
      </c>
      <c r="FR25" s="341">
        <v>19969</v>
      </c>
      <c r="FS25" s="341">
        <v>19950</v>
      </c>
      <c r="FT25" s="341">
        <v>19996</v>
      </c>
      <c r="FU25" s="341">
        <v>19933</v>
      </c>
      <c r="FV25" s="341">
        <v>19953</v>
      </c>
      <c r="FW25" s="341">
        <v>20049</v>
      </c>
      <c r="FX25" s="341">
        <v>20041</v>
      </c>
      <c r="FY25" s="341">
        <v>20143</v>
      </c>
      <c r="FZ25" s="341">
        <v>20139</v>
      </c>
      <c r="GA25" s="341">
        <v>20135</v>
      </c>
      <c r="GB25" s="341">
        <v>20292</v>
      </c>
      <c r="GC25" s="341">
        <v>20469</v>
      </c>
      <c r="GD25" s="341">
        <v>20317</v>
      </c>
      <c r="GE25" s="341">
        <v>20248</v>
      </c>
      <c r="GF25" s="352">
        <v>20208</v>
      </c>
      <c r="GG25" s="353">
        <v>19891</v>
      </c>
      <c r="GH25" s="353">
        <v>19956</v>
      </c>
      <c r="GI25" s="353">
        <v>19936</v>
      </c>
      <c r="GJ25" s="353">
        <v>19949</v>
      </c>
      <c r="GK25" s="353">
        <v>19935</v>
      </c>
      <c r="GL25" s="353">
        <v>19895</v>
      </c>
      <c r="GM25" s="353">
        <v>19899</v>
      </c>
      <c r="GN25" s="341">
        <v>20596</v>
      </c>
      <c r="GO25" s="281">
        <v>697</v>
      </c>
      <c r="GP25" s="282">
        <v>103.502688577315</v>
      </c>
      <c r="GQ25" s="281">
        <v>697</v>
      </c>
      <c r="GR25" s="282">
        <v>103.502688577315</v>
      </c>
    </row>
    <row r="26" spans="1:214" ht="15" outlineLevel="2">
      <c r="A26" s="339">
        <v>490</v>
      </c>
      <c r="B26" s="340" t="s">
        <v>318</v>
      </c>
      <c r="C26" s="306" t="s">
        <v>361</v>
      </c>
      <c r="D26" s="341">
        <v>43783</v>
      </c>
      <c r="E26" s="341">
        <v>44044</v>
      </c>
      <c r="F26" s="341">
        <v>44295</v>
      </c>
      <c r="G26" s="341">
        <v>44174</v>
      </c>
      <c r="H26" s="341">
        <v>44122</v>
      </c>
      <c r="I26" s="341">
        <v>44198</v>
      </c>
      <c r="J26" s="341">
        <v>43867</v>
      </c>
      <c r="K26" s="341">
        <v>44065</v>
      </c>
      <c r="L26" s="341">
        <v>43783</v>
      </c>
      <c r="M26" s="341">
        <v>43274</v>
      </c>
      <c r="N26" s="341">
        <v>43082</v>
      </c>
      <c r="O26" s="341">
        <v>43327</v>
      </c>
      <c r="P26" s="344">
        <v>43290</v>
      </c>
      <c r="Q26" s="344">
        <v>43414</v>
      </c>
      <c r="R26" s="347">
        <v>43609</v>
      </c>
      <c r="S26" s="344">
        <v>40333</v>
      </c>
      <c r="T26" s="344">
        <v>43716</v>
      </c>
      <c r="U26" s="344">
        <v>43852</v>
      </c>
      <c r="V26" s="344">
        <v>44102</v>
      </c>
      <c r="W26" s="344">
        <v>44394</v>
      </c>
      <c r="X26" s="344">
        <v>44634</v>
      </c>
      <c r="Y26" s="344">
        <v>45088</v>
      </c>
      <c r="Z26" s="344">
        <v>45194</v>
      </c>
      <c r="AA26" s="344">
        <v>45151</v>
      </c>
      <c r="AB26" s="341">
        <v>44257</v>
      </c>
      <c r="AC26" s="341">
        <v>45233</v>
      </c>
      <c r="AD26" s="341">
        <v>45361</v>
      </c>
      <c r="AE26" s="341">
        <v>45300</v>
      </c>
      <c r="AF26" s="341">
        <v>45551</v>
      </c>
      <c r="AG26" s="341">
        <v>44281</v>
      </c>
      <c r="AH26" s="341">
        <v>45224</v>
      </c>
      <c r="AI26" s="341">
        <v>45065</v>
      </c>
      <c r="AJ26" s="341">
        <v>45122</v>
      </c>
      <c r="AK26" s="341">
        <v>45080</v>
      </c>
      <c r="AL26" s="341">
        <v>45123</v>
      </c>
      <c r="AM26" s="341">
        <v>45090</v>
      </c>
      <c r="AN26" s="344">
        <v>45115</v>
      </c>
      <c r="AO26" s="344">
        <v>45268</v>
      </c>
      <c r="AP26" s="344">
        <v>45287</v>
      </c>
      <c r="AQ26" s="344">
        <v>45180</v>
      </c>
      <c r="AR26" s="344">
        <v>45694</v>
      </c>
      <c r="AS26" s="344">
        <v>45749</v>
      </c>
      <c r="AT26" s="344">
        <v>45673</v>
      </c>
      <c r="AU26" s="344">
        <v>45673</v>
      </c>
      <c r="AV26" s="344">
        <v>45149</v>
      </c>
      <c r="AW26" s="344">
        <v>45181</v>
      </c>
      <c r="AX26" s="344">
        <v>45162</v>
      </c>
      <c r="AY26" s="344">
        <v>45229</v>
      </c>
      <c r="AZ26" s="341">
        <v>45399</v>
      </c>
      <c r="BA26" s="341">
        <v>44880</v>
      </c>
      <c r="BB26" s="341">
        <v>45596</v>
      </c>
      <c r="BC26" s="341">
        <v>45561</v>
      </c>
      <c r="BD26" s="341">
        <v>45573</v>
      </c>
      <c r="BE26" s="341">
        <v>45430</v>
      </c>
      <c r="BF26" s="341">
        <v>45407</v>
      </c>
      <c r="BG26" s="341">
        <v>45244</v>
      </c>
      <c r="BH26" s="341">
        <v>47479</v>
      </c>
      <c r="BI26" s="341">
        <v>47105</v>
      </c>
      <c r="BJ26" s="341">
        <v>47048</v>
      </c>
      <c r="BK26" s="341">
        <v>48837</v>
      </c>
      <c r="BL26" s="344">
        <v>48853</v>
      </c>
      <c r="BM26" s="344">
        <v>48930</v>
      </c>
      <c r="BN26" s="344">
        <v>48859</v>
      </c>
      <c r="BO26" s="344">
        <v>48808</v>
      </c>
      <c r="BP26" s="344">
        <v>48834</v>
      </c>
      <c r="BQ26" s="344">
        <v>48532</v>
      </c>
      <c r="BR26" s="344">
        <v>48184</v>
      </c>
      <c r="BS26" s="344">
        <v>47598</v>
      </c>
      <c r="BT26" s="344">
        <v>47466</v>
      </c>
      <c r="BU26" s="344">
        <v>47409</v>
      </c>
      <c r="BV26" s="344">
        <v>47355</v>
      </c>
      <c r="BW26" s="344">
        <v>47431</v>
      </c>
      <c r="BX26" s="341">
        <v>47530</v>
      </c>
      <c r="BY26" s="341">
        <v>47393</v>
      </c>
      <c r="BZ26" s="341">
        <v>47155</v>
      </c>
      <c r="CA26" s="341">
        <v>47079</v>
      </c>
      <c r="CB26" s="341">
        <v>47029</v>
      </c>
      <c r="CC26" s="341">
        <v>46694</v>
      </c>
      <c r="CD26" s="341">
        <v>45768</v>
      </c>
      <c r="CE26" s="341">
        <v>45863</v>
      </c>
      <c r="CF26" s="341">
        <v>45863</v>
      </c>
      <c r="CG26" s="341">
        <v>45921</v>
      </c>
      <c r="CH26" s="341">
        <v>45901</v>
      </c>
      <c r="CI26" s="341">
        <v>45921</v>
      </c>
      <c r="CJ26" s="344">
        <v>45937</v>
      </c>
      <c r="CK26" s="344">
        <v>45992</v>
      </c>
      <c r="CL26" s="344">
        <v>45952</v>
      </c>
      <c r="CM26" s="344">
        <v>45851</v>
      </c>
      <c r="CN26" s="344">
        <v>45874</v>
      </c>
      <c r="CO26" s="344">
        <v>45798</v>
      </c>
      <c r="CP26" s="344">
        <v>45899</v>
      </c>
      <c r="CQ26" s="344">
        <v>45486</v>
      </c>
      <c r="CR26" s="344">
        <v>45913</v>
      </c>
      <c r="CS26" s="344">
        <v>45899</v>
      </c>
      <c r="CT26" s="344">
        <v>46090</v>
      </c>
      <c r="CU26" s="344">
        <v>46291</v>
      </c>
      <c r="CV26" s="341">
        <v>46340</v>
      </c>
      <c r="CW26" s="341">
        <v>46304</v>
      </c>
      <c r="CX26" s="341">
        <v>46304</v>
      </c>
      <c r="CY26" s="341">
        <v>46257</v>
      </c>
      <c r="CZ26" s="341">
        <v>46368</v>
      </c>
      <c r="DA26" s="341">
        <v>46352</v>
      </c>
      <c r="DB26" s="341">
        <v>46073</v>
      </c>
      <c r="DC26" s="341">
        <v>45999</v>
      </c>
      <c r="DD26" s="341">
        <v>46036</v>
      </c>
      <c r="DE26" s="341">
        <v>45937</v>
      </c>
      <c r="DF26" s="341">
        <v>46829</v>
      </c>
      <c r="DG26" s="341">
        <v>47493</v>
      </c>
      <c r="DH26" s="344">
        <v>48411</v>
      </c>
      <c r="DI26" s="344">
        <v>48465</v>
      </c>
      <c r="DJ26" s="344">
        <v>48233</v>
      </c>
      <c r="DK26" s="344">
        <v>48073</v>
      </c>
      <c r="DL26" s="344">
        <v>48051</v>
      </c>
      <c r="DM26" s="344">
        <v>47857</v>
      </c>
      <c r="DN26" s="344">
        <v>47743</v>
      </c>
      <c r="DO26" s="344">
        <v>47666</v>
      </c>
      <c r="DP26" s="344">
        <v>47650</v>
      </c>
      <c r="DQ26" s="344">
        <v>47508</v>
      </c>
      <c r="DR26" s="344">
        <v>47119</v>
      </c>
      <c r="DS26" s="344">
        <v>46892</v>
      </c>
      <c r="DT26" s="341">
        <v>46884</v>
      </c>
      <c r="DU26" s="341">
        <v>47079</v>
      </c>
      <c r="DV26" s="341">
        <v>47331</v>
      </c>
      <c r="DW26" s="341">
        <v>47398</v>
      </c>
      <c r="DX26" s="341">
        <v>47610</v>
      </c>
      <c r="DY26" s="341">
        <v>47563</v>
      </c>
      <c r="DZ26" s="341">
        <v>47671</v>
      </c>
      <c r="EA26" s="341">
        <v>47433</v>
      </c>
      <c r="EB26" s="341">
        <v>47592</v>
      </c>
      <c r="EC26" s="341">
        <v>47511</v>
      </c>
      <c r="ED26" s="341">
        <v>47571</v>
      </c>
      <c r="EE26" s="341">
        <v>47604</v>
      </c>
      <c r="EF26" s="344">
        <v>47578</v>
      </c>
      <c r="EG26" s="344">
        <v>47688</v>
      </c>
      <c r="EH26" s="344">
        <v>47633</v>
      </c>
      <c r="EI26" s="344">
        <v>47638</v>
      </c>
      <c r="EJ26" s="344">
        <v>47663</v>
      </c>
      <c r="EK26" s="344">
        <v>47718</v>
      </c>
      <c r="EL26" s="344">
        <v>47877</v>
      </c>
      <c r="EM26" s="344">
        <v>48042</v>
      </c>
      <c r="EN26" s="344">
        <v>48140</v>
      </c>
      <c r="EO26" s="344">
        <v>48085</v>
      </c>
      <c r="EP26" s="344">
        <v>48137</v>
      </c>
      <c r="EQ26" s="344">
        <v>48207</v>
      </c>
      <c r="ER26" s="341">
        <v>48335</v>
      </c>
      <c r="ES26" s="341">
        <v>48395</v>
      </c>
      <c r="ET26" s="341">
        <v>48311</v>
      </c>
      <c r="EU26" s="341">
        <v>48270</v>
      </c>
      <c r="EV26" s="341">
        <v>48448</v>
      </c>
      <c r="EW26" s="341">
        <v>48417</v>
      </c>
      <c r="EX26" s="341">
        <v>49009</v>
      </c>
      <c r="EY26" s="341">
        <v>48954</v>
      </c>
      <c r="EZ26" s="341">
        <v>48855</v>
      </c>
      <c r="FA26" s="341">
        <v>49026</v>
      </c>
      <c r="FB26" s="341">
        <v>49078</v>
      </c>
      <c r="FC26" s="341">
        <v>49149</v>
      </c>
      <c r="FD26" s="344">
        <v>49296</v>
      </c>
      <c r="FE26" s="344">
        <v>49406</v>
      </c>
      <c r="FF26" s="344">
        <v>49362</v>
      </c>
      <c r="FG26" s="344">
        <v>49384</v>
      </c>
      <c r="FH26" s="344">
        <v>49436</v>
      </c>
      <c r="FI26" s="344">
        <v>49393</v>
      </c>
      <c r="FJ26" s="344">
        <v>49462</v>
      </c>
      <c r="FK26" s="344">
        <v>49872</v>
      </c>
      <c r="FL26" s="344">
        <v>49845</v>
      </c>
      <c r="FM26" s="344">
        <v>49838</v>
      </c>
      <c r="FN26" s="344">
        <v>49794</v>
      </c>
      <c r="FO26" s="344">
        <v>49831</v>
      </c>
      <c r="FP26" s="341">
        <v>50122</v>
      </c>
      <c r="FQ26" s="341">
        <v>50305</v>
      </c>
      <c r="FR26" s="341">
        <v>50370</v>
      </c>
      <c r="FS26" s="341">
        <v>50268</v>
      </c>
      <c r="FT26" s="341">
        <v>50146</v>
      </c>
      <c r="FU26" s="341">
        <v>50144</v>
      </c>
      <c r="FV26" s="341">
        <v>50240</v>
      </c>
      <c r="FW26" s="341">
        <v>50360</v>
      </c>
      <c r="FX26" s="341">
        <v>50426</v>
      </c>
      <c r="FY26" s="341">
        <v>50517</v>
      </c>
      <c r="FZ26" s="341">
        <v>50431</v>
      </c>
      <c r="GA26" s="341">
        <v>50393</v>
      </c>
      <c r="GB26" s="341">
        <v>50679</v>
      </c>
      <c r="GC26" s="341">
        <v>50632</v>
      </c>
      <c r="GD26" s="341">
        <v>50407</v>
      </c>
      <c r="GE26" s="341">
        <v>50213</v>
      </c>
      <c r="GF26" s="352">
        <v>50153</v>
      </c>
      <c r="GG26" s="353">
        <v>49373</v>
      </c>
      <c r="GH26" s="353">
        <v>49355</v>
      </c>
      <c r="GI26" s="353">
        <v>49224</v>
      </c>
      <c r="GJ26" s="353">
        <v>49084</v>
      </c>
      <c r="GK26" s="353">
        <v>49086</v>
      </c>
      <c r="GL26" s="353">
        <v>48950</v>
      </c>
      <c r="GM26" s="353">
        <v>48809</v>
      </c>
      <c r="GN26" s="341">
        <v>49480</v>
      </c>
      <c r="GO26" s="281">
        <v>671</v>
      </c>
      <c r="GP26" s="282">
        <v>101.374746460694</v>
      </c>
      <c r="GQ26" s="281">
        <v>671</v>
      </c>
      <c r="GR26" s="282">
        <v>101.374746460694</v>
      </c>
    </row>
    <row r="27" spans="1:214" ht="15" outlineLevel="2">
      <c r="A27" s="339">
        <v>659</v>
      </c>
      <c r="B27" s="340" t="s">
        <v>318</v>
      </c>
      <c r="C27" s="306" t="s">
        <v>362</v>
      </c>
      <c r="D27" s="341">
        <v>17295</v>
      </c>
      <c r="E27" s="341">
        <v>17406</v>
      </c>
      <c r="F27" s="341">
        <v>17344</v>
      </c>
      <c r="G27" s="341">
        <v>17290</v>
      </c>
      <c r="H27" s="341">
        <v>18219</v>
      </c>
      <c r="I27" s="341">
        <v>18246</v>
      </c>
      <c r="J27" s="341">
        <v>18211</v>
      </c>
      <c r="K27" s="341">
        <v>18248</v>
      </c>
      <c r="L27" s="341">
        <v>18345</v>
      </c>
      <c r="M27" s="341">
        <v>18157</v>
      </c>
      <c r="N27" s="341">
        <v>18114</v>
      </c>
      <c r="O27" s="341">
        <v>18112</v>
      </c>
      <c r="P27" s="344">
        <v>18069</v>
      </c>
      <c r="Q27" s="344">
        <v>18342</v>
      </c>
      <c r="R27" s="347">
        <v>18385</v>
      </c>
      <c r="S27" s="344">
        <v>16417</v>
      </c>
      <c r="T27" s="344">
        <v>18860</v>
      </c>
      <c r="U27" s="344">
        <v>19220</v>
      </c>
      <c r="V27" s="344">
        <v>19428</v>
      </c>
      <c r="W27" s="344">
        <v>19666</v>
      </c>
      <c r="X27" s="344">
        <v>19584</v>
      </c>
      <c r="Y27" s="344">
        <v>19936</v>
      </c>
      <c r="Z27" s="344">
        <v>20319</v>
      </c>
      <c r="AA27" s="344">
        <v>20361</v>
      </c>
      <c r="AB27" s="341">
        <v>20326</v>
      </c>
      <c r="AC27" s="341">
        <v>20321</v>
      </c>
      <c r="AD27" s="341">
        <v>20208</v>
      </c>
      <c r="AE27" s="341">
        <v>20235</v>
      </c>
      <c r="AF27" s="341">
        <v>20146</v>
      </c>
      <c r="AG27" s="341">
        <v>19636</v>
      </c>
      <c r="AH27" s="341">
        <v>20106</v>
      </c>
      <c r="AI27" s="341">
        <v>19822</v>
      </c>
      <c r="AJ27" s="341">
        <v>19744</v>
      </c>
      <c r="AK27" s="341">
        <v>19687</v>
      </c>
      <c r="AL27" s="341">
        <v>19530</v>
      </c>
      <c r="AM27" s="341">
        <v>19643</v>
      </c>
      <c r="AN27" s="344">
        <v>19610</v>
      </c>
      <c r="AO27" s="344">
        <v>19582</v>
      </c>
      <c r="AP27" s="344">
        <v>19736</v>
      </c>
      <c r="AQ27" s="344">
        <v>19632</v>
      </c>
      <c r="AR27" s="344">
        <v>19879</v>
      </c>
      <c r="AS27" s="344">
        <v>19963</v>
      </c>
      <c r="AT27" s="344">
        <v>20091</v>
      </c>
      <c r="AU27" s="344">
        <v>20092</v>
      </c>
      <c r="AV27" s="344">
        <v>19953</v>
      </c>
      <c r="AW27" s="344">
        <v>19995</v>
      </c>
      <c r="AX27" s="344">
        <v>19963</v>
      </c>
      <c r="AY27" s="344">
        <v>19983</v>
      </c>
      <c r="AZ27" s="341">
        <v>20006</v>
      </c>
      <c r="BA27" s="341">
        <v>20033</v>
      </c>
      <c r="BB27" s="341">
        <v>19962</v>
      </c>
      <c r="BC27" s="341">
        <v>19925</v>
      </c>
      <c r="BD27" s="341">
        <v>19864</v>
      </c>
      <c r="BE27" s="341">
        <v>19682</v>
      </c>
      <c r="BF27" s="341">
        <v>19781</v>
      </c>
      <c r="BG27" s="341">
        <v>19631</v>
      </c>
      <c r="BH27" s="341">
        <v>19695</v>
      </c>
      <c r="BI27" s="341">
        <v>19525</v>
      </c>
      <c r="BJ27" s="341">
        <v>20016</v>
      </c>
      <c r="BK27" s="341">
        <v>20840</v>
      </c>
      <c r="BL27" s="344">
        <v>20795</v>
      </c>
      <c r="BM27" s="344">
        <v>20842</v>
      </c>
      <c r="BN27" s="344">
        <v>20914</v>
      </c>
      <c r="BO27" s="344">
        <v>20953</v>
      </c>
      <c r="BP27" s="344">
        <v>20969</v>
      </c>
      <c r="BQ27" s="344">
        <v>20866</v>
      </c>
      <c r="BR27" s="344">
        <v>20565</v>
      </c>
      <c r="BS27" s="344">
        <v>20395</v>
      </c>
      <c r="BT27" s="344">
        <v>20287</v>
      </c>
      <c r="BU27" s="344">
        <v>20222</v>
      </c>
      <c r="BV27" s="344">
        <v>20199</v>
      </c>
      <c r="BW27" s="344">
        <v>20277</v>
      </c>
      <c r="BX27" s="341">
        <v>20334</v>
      </c>
      <c r="BY27" s="341">
        <v>20275</v>
      </c>
      <c r="BZ27" s="341">
        <v>20093</v>
      </c>
      <c r="CA27" s="341">
        <v>19973</v>
      </c>
      <c r="CB27" s="341">
        <v>20231</v>
      </c>
      <c r="CC27" s="341">
        <v>20048</v>
      </c>
      <c r="CD27" s="341">
        <v>20055</v>
      </c>
      <c r="CE27" s="341">
        <v>20069</v>
      </c>
      <c r="CF27" s="341">
        <v>20020</v>
      </c>
      <c r="CG27" s="341">
        <v>19973</v>
      </c>
      <c r="CH27" s="341">
        <v>19940</v>
      </c>
      <c r="CI27" s="341">
        <v>19935</v>
      </c>
      <c r="CJ27" s="344">
        <v>19887</v>
      </c>
      <c r="CK27" s="344">
        <v>19884</v>
      </c>
      <c r="CL27" s="344">
        <v>19976</v>
      </c>
      <c r="CM27" s="344">
        <v>19944</v>
      </c>
      <c r="CN27" s="344">
        <v>19923</v>
      </c>
      <c r="CO27" s="344">
        <v>19979</v>
      </c>
      <c r="CP27" s="344">
        <v>20083</v>
      </c>
      <c r="CQ27" s="344">
        <v>20109</v>
      </c>
      <c r="CR27" s="344">
        <v>20265</v>
      </c>
      <c r="CS27" s="344">
        <v>20293</v>
      </c>
      <c r="CT27" s="344">
        <v>20379</v>
      </c>
      <c r="CU27" s="344">
        <v>20360</v>
      </c>
      <c r="CV27" s="341">
        <v>20346</v>
      </c>
      <c r="CW27" s="341">
        <v>20330</v>
      </c>
      <c r="CX27" s="341">
        <v>20296</v>
      </c>
      <c r="CY27" s="341">
        <v>20219</v>
      </c>
      <c r="CZ27" s="341">
        <v>20253</v>
      </c>
      <c r="DA27" s="341">
        <v>20295</v>
      </c>
      <c r="DB27" s="341">
        <v>20400</v>
      </c>
      <c r="DC27" s="341">
        <v>20354</v>
      </c>
      <c r="DD27" s="341">
        <v>20429</v>
      </c>
      <c r="DE27" s="341">
        <v>20354</v>
      </c>
      <c r="DF27" s="341">
        <v>20726</v>
      </c>
      <c r="DG27" s="341">
        <v>20932</v>
      </c>
      <c r="DH27" s="344">
        <v>20889</v>
      </c>
      <c r="DI27" s="344">
        <v>20895</v>
      </c>
      <c r="DJ27" s="344">
        <v>20889</v>
      </c>
      <c r="DK27" s="344">
        <v>20871</v>
      </c>
      <c r="DL27" s="344">
        <v>20825</v>
      </c>
      <c r="DM27" s="344">
        <v>20792</v>
      </c>
      <c r="DN27" s="344">
        <v>20767</v>
      </c>
      <c r="DO27" s="344">
        <v>20691</v>
      </c>
      <c r="DP27" s="344">
        <v>20691</v>
      </c>
      <c r="DQ27" s="344">
        <v>20642</v>
      </c>
      <c r="DR27" s="344">
        <v>20519</v>
      </c>
      <c r="DS27" s="344">
        <v>20451</v>
      </c>
      <c r="DT27" s="341">
        <v>20462</v>
      </c>
      <c r="DU27" s="341">
        <v>20522</v>
      </c>
      <c r="DV27" s="341">
        <v>20524</v>
      </c>
      <c r="DW27" s="341">
        <v>20499</v>
      </c>
      <c r="DX27" s="341">
        <v>20503</v>
      </c>
      <c r="DY27" s="341">
        <v>20495</v>
      </c>
      <c r="DZ27" s="341">
        <v>20515</v>
      </c>
      <c r="EA27" s="341">
        <v>20424</v>
      </c>
      <c r="EB27" s="341">
        <v>20492</v>
      </c>
      <c r="EC27" s="341">
        <v>20503</v>
      </c>
      <c r="ED27" s="341">
        <v>20466</v>
      </c>
      <c r="EE27" s="341">
        <v>20404</v>
      </c>
      <c r="EF27" s="344">
        <v>20442</v>
      </c>
      <c r="EG27" s="344">
        <v>20481</v>
      </c>
      <c r="EH27" s="344">
        <v>20439</v>
      </c>
      <c r="EI27" s="344">
        <v>20430</v>
      </c>
      <c r="EJ27" s="344">
        <v>20443</v>
      </c>
      <c r="EK27" s="344">
        <v>20520</v>
      </c>
      <c r="EL27" s="344">
        <v>20558</v>
      </c>
      <c r="EM27" s="344">
        <v>20613</v>
      </c>
      <c r="EN27" s="344">
        <v>20627</v>
      </c>
      <c r="EO27" s="344">
        <v>20622</v>
      </c>
      <c r="EP27" s="344">
        <v>20613</v>
      </c>
      <c r="EQ27" s="344">
        <v>20619</v>
      </c>
      <c r="ER27" s="341">
        <v>20655</v>
      </c>
      <c r="ES27" s="341">
        <v>20580</v>
      </c>
      <c r="ET27" s="341">
        <v>20519</v>
      </c>
      <c r="EU27" s="341">
        <v>20468</v>
      </c>
      <c r="EV27" s="341">
        <v>20490</v>
      </c>
      <c r="EW27" s="341">
        <v>20467</v>
      </c>
      <c r="EX27" s="341">
        <v>20724</v>
      </c>
      <c r="EY27" s="341">
        <v>20798</v>
      </c>
      <c r="EZ27" s="341">
        <v>20840</v>
      </c>
      <c r="FA27" s="341">
        <v>20904</v>
      </c>
      <c r="FB27" s="341">
        <v>21002</v>
      </c>
      <c r="FC27" s="341">
        <v>21224</v>
      </c>
      <c r="FD27" s="344">
        <v>21333</v>
      </c>
      <c r="FE27" s="344">
        <v>21294</v>
      </c>
      <c r="FF27" s="344">
        <v>21132</v>
      </c>
      <c r="FG27" s="344">
        <v>21146</v>
      </c>
      <c r="FH27" s="344">
        <v>21193</v>
      </c>
      <c r="FI27" s="344">
        <v>21255</v>
      </c>
      <c r="FJ27" s="344">
        <v>21281</v>
      </c>
      <c r="FK27" s="344">
        <v>21533</v>
      </c>
      <c r="FL27" s="344">
        <v>21547</v>
      </c>
      <c r="FM27" s="344">
        <v>21569</v>
      </c>
      <c r="FN27" s="344">
        <v>21539</v>
      </c>
      <c r="FO27" s="344">
        <v>21598</v>
      </c>
      <c r="FP27" s="341">
        <v>21735</v>
      </c>
      <c r="FQ27" s="341">
        <v>21757</v>
      </c>
      <c r="FR27" s="341">
        <v>21787</v>
      </c>
      <c r="FS27" s="341">
        <v>21606</v>
      </c>
      <c r="FT27" s="341">
        <v>21587</v>
      </c>
      <c r="FU27" s="341">
        <v>21540</v>
      </c>
      <c r="FV27" s="341">
        <v>21534</v>
      </c>
      <c r="FW27" s="341">
        <v>21539</v>
      </c>
      <c r="FX27" s="341">
        <v>21593</v>
      </c>
      <c r="FY27" s="341">
        <v>21654</v>
      </c>
      <c r="FZ27" s="341">
        <v>21718</v>
      </c>
      <c r="GA27" s="341">
        <v>21741</v>
      </c>
      <c r="GB27" s="341">
        <v>21919</v>
      </c>
      <c r="GC27" s="341">
        <v>21758</v>
      </c>
      <c r="GD27" s="341">
        <v>21719</v>
      </c>
      <c r="GE27" s="341">
        <v>21678</v>
      </c>
      <c r="GF27" s="352">
        <v>21673</v>
      </c>
      <c r="GG27" s="353">
        <v>21423</v>
      </c>
      <c r="GH27" s="353">
        <v>21485</v>
      </c>
      <c r="GI27" s="353">
        <v>21385</v>
      </c>
      <c r="GJ27" s="353">
        <v>21271</v>
      </c>
      <c r="GK27" s="353">
        <v>21258</v>
      </c>
      <c r="GL27" s="353">
        <v>21200</v>
      </c>
      <c r="GM27" s="353">
        <v>21191</v>
      </c>
      <c r="GN27" s="341">
        <v>21385</v>
      </c>
      <c r="GO27" s="281">
        <v>194</v>
      </c>
      <c r="GP27" s="282">
        <v>100.915482988061</v>
      </c>
      <c r="GQ27" s="281">
        <v>194</v>
      </c>
      <c r="GR27" s="282">
        <v>100.915482988061</v>
      </c>
    </row>
    <row r="28" spans="1:214" ht="15" outlineLevel="2">
      <c r="A28" s="339">
        <v>665</v>
      </c>
      <c r="B28" s="340" t="s">
        <v>318</v>
      </c>
      <c r="C28" s="306" t="s">
        <v>363</v>
      </c>
      <c r="D28" s="341">
        <v>26442</v>
      </c>
      <c r="E28" s="341">
        <v>26429</v>
      </c>
      <c r="F28" s="341">
        <v>26617</v>
      </c>
      <c r="G28" s="341">
        <v>25476</v>
      </c>
      <c r="H28" s="341">
        <v>25524</v>
      </c>
      <c r="I28" s="341">
        <v>25698</v>
      </c>
      <c r="J28" s="341">
        <v>25729</v>
      </c>
      <c r="K28" s="341">
        <v>25566</v>
      </c>
      <c r="L28" s="341">
        <v>25838</v>
      </c>
      <c r="M28" s="341">
        <v>25795</v>
      </c>
      <c r="N28" s="341">
        <v>25987</v>
      </c>
      <c r="O28" s="341">
        <v>26069</v>
      </c>
      <c r="P28" s="344">
        <v>26324</v>
      </c>
      <c r="Q28" s="344">
        <v>27466</v>
      </c>
      <c r="R28" s="347">
        <v>27639</v>
      </c>
      <c r="S28" s="344">
        <v>25472</v>
      </c>
      <c r="T28" s="344">
        <v>25768</v>
      </c>
      <c r="U28" s="344">
        <v>26919</v>
      </c>
      <c r="V28" s="344">
        <v>27674</v>
      </c>
      <c r="W28" s="344">
        <v>28205</v>
      </c>
      <c r="X28" s="344">
        <v>28394</v>
      </c>
      <c r="Y28" s="344">
        <v>29272</v>
      </c>
      <c r="Z28" s="344">
        <v>29497</v>
      </c>
      <c r="AA28" s="344">
        <v>29700</v>
      </c>
      <c r="AB28" s="341">
        <v>29156</v>
      </c>
      <c r="AC28" s="341">
        <v>29842</v>
      </c>
      <c r="AD28" s="341">
        <v>29965</v>
      </c>
      <c r="AE28" s="341">
        <v>30127</v>
      </c>
      <c r="AF28" s="341">
        <v>30399</v>
      </c>
      <c r="AG28" s="341">
        <v>30301</v>
      </c>
      <c r="AH28" s="341">
        <v>30309</v>
      </c>
      <c r="AI28" s="341">
        <v>30347</v>
      </c>
      <c r="AJ28" s="341">
        <v>30215</v>
      </c>
      <c r="AK28" s="341">
        <v>30435</v>
      </c>
      <c r="AL28" s="341">
        <v>29905</v>
      </c>
      <c r="AM28" s="341">
        <v>30168</v>
      </c>
      <c r="AN28" s="344">
        <v>30240</v>
      </c>
      <c r="AO28" s="344">
        <v>30184</v>
      </c>
      <c r="AP28" s="344">
        <v>30226</v>
      </c>
      <c r="AQ28" s="344">
        <v>30173</v>
      </c>
      <c r="AR28" s="344">
        <v>30427</v>
      </c>
      <c r="AS28" s="344">
        <v>30429</v>
      </c>
      <c r="AT28" s="344">
        <v>30453</v>
      </c>
      <c r="AU28" s="344">
        <v>30520</v>
      </c>
      <c r="AV28" s="344">
        <v>30353</v>
      </c>
      <c r="AW28" s="344">
        <v>30448</v>
      </c>
      <c r="AX28" s="344">
        <v>30473</v>
      </c>
      <c r="AY28" s="344">
        <v>30485</v>
      </c>
      <c r="AZ28" s="341">
        <v>30591</v>
      </c>
      <c r="BA28" s="341">
        <v>30750</v>
      </c>
      <c r="BB28" s="341">
        <v>30653</v>
      </c>
      <c r="BC28" s="341">
        <v>30667</v>
      </c>
      <c r="BD28" s="341">
        <v>30541</v>
      </c>
      <c r="BE28" s="341">
        <v>30310</v>
      </c>
      <c r="BF28" s="341">
        <v>30412</v>
      </c>
      <c r="BG28" s="341">
        <v>30241</v>
      </c>
      <c r="BH28" s="341">
        <v>30230</v>
      </c>
      <c r="BI28" s="341">
        <v>30004</v>
      </c>
      <c r="BJ28" s="341">
        <v>29975</v>
      </c>
      <c r="BK28" s="341">
        <v>30130</v>
      </c>
      <c r="BL28" s="344">
        <v>30147</v>
      </c>
      <c r="BM28" s="344">
        <v>30225</v>
      </c>
      <c r="BN28" s="344">
        <v>30278</v>
      </c>
      <c r="BO28" s="344">
        <v>30322</v>
      </c>
      <c r="BP28" s="344">
        <v>30413</v>
      </c>
      <c r="BQ28" s="344">
        <v>30344</v>
      </c>
      <c r="BR28" s="344">
        <v>29923</v>
      </c>
      <c r="BS28" s="344">
        <v>29726</v>
      </c>
      <c r="BT28" s="344">
        <v>29668</v>
      </c>
      <c r="BU28" s="344">
        <v>29641</v>
      </c>
      <c r="BV28" s="344">
        <v>29590</v>
      </c>
      <c r="BW28" s="344">
        <v>29614</v>
      </c>
      <c r="BX28" s="341">
        <v>29708</v>
      </c>
      <c r="BY28" s="341">
        <v>29584</v>
      </c>
      <c r="BZ28" s="341">
        <v>29511</v>
      </c>
      <c r="CA28" s="341">
        <v>29240</v>
      </c>
      <c r="CB28" s="341">
        <v>29207</v>
      </c>
      <c r="CC28" s="341">
        <v>29001</v>
      </c>
      <c r="CD28" s="341">
        <v>28907</v>
      </c>
      <c r="CE28" s="341">
        <v>28907</v>
      </c>
      <c r="CF28" s="341">
        <v>29604</v>
      </c>
      <c r="CG28" s="341">
        <v>29478</v>
      </c>
      <c r="CH28" s="341">
        <v>29546</v>
      </c>
      <c r="CI28" s="341">
        <v>29623</v>
      </c>
      <c r="CJ28" s="344">
        <v>29569</v>
      </c>
      <c r="CK28" s="344">
        <v>29650</v>
      </c>
      <c r="CL28" s="344">
        <v>28978</v>
      </c>
      <c r="CM28" s="344">
        <v>29569</v>
      </c>
      <c r="CN28" s="344">
        <v>29717</v>
      </c>
      <c r="CO28" s="344">
        <v>29930</v>
      </c>
      <c r="CP28" s="344">
        <v>30101</v>
      </c>
      <c r="CQ28" s="344">
        <v>30150</v>
      </c>
      <c r="CR28" s="344">
        <v>30128</v>
      </c>
      <c r="CS28" s="344">
        <v>30243</v>
      </c>
      <c r="CT28" s="344">
        <v>30357</v>
      </c>
      <c r="CU28" s="344">
        <v>30416</v>
      </c>
      <c r="CV28" s="341">
        <v>30449</v>
      </c>
      <c r="CW28" s="341">
        <v>30517</v>
      </c>
      <c r="CX28" s="341">
        <v>30485</v>
      </c>
      <c r="CY28" s="341">
        <v>30460</v>
      </c>
      <c r="CZ28" s="341">
        <v>30443</v>
      </c>
      <c r="DA28" s="341">
        <v>30348</v>
      </c>
      <c r="DB28" s="341">
        <v>30313</v>
      </c>
      <c r="DC28" s="341">
        <v>30256</v>
      </c>
      <c r="DD28" s="341">
        <v>30710</v>
      </c>
      <c r="DE28" s="341">
        <v>30698</v>
      </c>
      <c r="DF28" s="341">
        <v>30800</v>
      </c>
      <c r="DG28" s="341">
        <v>30933</v>
      </c>
      <c r="DH28" s="344">
        <v>30877</v>
      </c>
      <c r="DI28" s="344">
        <v>30912</v>
      </c>
      <c r="DJ28" s="344">
        <v>30835</v>
      </c>
      <c r="DK28" s="344">
        <v>30775</v>
      </c>
      <c r="DL28" s="344">
        <v>30739</v>
      </c>
      <c r="DM28" s="344">
        <v>30651</v>
      </c>
      <c r="DN28" s="344">
        <v>30552</v>
      </c>
      <c r="DO28" s="344">
        <v>30517</v>
      </c>
      <c r="DP28" s="344">
        <v>30564</v>
      </c>
      <c r="DQ28" s="344">
        <v>30477</v>
      </c>
      <c r="DR28" s="344">
        <v>30349</v>
      </c>
      <c r="DS28" s="344">
        <v>30385</v>
      </c>
      <c r="DT28" s="341">
        <v>30394</v>
      </c>
      <c r="DU28" s="341">
        <v>30557</v>
      </c>
      <c r="DV28" s="341">
        <v>30590</v>
      </c>
      <c r="DW28" s="341">
        <v>30659</v>
      </c>
      <c r="DX28" s="341">
        <v>30693</v>
      </c>
      <c r="DY28" s="341">
        <v>30710</v>
      </c>
      <c r="DZ28" s="341">
        <v>30743</v>
      </c>
      <c r="EA28" s="341">
        <v>30558</v>
      </c>
      <c r="EB28" s="341">
        <v>30650</v>
      </c>
      <c r="EC28" s="341">
        <v>30643</v>
      </c>
      <c r="ED28" s="341">
        <v>30597</v>
      </c>
      <c r="EE28" s="341">
        <v>30578</v>
      </c>
      <c r="EF28" s="344">
        <v>30621</v>
      </c>
      <c r="EG28" s="344">
        <v>30803</v>
      </c>
      <c r="EH28" s="344">
        <v>30657</v>
      </c>
      <c r="EI28" s="344">
        <v>30557</v>
      </c>
      <c r="EJ28" s="344">
        <v>30539</v>
      </c>
      <c r="EK28" s="344">
        <v>30547</v>
      </c>
      <c r="EL28" s="344">
        <v>30598</v>
      </c>
      <c r="EM28" s="344">
        <v>30639</v>
      </c>
      <c r="EN28" s="344">
        <v>30661</v>
      </c>
      <c r="EO28" s="344">
        <v>30636</v>
      </c>
      <c r="EP28" s="344">
        <v>30624</v>
      </c>
      <c r="EQ28" s="344">
        <v>30614</v>
      </c>
      <c r="ER28" s="341">
        <v>30760</v>
      </c>
      <c r="ES28" s="341">
        <v>30722</v>
      </c>
      <c r="ET28" s="341">
        <v>30656</v>
      </c>
      <c r="EU28" s="341">
        <v>30625</v>
      </c>
      <c r="EV28" s="341">
        <v>30619</v>
      </c>
      <c r="EW28" s="341">
        <v>30608</v>
      </c>
      <c r="EX28" s="341">
        <v>30791</v>
      </c>
      <c r="EY28" s="341">
        <v>30833</v>
      </c>
      <c r="EZ28" s="341">
        <v>30768</v>
      </c>
      <c r="FA28" s="341">
        <v>30818</v>
      </c>
      <c r="FB28" s="341">
        <v>30759</v>
      </c>
      <c r="FC28" s="341">
        <v>30843</v>
      </c>
      <c r="FD28" s="344">
        <v>30976</v>
      </c>
      <c r="FE28" s="344">
        <v>31032</v>
      </c>
      <c r="FF28" s="344">
        <v>30858</v>
      </c>
      <c r="FG28" s="344">
        <v>30863</v>
      </c>
      <c r="FH28" s="344">
        <v>30819</v>
      </c>
      <c r="FI28" s="344">
        <v>30752</v>
      </c>
      <c r="FJ28" s="344">
        <v>30753</v>
      </c>
      <c r="FK28" s="344">
        <v>30847</v>
      </c>
      <c r="FL28" s="344">
        <v>30740</v>
      </c>
      <c r="FM28" s="344">
        <v>30748</v>
      </c>
      <c r="FN28" s="344">
        <v>30715</v>
      </c>
      <c r="FO28" s="344">
        <v>30687</v>
      </c>
      <c r="FP28" s="341">
        <v>30816</v>
      </c>
      <c r="FQ28" s="341">
        <v>30865</v>
      </c>
      <c r="FR28" s="341">
        <v>30868</v>
      </c>
      <c r="FS28" s="341">
        <v>30811</v>
      </c>
      <c r="FT28" s="341">
        <v>30752</v>
      </c>
      <c r="FU28" s="341">
        <v>30839</v>
      </c>
      <c r="FV28" s="341">
        <v>30804</v>
      </c>
      <c r="FW28" s="341">
        <v>30891</v>
      </c>
      <c r="FX28" s="341">
        <v>30846</v>
      </c>
      <c r="FY28" s="341">
        <v>30885</v>
      </c>
      <c r="FZ28" s="341">
        <v>30824</v>
      </c>
      <c r="GA28" s="341">
        <v>30835</v>
      </c>
      <c r="GB28" s="341">
        <v>31166</v>
      </c>
      <c r="GC28" s="341">
        <v>30718</v>
      </c>
      <c r="GD28" s="341">
        <v>30632</v>
      </c>
      <c r="GE28" s="341">
        <v>30613</v>
      </c>
      <c r="GF28" s="352">
        <v>30608</v>
      </c>
      <c r="GG28" s="353">
        <v>30362</v>
      </c>
      <c r="GH28" s="353">
        <v>30432</v>
      </c>
      <c r="GI28" s="353">
        <v>30344</v>
      </c>
      <c r="GJ28" s="353">
        <v>30222</v>
      </c>
      <c r="GK28" s="353">
        <v>30219</v>
      </c>
      <c r="GL28" s="353">
        <v>30165</v>
      </c>
      <c r="GM28" s="353">
        <v>30094</v>
      </c>
      <c r="GN28" s="341">
        <v>29142</v>
      </c>
      <c r="GO28" s="281">
        <v>-952</v>
      </c>
      <c r="GP28" s="282">
        <v>96.836578720010607</v>
      </c>
      <c r="GQ28" s="281">
        <v>-952</v>
      </c>
      <c r="GR28" s="282">
        <v>96.836578720010607</v>
      </c>
    </row>
    <row r="29" spans="1:214" ht="15" outlineLevel="2">
      <c r="A29" s="339">
        <v>837</v>
      </c>
      <c r="B29" s="340" t="s">
        <v>318</v>
      </c>
      <c r="C29" s="306" t="s">
        <v>364</v>
      </c>
      <c r="D29" s="341">
        <v>80168</v>
      </c>
      <c r="E29" s="341">
        <v>80691</v>
      </c>
      <c r="F29" s="341">
        <v>80619</v>
      </c>
      <c r="G29" s="341">
        <v>80699</v>
      </c>
      <c r="H29" s="341">
        <v>80499</v>
      </c>
      <c r="I29" s="341">
        <v>80817</v>
      </c>
      <c r="J29" s="341">
        <v>80466</v>
      </c>
      <c r="K29" s="341">
        <v>80621</v>
      </c>
      <c r="L29" s="341">
        <v>79891</v>
      </c>
      <c r="M29" s="341">
        <v>80281</v>
      </c>
      <c r="N29" s="341">
        <v>80263</v>
      </c>
      <c r="O29" s="341">
        <v>80865</v>
      </c>
      <c r="P29" s="344">
        <v>80488</v>
      </c>
      <c r="Q29" s="344">
        <v>83223</v>
      </c>
      <c r="R29" s="347">
        <v>86244</v>
      </c>
      <c r="S29" s="344">
        <v>79850</v>
      </c>
      <c r="T29" s="344">
        <v>86165</v>
      </c>
      <c r="U29" s="344">
        <v>87490</v>
      </c>
      <c r="V29" s="344">
        <v>88260</v>
      </c>
      <c r="W29" s="344">
        <v>89222</v>
      </c>
      <c r="X29" s="344">
        <v>89422</v>
      </c>
      <c r="Y29" s="344">
        <v>89958</v>
      </c>
      <c r="Z29" s="344">
        <v>89798</v>
      </c>
      <c r="AA29" s="344">
        <v>89719</v>
      </c>
      <c r="AB29" s="341">
        <v>89908</v>
      </c>
      <c r="AC29" s="341">
        <v>90150</v>
      </c>
      <c r="AD29" s="341">
        <v>90182</v>
      </c>
      <c r="AE29" s="341">
        <v>90423</v>
      </c>
      <c r="AF29" s="341">
        <v>90389</v>
      </c>
      <c r="AG29" s="341">
        <v>90605</v>
      </c>
      <c r="AH29" s="341">
        <v>90701</v>
      </c>
      <c r="AI29" s="341">
        <v>90183</v>
      </c>
      <c r="AJ29" s="341">
        <v>90342</v>
      </c>
      <c r="AK29" s="341">
        <v>89760</v>
      </c>
      <c r="AL29" s="341">
        <v>89760</v>
      </c>
      <c r="AM29" s="341">
        <v>88579</v>
      </c>
      <c r="AN29" s="344">
        <v>88521</v>
      </c>
      <c r="AO29" s="344">
        <v>88355</v>
      </c>
      <c r="AP29" s="344">
        <v>88871</v>
      </c>
      <c r="AQ29" s="344">
        <v>88731</v>
      </c>
      <c r="AR29" s="344">
        <v>88746</v>
      </c>
      <c r="AS29" s="344">
        <v>90494</v>
      </c>
      <c r="AT29" s="344">
        <v>91299</v>
      </c>
      <c r="AU29" s="344">
        <v>91246</v>
      </c>
      <c r="AV29" s="344">
        <v>90396</v>
      </c>
      <c r="AW29" s="344">
        <v>90636</v>
      </c>
      <c r="AX29" s="344">
        <v>90817</v>
      </c>
      <c r="AY29" s="344">
        <v>91339</v>
      </c>
      <c r="AZ29" s="341">
        <v>91582</v>
      </c>
      <c r="BA29" s="341">
        <v>92669</v>
      </c>
      <c r="BB29" s="341">
        <v>92136</v>
      </c>
      <c r="BC29" s="341">
        <v>92546</v>
      </c>
      <c r="BD29" s="341">
        <v>94270</v>
      </c>
      <c r="BE29" s="341">
        <v>94406</v>
      </c>
      <c r="BF29" s="341">
        <v>94801</v>
      </c>
      <c r="BG29" s="341">
        <v>94897</v>
      </c>
      <c r="BH29" s="341">
        <v>98302</v>
      </c>
      <c r="BI29" s="341">
        <v>98876</v>
      </c>
      <c r="BJ29" s="341">
        <v>99124</v>
      </c>
      <c r="BK29" s="341">
        <v>99950</v>
      </c>
      <c r="BL29" s="344">
        <v>100778</v>
      </c>
      <c r="BM29" s="344">
        <v>101764</v>
      </c>
      <c r="BN29" s="344">
        <v>102067</v>
      </c>
      <c r="BO29" s="344">
        <v>102245</v>
      </c>
      <c r="BP29" s="344">
        <v>102295</v>
      </c>
      <c r="BQ29" s="344">
        <v>102052</v>
      </c>
      <c r="BR29" s="344">
        <v>101022</v>
      </c>
      <c r="BS29" s="344">
        <v>98646</v>
      </c>
      <c r="BT29" s="344">
        <v>98151</v>
      </c>
      <c r="BU29" s="344">
        <v>98287</v>
      </c>
      <c r="BV29" s="344">
        <v>98242</v>
      </c>
      <c r="BW29" s="344">
        <v>98480</v>
      </c>
      <c r="BX29" s="341">
        <v>98839</v>
      </c>
      <c r="BY29" s="341">
        <v>98557</v>
      </c>
      <c r="BZ29" s="341">
        <v>97366</v>
      </c>
      <c r="CA29" s="341">
        <v>96814</v>
      </c>
      <c r="CB29" s="341">
        <v>95809</v>
      </c>
      <c r="CC29" s="341">
        <v>94205</v>
      </c>
      <c r="CD29" s="341">
        <v>91225</v>
      </c>
      <c r="CE29" s="341">
        <v>91144</v>
      </c>
      <c r="CF29" s="341">
        <v>91461</v>
      </c>
      <c r="CG29" s="341">
        <v>91584</v>
      </c>
      <c r="CH29" s="341">
        <v>91425</v>
      </c>
      <c r="CI29" s="341">
        <v>91363</v>
      </c>
      <c r="CJ29" s="344">
        <v>91217</v>
      </c>
      <c r="CK29" s="344">
        <v>91487</v>
      </c>
      <c r="CL29" s="344">
        <v>91169</v>
      </c>
      <c r="CM29" s="344">
        <v>90971</v>
      </c>
      <c r="CN29" s="344">
        <v>90920</v>
      </c>
      <c r="CO29" s="344">
        <v>90910</v>
      </c>
      <c r="CP29" s="344">
        <v>91563</v>
      </c>
      <c r="CQ29" s="344">
        <v>91497</v>
      </c>
      <c r="CR29" s="344">
        <v>91281</v>
      </c>
      <c r="CS29" s="344">
        <v>91511</v>
      </c>
      <c r="CT29" s="344">
        <v>91971</v>
      </c>
      <c r="CU29" s="344">
        <v>92186</v>
      </c>
      <c r="CV29" s="341">
        <v>92316</v>
      </c>
      <c r="CW29" s="341">
        <v>92323</v>
      </c>
      <c r="CX29" s="341">
        <v>92485</v>
      </c>
      <c r="CY29" s="341">
        <v>92451</v>
      </c>
      <c r="CZ29" s="341">
        <v>92688</v>
      </c>
      <c r="DA29" s="341">
        <v>92596</v>
      </c>
      <c r="DB29" s="341">
        <v>91821</v>
      </c>
      <c r="DC29" s="341">
        <v>92126</v>
      </c>
      <c r="DD29" s="341">
        <v>92143</v>
      </c>
      <c r="DE29" s="341">
        <v>92393</v>
      </c>
      <c r="DF29" s="341">
        <v>92773</v>
      </c>
      <c r="DG29" s="341">
        <v>92699</v>
      </c>
      <c r="DH29" s="344">
        <v>93374</v>
      </c>
      <c r="DI29" s="344">
        <v>93356</v>
      </c>
      <c r="DJ29" s="344">
        <v>94067</v>
      </c>
      <c r="DK29" s="344">
        <v>93888</v>
      </c>
      <c r="DL29" s="344">
        <v>94558</v>
      </c>
      <c r="DM29" s="344">
        <v>94649</v>
      </c>
      <c r="DN29" s="344">
        <v>94494</v>
      </c>
      <c r="DO29" s="344">
        <v>94505</v>
      </c>
      <c r="DP29" s="344">
        <v>94485</v>
      </c>
      <c r="DQ29" s="344">
        <v>94215</v>
      </c>
      <c r="DR29" s="344">
        <v>93496</v>
      </c>
      <c r="DS29" s="344">
        <v>93338</v>
      </c>
      <c r="DT29" s="341">
        <v>93145</v>
      </c>
      <c r="DU29" s="341">
        <v>94262</v>
      </c>
      <c r="DV29" s="341">
        <v>95419</v>
      </c>
      <c r="DW29" s="341">
        <v>95605</v>
      </c>
      <c r="DX29" s="341">
        <v>95970</v>
      </c>
      <c r="DY29" s="341">
        <v>96057</v>
      </c>
      <c r="DZ29" s="341">
        <v>95950</v>
      </c>
      <c r="EA29" s="341">
        <v>95058</v>
      </c>
      <c r="EB29" s="341">
        <v>95194</v>
      </c>
      <c r="EC29" s="341">
        <v>95173</v>
      </c>
      <c r="ED29" s="341">
        <v>95014</v>
      </c>
      <c r="EE29" s="341">
        <v>94846</v>
      </c>
      <c r="EF29" s="344">
        <v>95163</v>
      </c>
      <c r="EG29" s="344">
        <v>95390</v>
      </c>
      <c r="EH29" s="344">
        <v>95074</v>
      </c>
      <c r="EI29" s="344">
        <v>95045</v>
      </c>
      <c r="EJ29" s="344">
        <v>95527</v>
      </c>
      <c r="EK29" s="344">
        <v>95830</v>
      </c>
      <c r="EL29" s="344">
        <v>96707</v>
      </c>
      <c r="EM29" s="344">
        <v>96712</v>
      </c>
      <c r="EN29" s="344">
        <v>98570</v>
      </c>
      <c r="EO29" s="344">
        <v>98109</v>
      </c>
      <c r="EP29" s="344">
        <v>97966</v>
      </c>
      <c r="EQ29" s="344">
        <v>98310</v>
      </c>
      <c r="ER29" s="341">
        <v>98138</v>
      </c>
      <c r="ES29" s="341">
        <v>98463</v>
      </c>
      <c r="ET29" s="341">
        <v>99824</v>
      </c>
      <c r="EU29" s="341">
        <v>99786</v>
      </c>
      <c r="EV29" s="341">
        <v>100270</v>
      </c>
      <c r="EW29" s="341">
        <v>100134</v>
      </c>
      <c r="EX29" s="341">
        <v>102180</v>
      </c>
      <c r="EY29" s="341">
        <v>102129</v>
      </c>
      <c r="EZ29" s="341">
        <v>102260</v>
      </c>
      <c r="FA29" s="341">
        <v>102588</v>
      </c>
      <c r="FB29" s="341">
        <v>102427</v>
      </c>
      <c r="FC29" s="341">
        <v>102427</v>
      </c>
      <c r="FD29" s="344">
        <v>103188</v>
      </c>
      <c r="FE29" s="344">
        <v>103315</v>
      </c>
      <c r="FF29" s="344">
        <v>102513</v>
      </c>
      <c r="FG29" s="344">
        <v>101945</v>
      </c>
      <c r="FH29" s="344">
        <v>101972</v>
      </c>
      <c r="FI29" s="344">
        <v>101756</v>
      </c>
      <c r="FJ29" s="344">
        <v>101587</v>
      </c>
      <c r="FK29" s="344">
        <v>102268</v>
      </c>
      <c r="FL29" s="344">
        <v>101724</v>
      </c>
      <c r="FM29" s="344">
        <v>101653</v>
      </c>
      <c r="FN29" s="344">
        <v>101471</v>
      </c>
      <c r="FO29" s="344">
        <v>101825</v>
      </c>
      <c r="FP29" s="341">
        <v>102471</v>
      </c>
      <c r="FQ29" s="341">
        <v>102950</v>
      </c>
      <c r="FR29" s="341">
        <v>103199</v>
      </c>
      <c r="FS29" s="341">
        <v>102668</v>
      </c>
      <c r="FT29" s="341">
        <v>102256</v>
      </c>
      <c r="FU29" s="341">
        <v>101949</v>
      </c>
      <c r="FV29" s="341">
        <v>101813</v>
      </c>
      <c r="FW29" s="341">
        <v>101649</v>
      </c>
      <c r="FX29" s="341">
        <v>101608</v>
      </c>
      <c r="FY29" s="341">
        <v>101861</v>
      </c>
      <c r="FZ29" s="341">
        <v>101585</v>
      </c>
      <c r="GA29" s="341">
        <v>101702</v>
      </c>
      <c r="GB29" s="341">
        <v>102673</v>
      </c>
      <c r="GC29" s="341">
        <v>103705</v>
      </c>
      <c r="GD29" s="341">
        <v>102666</v>
      </c>
      <c r="GE29" s="341">
        <v>102112</v>
      </c>
      <c r="GF29" s="352">
        <v>101926</v>
      </c>
      <c r="GG29" s="353">
        <v>99049</v>
      </c>
      <c r="GH29" s="353">
        <v>99242</v>
      </c>
      <c r="GI29" s="353">
        <v>98963</v>
      </c>
      <c r="GJ29" s="353">
        <v>98702</v>
      </c>
      <c r="GK29" s="353">
        <v>98608</v>
      </c>
      <c r="GL29" s="353">
        <v>98490</v>
      </c>
      <c r="GM29" s="353">
        <v>98394</v>
      </c>
      <c r="GN29" s="341">
        <v>100829</v>
      </c>
      <c r="GO29" s="281">
        <v>2435</v>
      </c>
      <c r="GP29" s="282">
        <v>102.47474439498301</v>
      </c>
      <c r="GQ29" s="281">
        <v>2435</v>
      </c>
      <c r="GR29" s="282">
        <v>102.47474439498301</v>
      </c>
    </row>
    <row r="30" spans="1:214" ht="15" outlineLevel="2">
      <c r="A30" s="339">
        <v>873</v>
      </c>
      <c r="B30" s="340" t="s">
        <v>318</v>
      </c>
      <c r="C30" s="306" t="s">
        <v>365</v>
      </c>
      <c r="D30" s="341">
        <v>7019</v>
      </c>
      <c r="E30" s="341">
        <v>7077</v>
      </c>
      <c r="F30" s="341">
        <v>7155</v>
      </c>
      <c r="G30" s="341">
        <v>7150</v>
      </c>
      <c r="H30" s="341">
        <v>7140</v>
      </c>
      <c r="I30" s="341">
        <v>7097</v>
      </c>
      <c r="J30" s="341">
        <v>7079</v>
      </c>
      <c r="K30" s="341">
        <v>7092</v>
      </c>
      <c r="L30" s="341">
        <v>7018</v>
      </c>
      <c r="M30" s="341">
        <v>6963</v>
      </c>
      <c r="N30" s="341">
        <v>6906</v>
      </c>
      <c r="O30" s="341">
        <v>7049</v>
      </c>
      <c r="P30" s="344">
        <v>7048</v>
      </c>
      <c r="Q30" s="344">
        <v>7023</v>
      </c>
      <c r="R30" s="347">
        <v>7182</v>
      </c>
      <c r="S30" s="344">
        <v>7444</v>
      </c>
      <c r="T30" s="344">
        <v>7562</v>
      </c>
      <c r="U30" s="344">
        <v>7575</v>
      </c>
      <c r="V30" s="344">
        <v>7540</v>
      </c>
      <c r="W30" s="344">
        <v>7544</v>
      </c>
      <c r="X30" s="344">
        <v>7535</v>
      </c>
      <c r="Y30" s="344">
        <v>7484</v>
      </c>
      <c r="Z30" s="344">
        <v>7476</v>
      </c>
      <c r="AA30" s="344">
        <v>7459</v>
      </c>
      <c r="AB30" s="341">
        <v>7008</v>
      </c>
      <c r="AC30" s="341">
        <v>6929</v>
      </c>
      <c r="AD30" s="341">
        <v>6897</v>
      </c>
      <c r="AE30" s="341">
        <v>7039</v>
      </c>
      <c r="AF30" s="341">
        <v>7043</v>
      </c>
      <c r="AG30" s="341">
        <v>7036</v>
      </c>
      <c r="AH30" s="341">
        <v>7030</v>
      </c>
      <c r="AI30" s="341">
        <v>7095</v>
      </c>
      <c r="AJ30" s="341">
        <v>7162</v>
      </c>
      <c r="AK30" s="341">
        <v>7247</v>
      </c>
      <c r="AL30" s="341">
        <v>6806</v>
      </c>
      <c r="AM30" s="341">
        <v>6916</v>
      </c>
      <c r="AN30" s="344">
        <v>6954</v>
      </c>
      <c r="AO30" s="344">
        <v>6931</v>
      </c>
      <c r="AP30" s="344">
        <v>6958</v>
      </c>
      <c r="AQ30" s="344">
        <v>6970</v>
      </c>
      <c r="AR30" s="344">
        <v>6995</v>
      </c>
      <c r="AS30" s="344">
        <v>6983</v>
      </c>
      <c r="AT30" s="344">
        <v>6991</v>
      </c>
      <c r="AU30" s="344">
        <v>7017</v>
      </c>
      <c r="AV30" s="344">
        <v>6988</v>
      </c>
      <c r="AW30" s="344">
        <v>6908</v>
      </c>
      <c r="AX30" s="344">
        <v>6904</v>
      </c>
      <c r="AY30" s="344">
        <v>6902</v>
      </c>
      <c r="AZ30" s="341">
        <v>6926</v>
      </c>
      <c r="BA30" s="341">
        <v>6983</v>
      </c>
      <c r="BB30" s="341">
        <v>6979</v>
      </c>
      <c r="BC30" s="341">
        <v>6966</v>
      </c>
      <c r="BD30" s="341">
        <v>6969</v>
      </c>
      <c r="BE30" s="341">
        <v>6954</v>
      </c>
      <c r="BF30" s="341">
        <v>6940</v>
      </c>
      <c r="BG30" s="341">
        <v>6925</v>
      </c>
      <c r="BH30" s="341">
        <v>6958</v>
      </c>
      <c r="BI30" s="341">
        <v>6901</v>
      </c>
      <c r="BJ30" s="341">
        <v>6936</v>
      </c>
      <c r="BK30" s="341">
        <v>6931</v>
      </c>
      <c r="BL30" s="344">
        <v>6927</v>
      </c>
      <c r="BM30" s="344">
        <v>6951</v>
      </c>
      <c r="BN30" s="344">
        <v>6965</v>
      </c>
      <c r="BO30" s="344">
        <v>6971</v>
      </c>
      <c r="BP30" s="344">
        <v>6971</v>
      </c>
      <c r="BQ30" s="344">
        <v>6937</v>
      </c>
      <c r="BR30" s="344">
        <v>6866</v>
      </c>
      <c r="BS30" s="344">
        <v>6804</v>
      </c>
      <c r="BT30" s="344">
        <v>6766</v>
      </c>
      <c r="BU30" s="344">
        <v>6746</v>
      </c>
      <c r="BV30" s="344">
        <v>6719</v>
      </c>
      <c r="BW30" s="344">
        <v>6747</v>
      </c>
      <c r="BX30" s="341">
        <v>6738</v>
      </c>
      <c r="BY30" s="341">
        <v>6730</v>
      </c>
      <c r="BZ30" s="341">
        <v>6736</v>
      </c>
      <c r="CA30" s="341">
        <v>6685</v>
      </c>
      <c r="CB30" s="341">
        <v>6681</v>
      </c>
      <c r="CC30" s="341">
        <v>6606</v>
      </c>
      <c r="CD30" s="341">
        <v>6575</v>
      </c>
      <c r="CE30" s="341">
        <v>6599</v>
      </c>
      <c r="CF30" s="341">
        <v>6587</v>
      </c>
      <c r="CG30" s="341">
        <v>6615</v>
      </c>
      <c r="CH30" s="341">
        <v>6599</v>
      </c>
      <c r="CI30" s="341">
        <v>6622</v>
      </c>
      <c r="CJ30" s="344">
        <v>6626</v>
      </c>
      <c r="CK30" s="344">
        <v>6655</v>
      </c>
      <c r="CL30" s="344">
        <v>6675</v>
      </c>
      <c r="CM30" s="344">
        <v>6658</v>
      </c>
      <c r="CN30" s="344">
        <v>6758</v>
      </c>
      <c r="CO30" s="344">
        <v>6830</v>
      </c>
      <c r="CP30" s="344">
        <v>6830</v>
      </c>
      <c r="CQ30" s="344">
        <v>6876</v>
      </c>
      <c r="CR30" s="344">
        <v>6872</v>
      </c>
      <c r="CS30" s="344">
        <v>6871</v>
      </c>
      <c r="CT30" s="344">
        <v>6896</v>
      </c>
      <c r="CU30" s="344">
        <v>6982</v>
      </c>
      <c r="CV30" s="341">
        <v>6997</v>
      </c>
      <c r="CW30" s="341">
        <v>7027</v>
      </c>
      <c r="CX30" s="341">
        <v>7021</v>
      </c>
      <c r="CY30" s="341">
        <v>6954</v>
      </c>
      <c r="CZ30" s="341">
        <v>6950</v>
      </c>
      <c r="DA30" s="341">
        <v>6953</v>
      </c>
      <c r="DB30" s="341">
        <v>6945</v>
      </c>
      <c r="DC30" s="341">
        <v>6926</v>
      </c>
      <c r="DD30" s="341">
        <v>6945</v>
      </c>
      <c r="DE30" s="341">
        <v>6932</v>
      </c>
      <c r="DF30" s="341">
        <v>6952</v>
      </c>
      <c r="DG30" s="341">
        <v>6963</v>
      </c>
      <c r="DH30" s="344">
        <v>6962</v>
      </c>
      <c r="DI30" s="344">
        <v>7036</v>
      </c>
      <c r="DJ30" s="344">
        <v>7028</v>
      </c>
      <c r="DK30" s="344">
        <v>6991</v>
      </c>
      <c r="DL30" s="344">
        <v>6979</v>
      </c>
      <c r="DM30" s="344">
        <v>6980</v>
      </c>
      <c r="DN30" s="344">
        <v>6977</v>
      </c>
      <c r="DO30" s="344">
        <v>6954</v>
      </c>
      <c r="DP30" s="344">
        <v>6962</v>
      </c>
      <c r="DQ30" s="344">
        <v>6994</v>
      </c>
      <c r="DR30" s="344">
        <v>6957</v>
      </c>
      <c r="DS30" s="344">
        <v>6969</v>
      </c>
      <c r="DT30" s="341">
        <v>7027</v>
      </c>
      <c r="DU30" s="341">
        <v>7127</v>
      </c>
      <c r="DV30" s="341">
        <v>7112</v>
      </c>
      <c r="DW30" s="341">
        <v>7117</v>
      </c>
      <c r="DX30" s="341">
        <v>7119</v>
      </c>
      <c r="DY30" s="341">
        <v>7098</v>
      </c>
      <c r="DZ30" s="341">
        <v>7108</v>
      </c>
      <c r="EA30" s="341">
        <v>7065</v>
      </c>
      <c r="EB30" s="341">
        <v>7089</v>
      </c>
      <c r="EC30" s="341">
        <v>7110</v>
      </c>
      <c r="ED30" s="341">
        <v>7114</v>
      </c>
      <c r="EE30" s="341">
        <v>7148</v>
      </c>
      <c r="EF30" s="344">
        <v>7216</v>
      </c>
      <c r="EG30" s="344">
        <v>7263</v>
      </c>
      <c r="EH30" s="344">
        <v>7275</v>
      </c>
      <c r="EI30" s="344">
        <v>7222</v>
      </c>
      <c r="EJ30" s="344">
        <v>7229</v>
      </c>
      <c r="EK30" s="344">
        <v>7272</v>
      </c>
      <c r="EL30" s="344">
        <v>7276</v>
      </c>
      <c r="EM30" s="344">
        <v>7312</v>
      </c>
      <c r="EN30" s="344">
        <v>7399</v>
      </c>
      <c r="EO30" s="344">
        <v>7393</v>
      </c>
      <c r="EP30" s="344">
        <v>7402</v>
      </c>
      <c r="EQ30" s="344">
        <v>7418</v>
      </c>
      <c r="ER30" s="341">
        <v>7460</v>
      </c>
      <c r="ES30" s="341">
        <v>7483</v>
      </c>
      <c r="ET30" s="341">
        <v>7474</v>
      </c>
      <c r="EU30" s="341">
        <v>7426</v>
      </c>
      <c r="EV30" s="341">
        <v>7423</v>
      </c>
      <c r="EW30" s="341">
        <v>7417</v>
      </c>
      <c r="EX30" s="341">
        <v>7434</v>
      </c>
      <c r="EY30" s="341">
        <v>7498</v>
      </c>
      <c r="EZ30" s="341">
        <v>7475</v>
      </c>
      <c r="FA30" s="341">
        <v>7513</v>
      </c>
      <c r="FB30" s="341">
        <v>7504</v>
      </c>
      <c r="FC30" s="341">
        <v>7583</v>
      </c>
      <c r="FD30" s="344">
        <v>7641</v>
      </c>
      <c r="FE30" s="344">
        <v>7667</v>
      </c>
      <c r="FF30" s="344">
        <v>7573</v>
      </c>
      <c r="FG30" s="344">
        <v>7543</v>
      </c>
      <c r="FH30" s="344">
        <v>7474</v>
      </c>
      <c r="FI30" s="344">
        <v>7463</v>
      </c>
      <c r="FJ30" s="344">
        <v>7479</v>
      </c>
      <c r="FK30" s="344">
        <v>7448</v>
      </c>
      <c r="FL30" s="344">
        <v>7419</v>
      </c>
      <c r="FM30" s="344">
        <v>7407</v>
      </c>
      <c r="FN30" s="344">
        <v>7396</v>
      </c>
      <c r="FO30" s="344">
        <v>7423</v>
      </c>
      <c r="FP30" s="341">
        <v>7501</v>
      </c>
      <c r="FQ30" s="341">
        <v>7512</v>
      </c>
      <c r="FR30" s="341">
        <v>7477</v>
      </c>
      <c r="FS30" s="341">
        <v>7415</v>
      </c>
      <c r="FT30" s="341">
        <v>7398</v>
      </c>
      <c r="FU30" s="341">
        <v>7361</v>
      </c>
      <c r="FV30" s="341">
        <v>7356</v>
      </c>
      <c r="FW30" s="341">
        <v>7318</v>
      </c>
      <c r="FX30" s="341">
        <v>7313</v>
      </c>
      <c r="FY30" s="341">
        <v>7324</v>
      </c>
      <c r="FZ30" s="341">
        <v>7305</v>
      </c>
      <c r="GA30" s="341">
        <v>7311</v>
      </c>
      <c r="GB30" s="341">
        <v>7405</v>
      </c>
      <c r="GC30" s="341">
        <v>7428</v>
      </c>
      <c r="GD30" s="341">
        <v>7370</v>
      </c>
      <c r="GE30" s="341">
        <v>7372</v>
      </c>
      <c r="GF30" s="352">
        <v>7319</v>
      </c>
      <c r="GG30" s="353">
        <v>7297</v>
      </c>
      <c r="GH30" s="353">
        <v>7268</v>
      </c>
      <c r="GI30" s="353">
        <v>7285</v>
      </c>
      <c r="GJ30" s="353">
        <v>7231</v>
      </c>
      <c r="GK30" s="353">
        <v>7209</v>
      </c>
      <c r="GL30" s="353">
        <v>7162</v>
      </c>
      <c r="GM30" s="353">
        <v>7099</v>
      </c>
      <c r="GN30" s="341">
        <v>7343</v>
      </c>
      <c r="GO30" s="281">
        <v>244</v>
      </c>
      <c r="GP30" s="282">
        <v>103.437103817439</v>
      </c>
      <c r="GQ30" s="281">
        <v>244</v>
      </c>
      <c r="GR30" s="282">
        <v>103.437103817439</v>
      </c>
    </row>
    <row r="31" spans="1:214" ht="15" outlineLevel="1">
      <c r="A31" s="335" t="s">
        <v>319</v>
      </c>
      <c r="B31" s="336"/>
      <c r="C31" s="337" t="s">
        <v>319</v>
      </c>
      <c r="D31" s="338">
        <v>118731</v>
      </c>
      <c r="E31" s="338">
        <v>119059</v>
      </c>
      <c r="F31" s="338">
        <v>118674</v>
      </c>
      <c r="G31" s="338">
        <v>117812</v>
      </c>
      <c r="H31" s="338">
        <v>117375</v>
      </c>
      <c r="I31" s="338">
        <v>118002</v>
      </c>
      <c r="J31" s="338">
        <v>116855</v>
      </c>
      <c r="K31" s="338">
        <v>117538</v>
      </c>
      <c r="L31" s="338">
        <v>116668</v>
      </c>
      <c r="M31" s="338">
        <v>117697</v>
      </c>
      <c r="N31" s="338">
        <v>117640</v>
      </c>
      <c r="O31" s="338">
        <v>119944</v>
      </c>
      <c r="P31" s="338">
        <v>120530</v>
      </c>
      <c r="Q31" s="338">
        <v>120445</v>
      </c>
      <c r="R31" s="346">
        <v>121132</v>
      </c>
      <c r="S31" s="338">
        <v>120711</v>
      </c>
      <c r="T31" s="338">
        <v>121721</v>
      </c>
      <c r="U31" s="338">
        <v>122087</v>
      </c>
      <c r="V31" s="338">
        <v>122493</v>
      </c>
      <c r="W31" s="338">
        <v>122083</v>
      </c>
      <c r="X31" s="338">
        <v>122091</v>
      </c>
      <c r="Y31" s="338">
        <v>123085</v>
      </c>
      <c r="Z31" s="338">
        <v>123530</v>
      </c>
      <c r="AA31" s="338">
        <v>123835</v>
      </c>
      <c r="AB31" s="338">
        <v>123245</v>
      </c>
      <c r="AC31" s="338">
        <v>124719</v>
      </c>
      <c r="AD31" s="338">
        <v>124744</v>
      </c>
      <c r="AE31" s="338">
        <v>125057</v>
      </c>
      <c r="AF31" s="338">
        <v>125178</v>
      </c>
      <c r="AG31" s="338">
        <v>124213</v>
      </c>
      <c r="AH31" s="338">
        <v>123901</v>
      </c>
      <c r="AI31" s="338">
        <v>124263</v>
      </c>
      <c r="AJ31" s="338">
        <v>124980</v>
      </c>
      <c r="AK31" s="338">
        <v>126198</v>
      </c>
      <c r="AL31" s="338">
        <v>125785</v>
      </c>
      <c r="AM31" s="338">
        <v>126607</v>
      </c>
      <c r="AN31" s="338">
        <v>126717</v>
      </c>
      <c r="AO31" s="338">
        <v>126942</v>
      </c>
      <c r="AP31" s="338">
        <v>127631</v>
      </c>
      <c r="AQ31" s="338">
        <v>127439</v>
      </c>
      <c r="AR31" s="338">
        <v>128194</v>
      </c>
      <c r="AS31" s="338">
        <v>128675</v>
      </c>
      <c r="AT31" s="338">
        <v>128561</v>
      </c>
      <c r="AU31" s="338">
        <v>128923</v>
      </c>
      <c r="AV31" s="338">
        <v>128842</v>
      </c>
      <c r="AW31" s="338">
        <v>129387</v>
      </c>
      <c r="AX31" s="338">
        <v>129269</v>
      </c>
      <c r="AY31" s="338">
        <v>129739</v>
      </c>
      <c r="AZ31" s="338">
        <v>129949</v>
      </c>
      <c r="BA31" s="338">
        <v>131072</v>
      </c>
      <c r="BB31" s="338">
        <v>132123</v>
      </c>
      <c r="BC31" s="338">
        <v>132462</v>
      </c>
      <c r="BD31" s="338">
        <v>132402</v>
      </c>
      <c r="BE31" s="338">
        <v>131809</v>
      </c>
      <c r="BF31" s="338">
        <v>131708</v>
      </c>
      <c r="BG31" s="338">
        <v>130779</v>
      </c>
      <c r="BH31" s="338">
        <v>130735</v>
      </c>
      <c r="BI31" s="338">
        <v>129441</v>
      </c>
      <c r="BJ31" s="338">
        <v>130840</v>
      </c>
      <c r="BK31" s="338">
        <v>131650</v>
      </c>
      <c r="BL31" s="338">
        <v>132068</v>
      </c>
      <c r="BM31" s="338">
        <v>133016</v>
      </c>
      <c r="BN31" s="338">
        <v>133058</v>
      </c>
      <c r="BO31" s="338">
        <v>133025</v>
      </c>
      <c r="BP31" s="338">
        <v>133366</v>
      </c>
      <c r="BQ31" s="338">
        <v>133128</v>
      </c>
      <c r="BR31" s="338">
        <v>131862</v>
      </c>
      <c r="BS31" s="338">
        <v>130701</v>
      </c>
      <c r="BT31" s="338">
        <v>131020</v>
      </c>
      <c r="BU31" s="338">
        <v>131037</v>
      </c>
      <c r="BV31" s="338">
        <v>131299</v>
      </c>
      <c r="BW31" s="338">
        <v>131454</v>
      </c>
      <c r="BX31" s="338">
        <v>131531</v>
      </c>
      <c r="BY31" s="338">
        <v>131112</v>
      </c>
      <c r="BZ31" s="338">
        <v>130325</v>
      </c>
      <c r="CA31" s="338">
        <v>129334</v>
      </c>
      <c r="CB31" s="338">
        <v>128712</v>
      </c>
      <c r="CC31" s="338">
        <v>126343</v>
      </c>
      <c r="CD31" s="338">
        <v>126250</v>
      </c>
      <c r="CE31" s="338">
        <v>126229</v>
      </c>
      <c r="CF31" s="338">
        <v>125661</v>
      </c>
      <c r="CG31" s="338">
        <v>125422</v>
      </c>
      <c r="CH31" s="338">
        <v>125294</v>
      </c>
      <c r="CI31" s="338">
        <v>124796</v>
      </c>
      <c r="CJ31" s="338">
        <v>124192</v>
      </c>
      <c r="CK31" s="338">
        <v>124531</v>
      </c>
      <c r="CL31" s="338">
        <v>124367</v>
      </c>
      <c r="CM31" s="338">
        <v>124429</v>
      </c>
      <c r="CN31" s="338">
        <v>125106</v>
      </c>
      <c r="CO31" s="338">
        <v>125829</v>
      </c>
      <c r="CP31" s="338">
        <v>126914</v>
      </c>
      <c r="CQ31" s="338">
        <v>126908</v>
      </c>
      <c r="CR31" s="338">
        <v>128405</v>
      </c>
      <c r="CS31" s="338">
        <v>129406</v>
      </c>
      <c r="CT31" s="338">
        <v>129886</v>
      </c>
      <c r="CU31" s="338">
        <v>130507</v>
      </c>
      <c r="CV31" s="338">
        <v>130453</v>
      </c>
      <c r="CW31" s="338">
        <v>130355</v>
      </c>
      <c r="CX31" s="338">
        <v>129985</v>
      </c>
      <c r="CY31" s="338">
        <v>130119</v>
      </c>
      <c r="CZ31" s="338">
        <v>130083</v>
      </c>
      <c r="DA31" s="338">
        <v>129814</v>
      </c>
      <c r="DB31" s="338">
        <v>130276</v>
      </c>
      <c r="DC31" s="338">
        <v>130108</v>
      </c>
      <c r="DD31" s="338">
        <v>130287</v>
      </c>
      <c r="DE31" s="338">
        <v>130215</v>
      </c>
      <c r="DF31" s="338">
        <v>130437</v>
      </c>
      <c r="DG31" s="338">
        <v>130104</v>
      </c>
      <c r="DH31" s="338">
        <v>130097</v>
      </c>
      <c r="DI31" s="338">
        <v>130117</v>
      </c>
      <c r="DJ31" s="338">
        <v>130580</v>
      </c>
      <c r="DK31" s="338">
        <v>130241</v>
      </c>
      <c r="DL31" s="338">
        <v>129855</v>
      </c>
      <c r="DM31" s="338">
        <v>129574</v>
      </c>
      <c r="DN31" s="338">
        <v>129030</v>
      </c>
      <c r="DO31" s="338">
        <v>129216</v>
      </c>
      <c r="DP31" s="338">
        <v>129540</v>
      </c>
      <c r="DQ31" s="338">
        <v>129274</v>
      </c>
      <c r="DR31" s="338">
        <v>128987</v>
      </c>
      <c r="DS31" s="338">
        <v>129469</v>
      </c>
      <c r="DT31" s="338">
        <v>129471</v>
      </c>
      <c r="DU31" s="338">
        <v>132086</v>
      </c>
      <c r="DV31" s="338">
        <v>133223</v>
      </c>
      <c r="DW31" s="338">
        <v>133616</v>
      </c>
      <c r="DX31" s="338">
        <v>134927</v>
      </c>
      <c r="DY31" s="338">
        <v>135012</v>
      </c>
      <c r="DZ31" s="338">
        <v>134984</v>
      </c>
      <c r="EA31" s="338">
        <v>133488</v>
      </c>
      <c r="EB31" s="338">
        <v>133642</v>
      </c>
      <c r="EC31" s="338">
        <v>133226</v>
      </c>
      <c r="ED31" s="338">
        <v>132791</v>
      </c>
      <c r="EE31" s="338">
        <v>132444</v>
      </c>
      <c r="EF31" s="338">
        <v>132760</v>
      </c>
      <c r="EG31" s="338">
        <v>133328</v>
      </c>
      <c r="EH31" s="338">
        <v>132995</v>
      </c>
      <c r="EI31" s="338">
        <v>132944</v>
      </c>
      <c r="EJ31" s="338">
        <v>132706</v>
      </c>
      <c r="EK31" s="338">
        <v>132896</v>
      </c>
      <c r="EL31" s="338">
        <v>133379</v>
      </c>
      <c r="EM31" s="338">
        <v>133765</v>
      </c>
      <c r="EN31" s="338">
        <v>135142</v>
      </c>
      <c r="EO31" s="338">
        <v>135235</v>
      </c>
      <c r="EP31" s="338">
        <v>135235</v>
      </c>
      <c r="EQ31" s="338">
        <v>135251</v>
      </c>
      <c r="ER31" s="338">
        <v>136047</v>
      </c>
      <c r="ES31" s="338">
        <v>136199</v>
      </c>
      <c r="ET31" s="338">
        <v>135336</v>
      </c>
      <c r="EU31" s="338">
        <v>135171</v>
      </c>
      <c r="EV31" s="338">
        <v>135967</v>
      </c>
      <c r="EW31" s="338">
        <v>136021</v>
      </c>
      <c r="EX31" s="338">
        <v>139239</v>
      </c>
      <c r="EY31" s="338">
        <v>139653</v>
      </c>
      <c r="EZ31" s="338">
        <v>139456</v>
      </c>
      <c r="FA31" s="338">
        <v>140199</v>
      </c>
      <c r="FB31" s="338">
        <v>140376</v>
      </c>
      <c r="FC31" s="338">
        <v>141033</v>
      </c>
      <c r="FD31" s="338">
        <v>142003</v>
      </c>
      <c r="FE31" s="338">
        <v>142569</v>
      </c>
      <c r="FF31" s="338">
        <v>141712</v>
      </c>
      <c r="FG31" s="338">
        <v>141947</v>
      </c>
      <c r="FH31" s="338">
        <v>141979</v>
      </c>
      <c r="FI31" s="338">
        <v>141673</v>
      </c>
      <c r="FJ31" s="338">
        <v>141921</v>
      </c>
      <c r="FK31" s="338">
        <v>142221</v>
      </c>
      <c r="FL31" s="338">
        <v>142218</v>
      </c>
      <c r="FM31" s="338">
        <v>142367</v>
      </c>
      <c r="FN31" s="338">
        <v>142250</v>
      </c>
      <c r="FO31" s="338">
        <v>142690</v>
      </c>
      <c r="FP31" s="338">
        <v>143545</v>
      </c>
      <c r="FQ31" s="338">
        <v>143817</v>
      </c>
      <c r="FR31" s="338">
        <v>143829</v>
      </c>
      <c r="FS31" s="338">
        <v>143283</v>
      </c>
      <c r="FT31" s="338">
        <v>143690</v>
      </c>
      <c r="FU31" s="338">
        <v>143914</v>
      </c>
      <c r="FV31" s="338">
        <v>144340</v>
      </c>
      <c r="FW31" s="338">
        <v>144498</v>
      </c>
      <c r="FX31" s="338">
        <v>144521</v>
      </c>
      <c r="FY31" s="338">
        <v>145074</v>
      </c>
      <c r="FZ31" s="338">
        <v>144860</v>
      </c>
      <c r="GA31" s="338">
        <v>145310</v>
      </c>
      <c r="GB31" s="338">
        <v>146707</v>
      </c>
      <c r="GC31" s="338">
        <v>147605</v>
      </c>
      <c r="GD31" s="338">
        <v>146852</v>
      </c>
      <c r="GE31" s="338">
        <v>146402</v>
      </c>
      <c r="GF31" s="354">
        <v>146511</v>
      </c>
      <c r="GG31" s="351">
        <v>143530</v>
      </c>
      <c r="GH31" s="351">
        <v>143889</v>
      </c>
      <c r="GI31" s="351">
        <v>143858</v>
      </c>
      <c r="GJ31" s="351">
        <v>143791</v>
      </c>
      <c r="GK31" s="351">
        <v>143871</v>
      </c>
      <c r="GL31" s="351">
        <v>144236</v>
      </c>
      <c r="GM31" s="351">
        <v>144321</v>
      </c>
      <c r="GN31" s="338">
        <v>145988</v>
      </c>
      <c r="GO31" s="281">
        <v>1667</v>
      </c>
      <c r="GP31" s="282">
        <v>101.155064058592</v>
      </c>
      <c r="GQ31" s="281">
        <v>1667</v>
      </c>
      <c r="GR31" s="282">
        <v>101.155064058592</v>
      </c>
    </row>
    <row r="32" spans="1:214" ht="15" outlineLevel="2">
      <c r="A32" s="339">
        <v>31</v>
      </c>
      <c r="B32" s="340" t="s">
        <v>319</v>
      </c>
      <c r="C32" s="306" t="s">
        <v>366</v>
      </c>
      <c r="D32" s="341">
        <v>14617</v>
      </c>
      <c r="E32" s="341">
        <v>14666</v>
      </c>
      <c r="F32" s="341">
        <v>14634</v>
      </c>
      <c r="G32" s="341">
        <v>14645</v>
      </c>
      <c r="H32" s="341">
        <v>14572</v>
      </c>
      <c r="I32" s="341">
        <v>14583</v>
      </c>
      <c r="J32" s="341">
        <v>14513</v>
      </c>
      <c r="K32" s="341">
        <v>14543</v>
      </c>
      <c r="L32" s="341">
        <v>14341</v>
      </c>
      <c r="M32" s="341">
        <v>14490</v>
      </c>
      <c r="N32" s="341">
        <v>14393</v>
      </c>
      <c r="O32" s="341">
        <v>14638</v>
      </c>
      <c r="P32" s="344">
        <v>14810</v>
      </c>
      <c r="Q32" s="344">
        <v>15189</v>
      </c>
      <c r="R32" s="347">
        <v>15195</v>
      </c>
      <c r="S32" s="344">
        <v>15112</v>
      </c>
      <c r="T32" s="344">
        <v>15004</v>
      </c>
      <c r="U32" s="344">
        <v>14943</v>
      </c>
      <c r="V32" s="344">
        <v>15000</v>
      </c>
      <c r="W32" s="344">
        <v>14924</v>
      </c>
      <c r="X32" s="344">
        <v>14857</v>
      </c>
      <c r="Y32" s="344">
        <v>14935</v>
      </c>
      <c r="Z32" s="344">
        <v>14988</v>
      </c>
      <c r="AA32" s="344">
        <v>15146</v>
      </c>
      <c r="AB32" s="341">
        <v>15144</v>
      </c>
      <c r="AC32" s="341">
        <v>15394</v>
      </c>
      <c r="AD32" s="341">
        <v>15405</v>
      </c>
      <c r="AE32" s="341">
        <v>15459</v>
      </c>
      <c r="AF32" s="341">
        <v>15492</v>
      </c>
      <c r="AG32" s="341">
        <v>15611</v>
      </c>
      <c r="AH32" s="341">
        <v>15574</v>
      </c>
      <c r="AI32" s="341">
        <v>15631</v>
      </c>
      <c r="AJ32" s="341">
        <v>15719</v>
      </c>
      <c r="AK32" s="341">
        <v>15968</v>
      </c>
      <c r="AL32" s="341">
        <v>16043</v>
      </c>
      <c r="AM32" s="341">
        <v>16305</v>
      </c>
      <c r="AN32" s="344">
        <v>16345</v>
      </c>
      <c r="AO32" s="344">
        <v>16481</v>
      </c>
      <c r="AP32" s="344">
        <v>16633</v>
      </c>
      <c r="AQ32" s="344">
        <v>16695</v>
      </c>
      <c r="AR32" s="344">
        <v>16735</v>
      </c>
      <c r="AS32" s="344">
        <v>16835</v>
      </c>
      <c r="AT32" s="344">
        <v>16774</v>
      </c>
      <c r="AU32" s="344">
        <v>16951</v>
      </c>
      <c r="AV32" s="344">
        <v>16911</v>
      </c>
      <c r="AW32" s="344">
        <v>17021</v>
      </c>
      <c r="AX32" s="344">
        <v>16984</v>
      </c>
      <c r="AY32" s="344">
        <v>17082</v>
      </c>
      <c r="AZ32" s="341">
        <v>17083</v>
      </c>
      <c r="BA32" s="341">
        <v>17065</v>
      </c>
      <c r="BB32" s="341">
        <v>17279</v>
      </c>
      <c r="BC32" s="341">
        <v>17333</v>
      </c>
      <c r="BD32" s="341">
        <v>17325</v>
      </c>
      <c r="BE32" s="341">
        <v>17205</v>
      </c>
      <c r="BF32" s="341">
        <v>17127</v>
      </c>
      <c r="BG32" s="341">
        <v>17073</v>
      </c>
      <c r="BH32" s="341">
        <v>17015</v>
      </c>
      <c r="BI32" s="341">
        <v>16888</v>
      </c>
      <c r="BJ32" s="341">
        <v>17136</v>
      </c>
      <c r="BK32" s="341">
        <v>17242</v>
      </c>
      <c r="BL32" s="344">
        <v>17336</v>
      </c>
      <c r="BM32" s="344">
        <v>17411</v>
      </c>
      <c r="BN32" s="344">
        <v>17403</v>
      </c>
      <c r="BO32" s="344">
        <v>17395</v>
      </c>
      <c r="BP32" s="344">
        <v>17437</v>
      </c>
      <c r="BQ32" s="344">
        <v>17455</v>
      </c>
      <c r="BR32" s="344">
        <v>17399</v>
      </c>
      <c r="BS32" s="344">
        <v>17278</v>
      </c>
      <c r="BT32" s="344">
        <v>17309</v>
      </c>
      <c r="BU32" s="344">
        <v>17258</v>
      </c>
      <c r="BV32" s="344">
        <v>17255</v>
      </c>
      <c r="BW32" s="344">
        <v>17263</v>
      </c>
      <c r="BX32" s="341">
        <v>17304</v>
      </c>
      <c r="BY32" s="341">
        <v>17281</v>
      </c>
      <c r="BZ32" s="341">
        <v>17198</v>
      </c>
      <c r="CA32" s="341">
        <v>16971</v>
      </c>
      <c r="CB32" s="341">
        <v>16876</v>
      </c>
      <c r="CC32" s="341">
        <v>16288</v>
      </c>
      <c r="CD32" s="341">
        <v>16286</v>
      </c>
      <c r="CE32" s="341">
        <v>16277</v>
      </c>
      <c r="CF32" s="341">
        <v>16142</v>
      </c>
      <c r="CG32" s="341">
        <v>16125</v>
      </c>
      <c r="CH32" s="341">
        <v>16070</v>
      </c>
      <c r="CI32" s="341">
        <v>15971</v>
      </c>
      <c r="CJ32" s="344">
        <v>15868</v>
      </c>
      <c r="CK32" s="344">
        <v>15909</v>
      </c>
      <c r="CL32" s="344">
        <v>15901</v>
      </c>
      <c r="CM32" s="344">
        <v>15892</v>
      </c>
      <c r="CN32" s="344">
        <v>16029</v>
      </c>
      <c r="CO32" s="344">
        <v>16071</v>
      </c>
      <c r="CP32" s="344">
        <v>16327</v>
      </c>
      <c r="CQ32" s="344">
        <v>16408</v>
      </c>
      <c r="CR32" s="344">
        <v>16516</v>
      </c>
      <c r="CS32" s="344">
        <v>16633</v>
      </c>
      <c r="CT32" s="344">
        <v>16721</v>
      </c>
      <c r="CU32" s="344">
        <v>16761</v>
      </c>
      <c r="CV32" s="341">
        <v>16847</v>
      </c>
      <c r="CW32" s="341">
        <v>16842</v>
      </c>
      <c r="CX32" s="341">
        <v>16854</v>
      </c>
      <c r="CY32" s="341">
        <v>16835</v>
      </c>
      <c r="CZ32" s="341">
        <v>16776</v>
      </c>
      <c r="DA32" s="341">
        <v>16784</v>
      </c>
      <c r="DB32" s="341">
        <v>16863</v>
      </c>
      <c r="DC32" s="341">
        <v>16836</v>
      </c>
      <c r="DD32" s="341">
        <v>16821</v>
      </c>
      <c r="DE32" s="341">
        <v>16799</v>
      </c>
      <c r="DF32" s="341">
        <v>16852</v>
      </c>
      <c r="DG32" s="341">
        <v>16860</v>
      </c>
      <c r="DH32" s="344">
        <v>16874</v>
      </c>
      <c r="DI32" s="344">
        <v>16833</v>
      </c>
      <c r="DJ32" s="344">
        <v>16976</v>
      </c>
      <c r="DK32" s="344">
        <v>16948</v>
      </c>
      <c r="DL32" s="344">
        <v>16874</v>
      </c>
      <c r="DM32" s="344">
        <v>16840</v>
      </c>
      <c r="DN32" s="344">
        <v>16815</v>
      </c>
      <c r="DO32" s="344">
        <v>16869</v>
      </c>
      <c r="DP32" s="344">
        <v>16858</v>
      </c>
      <c r="DQ32" s="344">
        <v>16838</v>
      </c>
      <c r="DR32" s="344">
        <v>16862</v>
      </c>
      <c r="DS32" s="344">
        <v>16851</v>
      </c>
      <c r="DT32" s="341">
        <v>16875</v>
      </c>
      <c r="DU32" s="341">
        <v>17160</v>
      </c>
      <c r="DV32" s="341">
        <v>17231</v>
      </c>
      <c r="DW32" s="341">
        <v>17136</v>
      </c>
      <c r="DX32" s="341">
        <v>17253</v>
      </c>
      <c r="DY32" s="341">
        <v>17276</v>
      </c>
      <c r="DZ32" s="341">
        <v>17259</v>
      </c>
      <c r="EA32" s="341">
        <v>17113</v>
      </c>
      <c r="EB32" s="341">
        <v>17117</v>
      </c>
      <c r="EC32" s="341">
        <v>17066</v>
      </c>
      <c r="ED32" s="341">
        <v>17047</v>
      </c>
      <c r="EE32" s="341">
        <v>16982</v>
      </c>
      <c r="EF32" s="344">
        <v>17066</v>
      </c>
      <c r="EG32" s="344">
        <v>17126</v>
      </c>
      <c r="EH32" s="344">
        <v>17095</v>
      </c>
      <c r="EI32" s="344">
        <v>17053</v>
      </c>
      <c r="EJ32" s="344">
        <v>16987</v>
      </c>
      <c r="EK32" s="344">
        <v>17012</v>
      </c>
      <c r="EL32" s="344">
        <v>17068</v>
      </c>
      <c r="EM32" s="344">
        <v>17128</v>
      </c>
      <c r="EN32" s="344">
        <v>17337</v>
      </c>
      <c r="EO32" s="344">
        <v>17413</v>
      </c>
      <c r="EP32" s="344">
        <v>17421</v>
      </c>
      <c r="EQ32" s="344">
        <v>17365</v>
      </c>
      <c r="ER32" s="341">
        <v>17396</v>
      </c>
      <c r="ES32" s="341">
        <v>17499</v>
      </c>
      <c r="ET32" s="341">
        <v>17376</v>
      </c>
      <c r="EU32" s="341">
        <v>17365</v>
      </c>
      <c r="EV32" s="341">
        <v>17444</v>
      </c>
      <c r="EW32" s="341">
        <v>17436</v>
      </c>
      <c r="EX32" s="341">
        <v>17756</v>
      </c>
      <c r="EY32" s="341">
        <v>17784</v>
      </c>
      <c r="EZ32" s="341">
        <v>17725</v>
      </c>
      <c r="FA32" s="341">
        <v>17847</v>
      </c>
      <c r="FB32" s="341">
        <v>17892</v>
      </c>
      <c r="FC32" s="341">
        <v>17879</v>
      </c>
      <c r="FD32" s="344">
        <v>17924</v>
      </c>
      <c r="FE32" s="344">
        <v>18005</v>
      </c>
      <c r="FF32" s="344">
        <v>17847</v>
      </c>
      <c r="FG32" s="344">
        <v>17886</v>
      </c>
      <c r="FH32" s="344">
        <v>17899</v>
      </c>
      <c r="FI32" s="344">
        <v>17885</v>
      </c>
      <c r="FJ32" s="344">
        <v>17946</v>
      </c>
      <c r="FK32" s="344">
        <v>17943</v>
      </c>
      <c r="FL32" s="344">
        <v>17922</v>
      </c>
      <c r="FM32" s="344">
        <v>17893</v>
      </c>
      <c r="FN32" s="344">
        <v>17874</v>
      </c>
      <c r="FO32" s="344">
        <v>18021</v>
      </c>
      <c r="FP32" s="341">
        <v>18087</v>
      </c>
      <c r="FQ32" s="341">
        <v>18207</v>
      </c>
      <c r="FR32" s="341">
        <v>18195</v>
      </c>
      <c r="FS32" s="341">
        <v>18038</v>
      </c>
      <c r="FT32" s="341">
        <v>18053</v>
      </c>
      <c r="FU32" s="341">
        <v>18108</v>
      </c>
      <c r="FV32" s="341">
        <v>18158</v>
      </c>
      <c r="FW32" s="341">
        <v>18185</v>
      </c>
      <c r="FX32" s="341">
        <v>18150</v>
      </c>
      <c r="FY32" s="341">
        <v>18203</v>
      </c>
      <c r="FZ32" s="341">
        <v>18141</v>
      </c>
      <c r="GA32" s="341">
        <v>18250</v>
      </c>
      <c r="GB32" s="341">
        <v>18332</v>
      </c>
      <c r="GC32" s="341">
        <v>18363</v>
      </c>
      <c r="GD32" s="341">
        <v>18291</v>
      </c>
      <c r="GE32" s="341">
        <v>18249</v>
      </c>
      <c r="GF32" s="352">
        <v>18281</v>
      </c>
      <c r="GG32" s="353">
        <v>18189</v>
      </c>
      <c r="GH32" s="353">
        <v>18235</v>
      </c>
      <c r="GI32" s="353">
        <v>18148</v>
      </c>
      <c r="GJ32" s="353">
        <v>18172</v>
      </c>
      <c r="GK32" s="353">
        <v>18144</v>
      </c>
      <c r="GL32" s="353">
        <v>18169</v>
      </c>
      <c r="GM32" s="353">
        <v>18191</v>
      </c>
      <c r="GN32" s="341">
        <v>18324</v>
      </c>
      <c r="GO32" s="281">
        <v>133</v>
      </c>
      <c r="GP32" s="282">
        <v>100.731130778957</v>
      </c>
      <c r="GQ32" s="281">
        <v>133</v>
      </c>
      <c r="GR32" s="282">
        <v>100.731130778957</v>
      </c>
    </row>
    <row r="33" spans="1:200" ht="15" outlineLevel="2">
      <c r="A33" s="339">
        <v>40</v>
      </c>
      <c r="B33" s="340" t="s">
        <v>319</v>
      </c>
      <c r="C33" s="306" t="s">
        <v>367</v>
      </c>
      <c r="D33" s="341">
        <v>11095</v>
      </c>
      <c r="E33" s="341">
        <v>11096</v>
      </c>
      <c r="F33" s="341">
        <v>11061</v>
      </c>
      <c r="G33" s="341">
        <v>10886</v>
      </c>
      <c r="H33" s="341">
        <v>10831</v>
      </c>
      <c r="I33" s="341">
        <v>10986</v>
      </c>
      <c r="J33" s="341">
        <v>10955</v>
      </c>
      <c r="K33" s="341">
        <v>10940</v>
      </c>
      <c r="L33" s="341">
        <v>10942</v>
      </c>
      <c r="M33" s="341">
        <v>11192</v>
      </c>
      <c r="N33" s="341">
        <v>11207</v>
      </c>
      <c r="O33" s="341">
        <v>11704</v>
      </c>
      <c r="P33" s="344">
        <v>11732</v>
      </c>
      <c r="Q33" s="344">
        <v>11709</v>
      </c>
      <c r="R33" s="347">
        <v>11943</v>
      </c>
      <c r="S33" s="344">
        <v>12008</v>
      </c>
      <c r="T33" s="344">
        <v>12010</v>
      </c>
      <c r="U33" s="344">
        <v>12128</v>
      </c>
      <c r="V33" s="344">
        <v>12262</v>
      </c>
      <c r="W33" s="344">
        <v>12309</v>
      </c>
      <c r="X33" s="344">
        <v>12325</v>
      </c>
      <c r="Y33" s="344">
        <v>12369</v>
      </c>
      <c r="Z33" s="344">
        <v>12348</v>
      </c>
      <c r="AA33" s="344">
        <v>12358</v>
      </c>
      <c r="AB33" s="341">
        <v>12439</v>
      </c>
      <c r="AC33" s="341">
        <v>12556</v>
      </c>
      <c r="AD33" s="341">
        <v>12654</v>
      </c>
      <c r="AE33" s="341">
        <v>12739</v>
      </c>
      <c r="AF33" s="341">
        <v>12749</v>
      </c>
      <c r="AG33" s="341">
        <v>12778</v>
      </c>
      <c r="AH33" s="341">
        <v>12874</v>
      </c>
      <c r="AI33" s="341">
        <v>12928</v>
      </c>
      <c r="AJ33" s="341">
        <v>13080</v>
      </c>
      <c r="AK33" s="341">
        <v>13129</v>
      </c>
      <c r="AL33" s="341">
        <v>13115</v>
      </c>
      <c r="AM33" s="341">
        <v>13198</v>
      </c>
      <c r="AN33" s="344">
        <v>13256</v>
      </c>
      <c r="AO33" s="344">
        <v>13281</v>
      </c>
      <c r="AP33" s="344">
        <v>13326</v>
      </c>
      <c r="AQ33" s="344">
        <v>13353</v>
      </c>
      <c r="AR33" s="344">
        <v>13435</v>
      </c>
      <c r="AS33" s="344">
        <v>13481</v>
      </c>
      <c r="AT33" s="344">
        <v>13466</v>
      </c>
      <c r="AU33" s="344">
        <v>13526</v>
      </c>
      <c r="AV33" s="344">
        <v>13570</v>
      </c>
      <c r="AW33" s="344">
        <v>13655</v>
      </c>
      <c r="AX33" s="344">
        <v>13696</v>
      </c>
      <c r="AY33" s="344">
        <v>13764</v>
      </c>
      <c r="AZ33" s="341">
        <v>13757</v>
      </c>
      <c r="BA33" s="341">
        <v>13762</v>
      </c>
      <c r="BB33" s="341">
        <v>13831</v>
      </c>
      <c r="BC33" s="341">
        <v>13836</v>
      </c>
      <c r="BD33" s="341">
        <v>13808</v>
      </c>
      <c r="BE33" s="341">
        <v>13894</v>
      </c>
      <c r="BF33" s="341">
        <v>13902</v>
      </c>
      <c r="BG33" s="341">
        <v>13914</v>
      </c>
      <c r="BH33" s="341">
        <v>13870</v>
      </c>
      <c r="BI33" s="341">
        <v>13791</v>
      </c>
      <c r="BJ33" s="341">
        <v>13872</v>
      </c>
      <c r="BK33" s="341">
        <v>14009</v>
      </c>
      <c r="BL33" s="344">
        <v>14045</v>
      </c>
      <c r="BM33" s="344">
        <v>14125</v>
      </c>
      <c r="BN33" s="344">
        <v>14147</v>
      </c>
      <c r="BO33" s="344">
        <v>14157</v>
      </c>
      <c r="BP33" s="344">
        <v>14196</v>
      </c>
      <c r="BQ33" s="344">
        <v>14159</v>
      </c>
      <c r="BR33" s="344">
        <v>14127</v>
      </c>
      <c r="BS33" s="344">
        <v>13884</v>
      </c>
      <c r="BT33" s="344">
        <v>14119</v>
      </c>
      <c r="BU33" s="344">
        <v>14092</v>
      </c>
      <c r="BV33" s="344">
        <v>14118</v>
      </c>
      <c r="BW33" s="344">
        <v>14132</v>
      </c>
      <c r="BX33" s="341">
        <v>14164</v>
      </c>
      <c r="BY33" s="341">
        <v>14025</v>
      </c>
      <c r="BZ33" s="341">
        <v>14010</v>
      </c>
      <c r="CA33" s="341">
        <v>13962</v>
      </c>
      <c r="CB33" s="341">
        <v>13963</v>
      </c>
      <c r="CC33" s="341">
        <v>13710</v>
      </c>
      <c r="CD33" s="341">
        <v>13716</v>
      </c>
      <c r="CE33" s="341">
        <v>13722</v>
      </c>
      <c r="CF33" s="341">
        <v>13639</v>
      </c>
      <c r="CG33" s="341">
        <v>13621</v>
      </c>
      <c r="CH33" s="341">
        <v>13596</v>
      </c>
      <c r="CI33" s="341">
        <v>13524</v>
      </c>
      <c r="CJ33" s="344">
        <v>13488</v>
      </c>
      <c r="CK33" s="344">
        <v>13513</v>
      </c>
      <c r="CL33" s="344">
        <v>13494</v>
      </c>
      <c r="CM33" s="344">
        <v>13539</v>
      </c>
      <c r="CN33" s="344">
        <v>13541</v>
      </c>
      <c r="CO33" s="344">
        <v>13540</v>
      </c>
      <c r="CP33" s="344">
        <v>13579</v>
      </c>
      <c r="CQ33" s="344">
        <v>13639</v>
      </c>
      <c r="CR33" s="344">
        <v>13691</v>
      </c>
      <c r="CS33" s="344">
        <v>13759</v>
      </c>
      <c r="CT33" s="344">
        <v>13876</v>
      </c>
      <c r="CU33" s="344">
        <v>13926</v>
      </c>
      <c r="CV33" s="341">
        <v>13953</v>
      </c>
      <c r="CW33" s="341">
        <v>13967</v>
      </c>
      <c r="CX33" s="341">
        <v>13906</v>
      </c>
      <c r="CY33" s="341">
        <v>13937</v>
      </c>
      <c r="CZ33" s="341">
        <v>13928</v>
      </c>
      <c r="DA33" s="341">
        <v>13913</v>
      </c>
      <c r="DB33" s="341">
        <v>13934</v>
      </c>
      <c r="DC33" s="341">
        <v>13968</v>
      </c>
      <c r="DD33" s="341">
        <v>13955</v>
      </c>
      <c r="DE33" s="341">
        <v>13913</v>
      </c>
      <c r="DF33" s="341">
        <v>13936</v>
      </c>
      <c r="DG33" s="341">
        <v>13923</v>
      </c>
      <c r="DH33" s="344">
        <v>13962</v>
      </c>
      <c r="DI33" s="344">
        <v>14024</v>
      </c>
      <c r="DJ33" s="344">
        <v>14047</v>
      </c>
      <c r="DK33" s="344">
        <v>14018</v>
      </c>
      <c r="DL33" s="344">
        <v>13825</v>
      </c>
      <c r="DM33" s="344">
        <v>13855</v>
      </c>
      <c r="DN33" s="344">
        <v>13792</v>
      </c>
      <c r="DO33" s="344">
        <v>13850</v>
      </c>
      <c r="DP33" s="344">
        <v>14089</v>
      </c>
      <c r="DQ33" s="344">
        <v>14101</v>
      </c>
      <c r="DR33" s="344">
        <v>14100</v>
      </c>
      <c r="DS33" s="344">
        <v>14124</v>
      </c>
      <c r="DT33" s="341">
        <v>14058</v>
      </c>
      <c r="DU33" s="341">
        <v>14204</v>
      </c>
      <c r="DV33" s="341">
        <v>14244</v>
      </c>
      <c r="DW33" s="341">
        <v>14257</v>
      </c>
      <c r="DX33" s="341">
        <v>14374</v>
      </c>
      <c r="DY33" s="341">
        <v>14373</v>
      </c>
      <c r="DZ33" s="341">
        <v>14368</v>
      </c>
      <c r="EA33" s="341">
        <v>14285</v>
      </c>
      <c r="EB33" s="341">
        <v>14274</v>
      </c>
      <c r="EC33" s="341">
        <v>14292</v>
      </c>
      <c r="ED33" s="341">
        <v>14327</v>
      </c>
      <c r="EE33" s="341">
        <v>14343</v>
      </c>
      <c r="EF33" s="344">
        <v>14387</v>
      </c>
      <c r="EG33" s="344">
        <v>14493</v>
      </c>
      <c r="EH33" s="344">
        <v>14525</v>
      </c>
      <c r="EI33" s="344">
        <v>14555</v>
      </c>
      <c r="EJ33" s="344">
        <v>14484</v>
      </c>
      <c r="EK33" s="344">
        <v>14535</v>
      </c>
      <c r="EL33" s="344">
        <v>14536</v>
      </c>
      <c r="EM33" s="344">
        <v>14577</v>
      </c>
      <c r="EN33" s="344">
        <v>14743</v>
      </c>
      <c r="EO33" s="344">
        <v>14755</v>
      </c>
      <c r="EP33" s="344">
        <v>14769</v>
      </c>
      <c r="EQ33" s="344">
        <v>14769</v>
      </c>
      <c r="ER33" s="341">
        <v>14840</v>
      </c>
      <c r="ES33" s="341">
        <v>14904</v>
      </c>
      <c r="ET33" s="341">
        <v>14823</v>
      </c>
      <c r="EU33" s="341">
        <v>14776</v>
      </c>
      <c r="EV33" s="341">
        <v>14853</v>
      </c>
      <c r="EW33" s="341">
        <v>14877</v>
      </c>
      <c r="EX33" s="341">
        <v>14995</v>
      </c>
      <c r="EY33" s="341">
        <v>15067</v>
      </c>
      <c r="EZ33" s="341">
        <v>15009</v>
      </c>
      <c r="FA33" s="341">
        <v>15047</v>
      </c>
      <c r="FB33" s="341">
        <v>15092</v>
      </c>
      <c r="FC33" s="341">
        <v>15128</v>
      </c>
      <c r="FD33" s="344">
        <v>15203</v>
      </c>
      <c r="FE33" s="344">
        <v>15285</v>
      </c>
      <c r="FF33" s="344">
        <v>15232</v>
      </c>
      <c r="FG33" s="344">
        <v>15242</v>
      </c>
      <c r="FH33" s="344">
        <v>15240</v>
      </c>
      <c r="FI33" s="344">
        <v>15175</v>
      </c>
      <c r="FJ33" s="344">
        <v>15189</v>
      </c>
      <c r="FK33" s="344">
        <v>15177</v>
      </c>
      <c r="FL33" s="344">
        <v>15141</v>
      </c>
      <c r="FM33" s="344">
        <v>15177</v>
      </c>
      <c r="FN33" s="344">
        <v>15169</v>
      </c>
      <c r="FO33" s="344">
        <v>15180</v>
      </c>
      <c r="FP33" s="341">
        <v>15261</v>
      </c>
      <c r="FQ33" s="341">
        <v>15355</v>
      </c>
      <c r="FR33" s="341">
        <v>15378</v>
      </c>
      <c r="FS33" s="341">
        <v>15232</v>
      </c>
      <c r="FT33" s="341">
        <v>15216</v>
      </c>
      <c r="FU33" s="341">
        <v>15177</v>
      </c>
      <c r="FV33" s="341">
        <v>15199</v>
      </c>
      <c r="FW33" s="341">
        <v>15223</v>
      </c>
      <c r="FX33" s="341">
        <v>15218</v>
      </c>
      <c r="FY33" s="341">
        <v>15289</v>
      </c>
      <c r="FZ33" s="341">
        <v>15269</v>
      </c>
      <c r="GA33" s="341">
        <v>15320</v>
      </c>
      <c r="GB33" s="341">
        <v>15429</v>
      </c>
      <c r="GC33" s="341">
        <v>15609</v>
      </c>
      <c r="GD33" s="341">
        <v>15550</v>
      </c>
      <c r="GE33" s="341">
        <v>15538</v>
      </c>
      <c r="GF33" s="352">
        <v>15573</v>
      </c>
      <c r="GG33" s="353">
        <v>15524</v>
      </c>
      <c r="GH33" s="353">
        <v>15476</v>
      </c>
      <c r="GI33" s="353">
        <v>15455</v>
      </c>
      <c r="GJ33" s="353">
        <v>15399</v>
      </c>
      <c r="GK33" s="353">
        <v>15445</v>
      </c>
      <c r="GL33" s="353">
        <v>15486</v>
      </c>
      <c r="GM33" s="353">
        <v>15488</v>
      </c>
      <c r="GN33" s="341">
        <v>15628</v>
      </c>
      <c r="GO33" s="281">
        <v>140</v>
      </c>
      <c r="GP33" s="282">
        <v>100.90392561983499</v>
      </c>
      <c r="GQ33" s="281">
        <v>140</v>
      </c>
      <c r="GR33" s="282">
        <v>100.90392561983499</v>
      </c>
    </row>
    <row r="34" spans="1:200" ht="15" outlineLevel="2">
      <c r="A34" s="339">
        <v>190</v>
      </c>
      <c r="B34" s="340" t="s">
        <v>319</v>
      </c>
      <c r="C34" s="306" t="s">
        <v>368</v>
      </c>
      <c r="D34" s="341">
        <v>5415</v>
      </c>
      <c r="E34" s="341">
        <v>5442</v>
      </c>
      <c r="F34" s="341">
        <v>5390</v>
      </c>
      <c r="G34" s="341">
        <v>5353</v>
      </c>
      <c r="H34" s="341">
        <v>5322</v>
      </c>
      <c r="I34" s="341">
        <v>5301</v>
      </c>
      <c r="J34" s="341">
        <v>5217</v>
      </c>
      <c r="K34" s="341">
        <v>5284</v>
      </c>
      <c r="L34" s="341">
        <v>5645</v>
      </c>
      <c r="M34" s="341">
        <v>5663</v>
      </c>
      <c r="N34" s="341">
        <v>5694</v>
      </c>
      <c r="O34" s="341">
        <v>5871</v>
      </c>
      <c r="P34" s="344">
        <v>5946</v>
      </c>
      <c r="Q34" s="344">
        <v>5985</v>
      </c>
      <c r="R34" s="347">
        <v>6105</v>
      </c>
      <c r="S34" s="344">
        <v>6463</v>
      </c>
      <c r="T34" s="344">
        <v>6541</v>
      </c>
      <c r="U34" s="344">
        <v>6541</v>
      </c>
      <c r="V34" s="344">
        <v>6536</v>
      </c>
      <c r="W34" s="344">
        <v>6553</v>
      </c>
      <c r="X34" s="344">
        <v>6533</v>
      </c>
      <c r="Y34" s="344">
        <v>6630</v>
      </c>
      <c r="Z34" s="344">
        <v>6659</v>
      </c>
      <c r="AA34" s="344">
        <v>6554</v>
      </c>
      <c r="AB34" s="341">
        <v>6541</v>
      </c>
      <c r="AC34" s="341">
        <v>6618</v>
      </c>
      <c r="AD34" s="341">
        <v>6655</v>
      </c>
      <c r="AE34" s="341">
        <v>6654</v>
      </c>
      <c r="AF34" s="341">
        <v>6615</v>
      </c>
      <c r="AG34" s="341">
        <v>6526</v>
      </c>
      <c r="AH34" s="341">
        <v>6481</v>
      </c>
      <c r="AI34" s="341">
        <v>6511</v>
      </c>
      <c r="AJ34" s="341">
        <v>6520</v>
      </c>
      <c r="AK34" s="341">
        <v>6597</v>
      </c>
      <c r="AL34" s="341">
        <v>6582</v>
      </c>
      <c r="AM34" s="341">
        <v>6650</v>
      </c>
      <c r="AN34" s="344">
        <v>6627</v>
      </c>
      <c r="AO34" s="344">
        <v>6620</v>
      </c>
      <c r="AP34" s="344">
        <v>6615</v>
      </c>
      <c r="AQ34" s="344">
        <v>6596</v>
      </c>
      <c r="AR34" s="344">
        <v>6780</v>
      </c>
      <c r="AS34" s="344">
        <v>6766</v>
      </c>
      <c r="AT34" s="344">
        <v>6804</v>
      </c>
      <c r="AU34" s="344">
        <v>6834</v>
      </c>
      <c r="AV34" s="344">
        <v>6782</v>
      </c>
      <c r="AW34" s="344">
        <v>6798</v>
      </c>
      <c r="AX34" s="344">
        <v>6790</v>
      </c>
      <c r="AY34" s="344">
        <v>6788</v>
      </c>
      <c r="AZ34" s="341">
        <v>6828</v>
      </c>
      <c r="BA34" s="341">
        <v>6988</v>
      </c>
      <c r="BB34" s="341">
        <v>6959</v>
      </c>
      <c r="BC34" s="341">
        <v>6987</v>
      </c>
      <c r="BD34" s="341">
        <v>7016</v>
      </c>
      <c r="BE34" s="341">
        <v>6951</v>
      </c>
      <c r="BF34" s="341">
        <v>6891</v>
      </c>
      <c r="BG34" s="341">
        <v>6792</v>
      </c>
      <c r="BH34" s="341">
        <v>6867</v>
      </c>
      <c r="BI34" s="341">
        <v>6792</v>
      </c>
      <c r="BJ34" s="341">
        <v>6831</v>
      </c>
      <c r="BK34" s="341">
        <v>6876</v>
      </c>
      <c r="BL34" s="344">
        <v>6886</v>
      </c>
      <c r="BM34" s="344">
        <v>6944</v>
      </c>
      <c r="BN34" s="344">
        <v>6991</v>
      </c>
      <c r="BO34" s="344">
        <v>7039</v>
      </c>
      <c r="BP34" s="344">
        <v>7053</v>
      </c>
      <c r="BQ34" s="344">
        <v>7041</v>
      </c>
      <c r="BR34" s="344">
        <v>6846</v>
      </c>
      <c r="BS34" s="344">
        <v>6760</v>
      </c>
      <c r="BT34" s="344">
        <v>6742</v>
      </c>
      <c r="BU34" s="344">
        <v>6781</v>
      </c>
      <c r="BV34" s="344">
        <v>6813</v>
      </c>
      <c r="BW34" s="344">
        <v>6785</v>
      </c>
      <c r="BX34" s="341">
        <v>6823</v>
      </c>
      <c r="BY34" s="341">
        <v>6790</v>
      </c>
      <c r="BZ34" s="341">
        <v>6797</v>
      </c>
      <c r="CA34" s="341">
        <v>6702</v>
      </c>
      <c r="CB34" s="341">
        <v>6650</v>
      </c>
      <c r="CC34" s="341">
        <v>6597</v>
      </c>
      <c r="CD34" s="341">
        <v>6582</v>
      </c>
      <c r="CE34" s="341">
        <v>6591</v>
      </c>
      <c r="CF34" s="341">
        <v>6549</v>
      </c>
      <c r="CG34" s="341">
        <v>6557</v>
      </c>
      <c r="CH34" s="341">
        <v>6540</v>
      </c>
      <c r="CI34" s="341">
        <v>6506</v>
      </c>
      <c r="CJ34" s="344">
        <v>6471</v>
      </c>
      <c r="CK34" s="344">
        <v>6494</v>
      </c>
      <c r="CL34" s="344">
        <v>6486</v>
      </c>
      <c r="CM34" s="344">
        <v>6490</v>
      </c>
      <c r="CN34" s="344">
        <v>6519</v>
      </c>
      <c r="CO34" s="344">
        <v>6596</v>
      </c>
      <c r="CP34" s="344">
        <v>6664</v>
      </c>
      <c r="CQ34" s="344">
        <v>6680</v>
      </c>
      <c r="CR34" s="344">
        <v>6671</v>
      </c>
      <c r="CS34" s="344">
        <v>6658</v>
      </c>
      <c r="CT34" s="344">
        <v>6734</v>
      </c>
      <c r="CU34" s="344">
        <v>6744</v>
      </c>
      <c r="CV34" s="341">
        <v>6686</v>
      </c>
      <c r="CW34" s="341">
        <v>6609</v>
      </c>
      <c r="CX34" s="341">
        <v>6556</v>
      </c>
      <c r="CY34" s="341">
        <v>6573</v>
      </c>
      <c r="CZ34" s="341">
        <v>6578</v>
      </c>
      <c r="DA34" s="341">
        <v>6469</v>
      </c>
      <c r="DB34" s="341">
        <v>6475</v>
      </c>
      <c r="DC34" s="341">
        <v>6434</v>
      </c>
      <c r="DD34" s="341">
        <v>6439</v>
      </c>
      <c r="DE34" s="341">
        <v>6465</v>
      </c>
      <c r="DF34" s="341">
        <v>6448</v>
      </c>
      <c r="DG34" s="341">
        <v>6446</v>
      </c>
      <c r="DH34" s="344">
        <v>6435</v>
      </c>
      <c r="DI34" s="344">
        <v>6361</v>
      </c>
      <c r="DJ34" s="344">
        <v>6337</v>
      </c>
      <c r="DK34" s="344">
        <v>6369</v>
      </c>
      <c r="DL34" s="344">
        <v>6328</v>
      </c>
      <c r="DM34" s="344">
        <v>6293</v>
      </c>
      <c r="DN34" s="344">
        <v>6215</v>
      </c>
      <c r="DO34" s="344">
        <v>6190</v>
      </c>
      <c r="DP34" s="344">
        <v>6154</v>
      </c>
      <c r="DQ34" s="344">
        <v>6103</v>
      </c>
      <c r="DR34" s="344">
        <v>6063</v>
      </c>
      <c r="DS34" s="344">
        <v>6150</v>
      </c>
      <c r="DT34" s="341">
        <v>6197</v>
      </c>
      <c r="DU34" s="341">
        <v>6294</v>
      </c>
      <c r="DV34" s="341">
        <v>6288</v>
      </c>
      <c r="DW34" s="341">
        <v>6282</v>
      </c>
      <c r="DX34" s="341">
        <v>6367</v>
      </c>
      <c r="DY34" s="341">
        <v>6405</v>
      </c>
      <c r="DZ34" s="341">
        <v>6425</v>
      </c>
      <c r="EA34" s="341">
        <v>6320</v>
      </c>
      <c r="EB34" s="341">
        <v>6323</v>
      </c>
      <c r="EC34" s="341">
        <v>6308</v>
      </c>
      <c r="ED34" s="341">
        <v>6249</v>
      </c>
      <c r="EE34" s="341">
        <v>6229</v>
      </c>
      <c r="EF34" s="344">
        <v>6271</v>
      </c>
      <c r="EG34" s="344">
        <v>6287</v>
      </c>
      <c r="EH34" s="344">
        <v>6241</v>
      </c>
      <c r="EI34" s="344">
        <v>6247</v>
      </c>
      <c r="EJ34" s="344">
        <v>6271</v>
      </c>
      <c r="EK34" s="344">
        <v>6282</v>
      </c>
      <c r="EL34" s="344">
        <v>6333</v>
      </c>
      <c r="EM34" s="344">
        <v>6346</v>
      </c>
      <c r="EN34" s="344">
        <v>6379</v>
      </c>
      <c r="EO34" s="344">
        <v>6395</v>
      </c>
      <c r="EP34" s="344">
        <v>6409</v>
      </c>
      <c r="EQ34" s="344">
        <v>6385</v>
      </c>
      <c r="ER34" s="341">
        <v>6415</v>
      </c>
      <c r="ES34" s="341">
        <v>6424</v>
      </c>
      <c r="ET34" s="341">
        <v>6400</v>
      </c>
      <c r="EU34" s="341">
        <v>6427</v>
      </c>
      <c r="EV34" s="341">
        <v>6454</v>
      </c>
      <c r="EW34" s="341">
        <v>6465</v>
      </c>
      <c r="EX34" s="341">
        <v>6671</v>
      </c>
      <c r="EY34" s="341">
        <v>6662</v>
      </c>
      <c r="EZ34" s="341">
        <v>6674</v>
      </c>
      <c r="FA34" s="341">
        <v>6694</v>
      </c>
      <c r="FB34" s="341">
        <v>6676</v>
      </c>
      <c r="FC34" s="341">
        <v>6710</v>
      </c>
      <c r="FD34" s="344">
        <v>6756</v>
      </c>
      <c r="FE34" s="344">
        <v>6720</v>
      </c>
      <c r="FF34" s="344">
        <v>6694</v>
      </c>
      <c r="FG34" s="344">
        <v>6701</v>
      </c>
      <c r="FH34" s="344">
        <v>6697</v>
      </c>
      <c r="FI34" s="344">
        <v>6660</v>
      </c>
      <c r="FJ34" s="344">
        <v>6698</v>
      </c>
      <c r="FK34" s="344">
        <v>6685</v>
      </c>
      <c r="FL34" s="344">
        <v>6700</v>
      </c>
      <c r="FM34" s="344">
        <v>6713</v>
      </c>
      <c r="FN34" s="344">
        <v>6706</v>
      </c>
      <c r="FO34" s="344">
        <v>6700</v>
      </c>
      <c r="FP34" s="341">
        <v>6747</v>
      </c>
      <c r="FQ34" s="341">
        <v>6762</v>
      </c>
      <c r="FR34" s="341">
        <v>6733</v>
      </c>
      <c r="FS34" s="341">
        <v>6697</v>
      </c>
      <c r="FT34" s="341">
        <v>6702</v>
      </c>
      <c r="FU34" s="341">
        <v>6714</v>
      </c>
      <c r="FV34" s="341">
        <v>6701</v>
      </c>
      <c r="FW34" s="341">
        <v>6723</v>
      </c>
      <c r="FX34" s="341">
        <v>6724</v>
      </c>
      <c r="FY34" s="341">
        <v>6715</v>
      </c>
      <c r="FZ34" s="341">
        <v>6704</v>
      </c>
      <c r="GA34" s="341">
        <v>6687</v>
      </c>
      <c r="GB34" s="341">
        <v>6775</v>
      </c>
      <c r="GC34" s="341">
        <v>6701</v>
      </c>
      <c r="GD34" s="341">
        <v>6652</v>
      </c>
      <c r="GE34" s="341">
        <v>6629</v>
      </c>
      <c r="GF34" s="352">
        <v>6632</v>
      </c>
      <c r="GG34" s="353">
        <v>6422</v>
      </c>
      <c r="GH34" s="353">
        <v>6467</v>
      </c>
      <c r="GI34" s="353">
        <v>6407</v>
      </c>
      <c r="GJ34" s="353">
        <v>6446</v>
      </c>
      <c r="GK34" s="353">
        <v>6460</v>
      </c>
      <c r="GL34" s="353">
        <v>6455</v>
      </c>
      <c r="GM34" s="353">
        <v>6437</v>
      </c>
      <c r="GN34" s="341">
        <v>6469</v>
      </c>
      <c r="GO34" s="281">
        <v>32</v>
      </c>
      <c r="GP34" s="282">
        <v>100.497125990368</v>
      </c>
      <c r="GQ34" s="281">
        <v>32</v>
      </c>
      <c r="GR34" s="282">
        <v>100.497125990368</v>
      </c>
    </row>
    <row r="35" spans="1:200" ht="15" outlineLevel="2">
      <c r="A35" s="339">
        <v>604</v>
      </c>
      <c r="B35" s="340" t="s">
        <v>319</v>
      </c>
      <c r="C35" s="306" t="s">
        <v>369</v>
      </c>
      <c r="D35" s="341">
        <v>15461</v>
      </c>
      <c r="E35" s="341">
        <v>15631</v>
      </c>
      <c r="F35" s="341">
        <v>15686</v>
      </c>
      <c r="G35" s="341">
        <v>15151</v>
      </c>
      <c r="H35" s="341">
        <v>15214</v>
      </c>
      <c r="I35" s="341">
        <v>15294</v>
      </c>
      <c r="J35" s="341">
        <v>15165</v>
      </c>
      <c r="K35" s="341">
        <v>15236</v>
      </c>
      <c r="L35" s="341">
        <v>15144</v>
      </c>
      <c r="M35" s="341">
        <v>15263</v>
      </c>
      <c r="N35" s="341">
        <v>15266</v>
      </c>
      <c r="O35" s="341">
        <v>15504</v>
      </c>
      <c r="P35" s="344">
        <v>15665</v>
      </c>
      <c r="Q35" s="344">
        <v>15569</v>
      </c>
      <c r="R35" s="347">
        <v>15701</v>
      </c>
      <c r="S35" s="344">
        <v>15866</v>
      </c>
      <c r="T35" s="344">
        <v>15730</v>
      </c>
      <c r="U35" s="344">
        <v>15747</v>
      </c>
      <c r="V35" s="344">
        <v>15782</v>
      </c>
      <c r="W35" s="344">
        <v>15719</v>
      </c>
      <c r="X35" s="344">
        <v>15702</v>
      </c>
      <c r="Y35" s="344">
        <v>15977</v>
      </c>
      <c r="Z35" s="344">
        <v>16126</v>
      </c>
      <c r="AA35" s="344">
        <v>16088</v>
      </c>
      <c r="AB35" s="341">
        <v>16146</v>
      </c>
      <c r="AC35" s="341">
        <v>16350</v>
      </c>
      <c r="AD35" s="341">
        <v>16427</v>
      </c>
      <c r="AE35" s="341">
        <v>16393</v>
      </c>
      <c r="AF35" s="341">
        <v>16367</v>
      </c>
      <c r="AG35" s="341">
        <v>16157</v>
      </c>
      <c r="AH35" s="341">
        <v>16139</v>
      </c>
      <c r="AI35" s="341">
        <v>16302</v>
      </c>
      <c r="AJ35" s="341">
        <v>16544</v>
      </c>
      <c r="AK35" s="341">
        <v>16817</v>
      </c>
      <c r="AL35" s="341">
        <v>16713</v>
      </c>
      <c r="AM35" s="341">
        <v>16848</v>
      </c>
      <c r="AN35" s="344">
        <v>16893</v>
      </c>
      <c r="AO35" s="344">
        <v>16913</v>
      </c>
      <c r="AP35" s="344">
        <v>17089</v>
      </c>
      <c r="AQ35" s="344">
        <v>17131</v>
      </c>
      <c r="AR35" s="344">
        <v>17198</v>
      </c>
      <c r="AS35" s="344">
        <v>17389</v>
      </c>
      <c r="AT35" s="344">
        <v>17332</v>
      </c>
      <c r="AU35" s="344">
        <v>17398</v>
      </c>
      <c r="AV35" s="344">
        <v>17324</v>
      </c>
      <c r="AW35" s="344">
        <v>17345</v>
      </c>
      <c r="AX35" s="344">
        <v>17313</v>
      </c>
      <c r="AY35" s="344">
        <v>17376</v>
      </c>
      <c r="AZ35" s="341">
        <v>17363</v>
      </c>
      <c r="BA35" s="341">
        <v>17678</v>
      </c>
      <c r="BB35" s="341">
        <v>18030</v>
      </c>
      <c r="BC35" s="341">
        <v>18042</v>
      </c>
      <c r="BD35" s="341">
        <v>18027</v>
      </c>
      <c r="BE35" s="341">
        <v>18096</v>
      </c>
      <c r="BF35" s="341">
        <v>18094</v>
      </c>
      <c r="BG35" s="341">
        <v>17933</v>
      </c>
      <c r="BH35" s="341">
        <v>17877</v>
      </c>
      <c r="BI35" s="341">
        <v>17697</v>
      </c>
      <c r="BJ35" s="341">
        <v>17938</v>
      </c>
      <c r="BK35" s="341">
        <v>18080</v>
      </c>
      <c r="BL35" s="344">
        <v>18135</v>
      </c>
      <c r="BM35" s="344">
        <v>18284</v>
      </c>
      <c r="BN35" s="344">
        <v>18312</v>
      </c>
      <c r="BO35" s="344">
        <v>18360</v>
      </c>
      <c r="BP35" s="344">
        <v>18389</v>
      </c>
      <c r="BQ35" s="344">
        <v>18399</v>
      </c>
      <c r="BR35" s="344">
        <v>18323</v>
      </c>
      <c r="BS35" s="344">
        <v>18070</v>
      </c>
      <c r="BT35" s="344">
        <v>18223</v>
      </c>
      <c r="BU35" s="344">
        <v>18300</v>
      </c>
      <c r="BV35" s="344">
        <v>18391</v>
      </c>
      <c r="BW35" s="344">
        <v>18336</v>
      </c>
      <c r="BX35" s="341">
        <v>18372</v>
      </c>
      <c r="BY35" s="341">
        <v>18362</v>
      </c>
      <c r="BZ35" s="341">
        <v>18290</v>
      </c>
      <c r="CA35" s="341">
        <v>18185</v>
      </c>
      <c r="CB35" s="341">
        <v>18175</v>
      </c>
      <c r="CC35" s="341">
        <v>17752</v>
      </c>
      <c r="CD35" s="341">
        <v>17828</v>
      </c>
      <c r="CE35" s="341">
        <v>17865</v>
      </c>
      <c r="CF35" s="341">
        <v>17736</v>
      </c>
      <c r="CG35" s="341">
        <v>17696</v>
      </c>
      <c r="CH35" s="341">
        <v>17660</v>
      </c>
      <c r="CI35" s="341">
        <v>17542</v>
      </c>
      <c r="CJ35" s="344">
        <v>17405</v>
      </c>
      <c r="CK35" s="344">
        <v>17543</v>
      </c>
      <c r="CL35" s="344">
        <v>17543</v>
      </c>
      <c r="CM35" s="344">
        <v>17525</v>
      </c>
      <c r="CN35" s="344">
        <v>17606</v>
      </c>
      <c r="CO35" s="344">
        <v>17698</v>
      </c>
      <c r="CP35" s="344">
        <v>17828</v>
      </c>
      <c r="CQ35" s="344">
        <v>17774</v>
      </c>
      <c r="CR35" s="344">
        <v>18010</v>
      </c>
      <c r="CS35" s="344">
        <v>18149</v>
      </c>
      <c r="CT35" s="344">
        <v>18268</v>
      </c>
      <c r="CU35" s="344">
        <v>18884</v>
      </c>
      <c r="CV35" s="341">
        <v>18919</v>
      </c>
      <c r="CW35" s="341">
        <v>19085</v>
      </c>
      <c r="CX35" s="341">
        <v>19095</v>
      </c>
      <c r="CY35" s="341">
        <v>19203</v>
      </c>
      <c r="CZ35" s="341">
        <v>19334</v>
      </c>
      <c r="DA35" s="341">
        <v>19409</v>
      </c>
      <c r="DB35" s="341">
        <v>19727</v>
      </c>
      <c r="DC35" s="341">
        <v>19807</v>
      </c>
      <c r="DD35" s="341">
        <v>19934</v>
      </c>
      <c r="DE35" s="341">
        <v>19891</v>
      </c>
      <c r="DF35" s="341">
        <v>19833</v>
      </c>
      <c r="DG35" s="341">
        <v>19731</v>
      </c>
      <c r="DH35" s="344">
        <v>19684</v>
      </c>
      <c r="DI35" s="344">
        <v>19706</v>
      </c>
      <c r="DJ35" s="344">
        <v>19906</v>
      </c>
      <c r="DK35" s="344">
        <v>19804</v>
      </c>
      <c r="DL35" s="344">
        <v>19891</v>
      </c>
      <c r="DM35" s="344">
        <v>19845</v>
      </c>
      <c r="DN35" s="344">
        <v>19778</v>
      </c>
      <c r="DO35" s="344">
        <v>19787</v>
      </c>
      <c r="DP35" s="344">
        <v>19800</v>
      </c>
      <c r="DQ35" s="344">
        <v>19858</v>
      </c>
      <c r="DR35" s="344">
        <v>19836</v>
      </c>
      <c r="DS35" s="344">
        <v>19886</v>
      </c>
      <c r="DT35" s="341">
        <v>19801</v>
      </c>
      <c r="DU35" s="341">
        <v>20165</v>
      </c>
      <c r="DV35" s="341">
        <v>20297</v>
      </c>
      <c r="DW35" s="341">
        <v>20310</v>
      </c>
      <c r="DX35" s="341">
        <v>20603</v>
      </c>
      <c r="DY35" s="341">
        <v>20599</v>
      </c>
      <c r="DZ35" s="341">
        <v>20593</v>
      </c>
      <c r="EA35" s="341">
        <v>20337</v>
      </c>
      <c r="EB35" s="341">
        <v>20303</v>
      </c>
      <c r="EC35" s="341">
        <v>20227</v>
      </c>
      <c r="ED35" s="341">
        <v>20184</v>
      </c>
      <c r="EE35" s="341">
        <v>20185</v>
      </c>
      <c r="EF35" s="344">
        <v>20220</v>
      </c>
      <c r="EG35" s="344">
        <v>20316</v>
      </c>
      <c r="EH35" s="344">
        <v>20375</v>
      </c>
      <c r="EI35" s="344">
        <v>20458</v>
      </c>
      <c r="EJ35" s="344">
        <v>20477</v>
      </c>
      <c r="EK35" s="344">
        <v>20573</v>
      </c>
      <c r="EL35" s="344">
        <v>20696</v>
      </c>
      <c r="EM35" s="344">
        <v>20806</v>
      </c>
      <c r="EN35" s="344">
        <v>21244</v>
      </c>
      <c r="EO35" s="344">
        <v>21312</v>
      </c>
      <c r="EP35" s="344">
        <v>21418</v>
      </c>
      <c r="EQ35" s="344">
        <v>21429</v>
      </c>
      <c r="ER35" s="341">
        <v>21605</v>
      </c>
      <c r="ES35" s="341">
        <v>21674</v>
      </c>
      <c r="ET35" s="341">
        <v>21501</v>
      </c>
      <c r="EU35" s="341">
        <v>21436</v>
      </c>
      <c r="EV35" s="341">
        <v>21583</v>
      </c>
      <c r="EW35" s="341">
        <v>21648</v>
      </c>
      <c r="EX35" s="341">
        <v>22181</v>
      </c>
      <c r="EY35" s="341">
        <v>22211</v>
      </c>
      <c r="EZ35" s="341">
        <v>22179</v>
      </c>
      <c r="FA35" s="341">
        <v>22308</v>
      </c>
      <c r="FB35" s="341">
        <v>22345</v>
      </c>
      <c r="FC35" s="341">
        <v>22457</v>
      </c>
      <c r="FD35" s="344">
        <v>22640</v>
      </c>
      <c r="FE35" s="344">
        <v>22812</v>
      </c>
      <c r="FF35" s="344">
        <v>22693</v>
      </c>
      <c r="FG35" s="344">
        <v>22854</v>
      </c>
      <c r="FH35" s="344">
        <v>22956</v>
      </c>
      <c r="FI35" s="344">
        <v>22967</v>
      </c>
      <c r="FJ35" s="344">
        <v>23003</v>
      </c>
      <c r="FK35" s="344">
        <v>23070</v>
      </c>
      <c r="FL35" s="344">
        <v>23091</v>
      </c>
      <c r="FM35" s="344">
        <v>23089</v>
      </c>
      <c r="FN35" s="344">
        <v>23081</v>
      </c>
      <c r="FO35" s="344">
        <v>23189</v>
      </c>
      <c r="FP35" s="341">
        <v>23276</v>
      </c>
      <c r="FQ35" s="341">
        <v>23412</v>
      </c>
      <c r="FR35" s="341">
        <v>23458</v>
      </c>
      <c r="FS35" s="341">
        <v>23453</v>
      </c>
      <c r="FT35" s="341">
        <v>23565</v>
      </c>
      <c r="FU35" s="341">
        <v>23692</v>
      </c>
      <c r="FV35" s="341">
        <v>23794</v>
      </c>
      <c r="FW35" s="341">
        <v>23836</v>
      </c>
      <c r="FX35" s="341">
        <v>23901</v>
      </c>
      <c r="FY35" s="341">
        <v>24021</v>
      </c>
      <c r="FZ35" s="341">
        <v>24002</v>
      </c>
      <c r="GA35" s="341">
        <v>24087</v>
      </c>
      <c r="GB35" s="341">
        <v>24338</v>
      </c>
      <c r="GC35" s="341">
        <v>24842</v>
      </c>
      <c r="GD35" s="341">
        <v>24709</v>
      </c>
      <c r="GE35" s="341">
        <v>24635</v>
      </c>
      <c r="GF35" s="352">
        <v>24712</v>
      </c>
      <c r="GG35" s="353">
        <v>24142</v>
      </c>
      <c r="GH35" s="353">
        <v>24181</v>
      </c>
      <c r="GI35" s="353">
        <v>24236</v>
      </c>
      <c r="GJ35" s="353">
        <v>24196</v>
      </c>
      <c r="GK35" s="353">
        <v>24187</v>
      </c>
      <c r="GL35" s="353">
        <v>24268</v>
      </c>
      <c r="GM35" s="353">
        <v>24254</v>
      </c>
      <c r="GN35" s="341">
        <v>24727</v>
      </c>
      <c r="GO35" s="281">
        <v>473</v>
      </c>
      <c r="GP35" s="282">
        <v>101.950193782469</v>
      </c>
      <c r="GQ35" s="281">
        <v>473</v>
      </c>
      <c r="GR35" s="282">
        <v>101.950193782469</v>
      </c>
    </row>
    <row r="36" spans="1:200" ht="15" outlineLevel="2">
      <c r="A36" s="339">
        <v>670</v>
      </c>
      <c r="B36" s="340" t="s">
        <v>319</v>
      </c>
      <c r="C36" s="306" t="s">
        <v>370</v>
      </c>
      <c r="D36" s="341">
        <v>13051</v>
      </c>
      <c r="E36" s="341">
        <v>13083</v>
      </c>
      <c r="F36" s="341">
        <v>13028</v>
      </c>
      <c r="G36" s="341">
        <v>13001</v>
      </c>
      <c r="H36" s="341">
        <v>12978</v>
      </c>
      <c r="I36" s="341">
        <v>13018</v>
      </c>
      <c r="J36" s="341">
        <v>12920</v>
      </c>
      <c r="K36" s="341">
        <v>12996</v>
      </c>
      <c r="L36" s="341">
        <v>12945</v>
      </c>
      <c r="M36" s="341">
        <v>13005</v>
      </c>
      <c r="N36" s="341">
        <v>12947</v>
      </c>
      <c r="O36" s="341">
        <v>13017</v>
      </c>
      <c r="P36" s="344">
        <v>13005</v>
      </c>
      <c r="Q36" s="344">
        <v>13071</v>
      </c>
      <c r="R36" s="347">
        <v>13200</v>
      </c>
      <c r="S36" s="344">
        <v>12524</v>
      </c>
      <c r="T36" s="344">
        <v>13138</v>
      </c>
      <c r="U36" s="344">
        <v>13214</v>
      </c>
      <c r="V36" s="344">
        <v>13324</v>
      </c>
      <c r="W36" s="344">
        <v>13366</v>
      </c>
      <c r="X36" s="344">
        <v>13338</v>
      </c>
      <c r="Y36" s="344">
        <v>13501</v>
      </c>
      <c r="Z36" s="344">
        <v>13535</v>
      </c>
      <c r="AA36" s="344">
        <v>13368</v>
      </c>
      <c r="AB36" s="341">
        <v>13387</v>
      </c>
      <c r="AC36" s="341">
        <v>13552</v>
      </c>
      <c r="AD36" s="341">
        <v>13494</v>
      </c>
      <c r="AE36" s="341">
        <v>13874</v>
      </c>
      <c r="AF36" s="341">
        <v>13783</v>
      </c>
      <c r="AG36" s="341">
        <v>13502</v>
      </c>
      <c r="AH36" s="341">
        <v>13395</v>
      </c>
      <c r="AI36" s="341">
        <v>13454</v>
      </c>
      <c r="AJ36" s="341">
        <v>13472</v>
      </c>
      <c r="AK36" s="341">
        <v>13454</v>
      </c>
      <c r="AL36" s="341">
        <v>13398</v>
      </c>
      <c r="AM36" s="341">
        <v>13423</v>
      </c>
      <c r="AN36" s="344">
        <v>13402</v>
      </c>
      <c r="AO36" s="344">
        <v>13365</v>
      </c>
      <c r="AP36" s="344">
        <v>13343</v>
      </c>
      <c r="AQ36" s="344">
        <v>13358</v>
      </c>
      <c r="AR36" s="344">
        <v>13494</v>
      </c>
      <c r="AS36" s="344">
        <v>13447</v>
      </c>
      <c r="AT36" s="344">
        <v>13441</v>
      </c>
      <c r="AU36" s="344">
        <v>13554</v>
      </c>
      <c r="AV36" s="344">
        <v>13503</v>
      </c>
      <c r="AW36" s="344">
        <v>13541</v>
      </c>
      <c r="AX36" s="344">
        <v>13514</v>
      </c>
      <c r="AY36" s="344">
        <v>13508</v>
      </c>
      <c r="AZ36" s="341">
        <v>13531</v>
      </c>
      <c r="BA36" s="341">
        <v>13641</v>
      </c>
      <c r="BB36" s="341">
        <v>13692</v>
      </c>
      <c r="BC36" s="341">
        <v>13672</v>
      </c>
      <c r="BD36" s="341">
        <v>13670</v>
      </c>
      <c r="BE36" s="341">
        <v>13630</v>
      </c>
      <c r="BF36" s="341">
        <v>13609</v>
      </c>
      <c r="BG36" s="341">
        <v>13524</v>
      </c>
      <c r="BH36" s="341">
        <v>13612</v>
      </c>
      <c r="BI36" s="341">
        <v>13454</v>
      </c>
      <c r="BJ36" s="341">
        <v>13460</v>
      </c>
      <c r="BK36" s="341">
        <v>13567</v>
      </c>
      <c r="BL36" s="344">
        <v>13666</v>
      </c>
      <c r="BM36" s="344">
        <v>13784</v>
      </c>
      <c r="BN36" s="344">
        <v>13804</v>
      </c>
      <c r="BO36" s="344">
        <v>13680</v>
      </c>
      <c r="BP36" s="344">
        <v>13679</v>
      </c>
      <c r="BQ36" s="344">
        <v>13623</v>
      </c>
      <c r="BR36" s="344">
        <v>13331</v>
      </c>
      <c r="BS36" s="344">
        <v>13286</v>
      </c>
      <c r="BT36" s="344">
        <v>13267</v>
      </c>
      <c r="BU36" s="344">
        <v>13284</v>
      </c>
      <c r="BV36" s="344">
        <v>13315</v>
      </c>
      <c r="BW36" s="344">
        <v>13360</v>
      </c>
      <c r="BX36" s="341">
        <v>13487</v>
      </c>
      <c r="BY36" s="341">
        <v>13440</v>
      </c>
      <c r="BZ36" s="341">
        <v>13378</v>
      </c>
      <c r="CA36" s="341">
        <v>13287</v>
      </c>
      <c r="CB36" s="341">
        <v>13201</v>
      </c>
      <c r="CC36" s="341">
        <v>13082</v>
      </c>
      <c r="CD36" s="341">
        <v>13060</v>
      </c>
      <c r="CE36" s="341">
        <v>13100</v>
      </c>
      <c r="CF36" s="341">
        <v>13033</v>
      </c>
      <c r="CG36" s="341">
        <v>12986</v>
      </c>
      <c r="CH36" s="341">
        <v>12939</v>
      </c>
      <c r="CI36" s="341">
        <v>12959</v>
      </c>
      <c r="CJ36" s="344">
        <v>12916</v>
      </c>
      <c r="CK36" s="344">
        <v>12933</v>
      </c>
      <c r="CL36" s="344">
        <v>12911</v>
      </c>
      <c r="CM36" s="344">
        <v>12905</v>
      </c>
      <c r="CN36" s="344">
        <v>12992</v>
      </c>
      <c r="CO36" s="344">
        <v>13114</v>
      </c>
      <c r="CP36" s="344">
        <v>13341</v>
      </c>
      <c r="CQ36" s="344">
        <v>13241</v>
      </c>
      <c r="CR36" s="344">
        <v>13330</v>
      </c>
      <c r="CS36" s="344">
        <v>13424</v>
      </c>
      <c r="CT36" s="344">
        <v>13514</v>
      </c>
      <c r="CU36" s="344">
        <v>13551</v>
      </c>
      <c r="CV36" s="341">
        <v>13556</v>
      </c>
      <c r="CW36" s="341">
        <v>13463</v>
      </c>
      <c r="CX36" s="341">
        <v>13384</v>
      </c>
      <c r="CY36" s="341">
        <v>13407</v>
      </c>
      <c r="CZ36" s="341">
        <v>13459</v>
      </c>
      <c r="DA36" s="341">
        <v>13398</v>
      </c>
      <c r="DB36" s="341">
        <v>13434</v>
      </c>
      <c r="DC36" s="341">
        <v>13366</v>
      </c>
      <c r="DD36" s="341">
        <v>13376</v>
      </c>
      <c r="DE36" s="341">
        <v>13349</v>
      </c>
      <c r="DF36" s="341">
        <v>13581</v>
      </c>
      <c r="DG36" s="341">
        <v>13557</v>
      </c>
      <c r="DH36" s="344">
        <v>13506</v>
      </c>
      <c r="DI36" s="344">
        <v>13554</v>
      </c>
      <c r="DJ36" s="344">
        <v>13512</v>
      </c>
      <c r="DK36" s="344">
        <v>13531</v>
      </c>
      <c r="DL36" s="344">
        <v>13465</v>
      </c>
      <c r="DM36" s="344">
        <v>13393</v>
      </c>
      <c r="DN36" s="344">
        <v>13311</v>
      </c>
      <c r="DO36" s="344">
        <v>13239</v>
      </c>
      <c r="DP36" s="344">
        <v>13319</v>
      </c>
      <c r="DQ36" s="344">
        <v>13231</v>
      </c>
      <c r="DR36" s="344">
        <v>13154</v>
      </c>
      <c r="DS36" s="344">
        <v>13243</v>
      </c>
      <c r="DT36" s="341">
        <v>13266</v>
      </c>
      <c r="DU36" s="341">
        <v>13481</v>
      </c>
      <c r="DV36" s="341">
        <v>13498</v>
      </c>
      <c r="DW36" s="341">
        <v>13548</v>
      </c>
      <c r="DX36" s="341">
        <v>13686</v>
      </c>
      <c r="DY36" s="341">
        <v>13718</v>
      </c>
      <c r="DZ36" s="341">
        <v>13698</v>
      </c>
      <c r="EA36" s="341">
        <v>13537</v>
      </c>
      <c r="EB36" s="341">
        <v>13623</v>
      </c>
      <c r="EC36" s="341">
        <v>13608</v>
      </c>
      <c r="ED36" s="341">
        <v>13579</v>
      </c>
      <c r="EE36" s="341">
        <v>13590</v>
      </c>
      <c r="EF36" s="344">
        <v>13626</v>
      </c>
      <c r="EG36" s="344">
        <v>13716</v>
      </c>
      <c r="EH36" s="344">
        <v>13673</v>
      </c>
      <c r="EI36" s="344">
        <v>13581</v>
      </c>
      <c r="EJ36" s="344">
        <v>13520</v>
      </c>
      <c r="EK36" s="344">
        <v>13516</v>
      </c>
      <c r="EL36" s="344">
        <v>13524</v>
      </c>
      <c r="EM36" s="344">
        <v>13539</v>
      </c>
      <c r="EN36" s="344">
        <v>13543</v>
      </c>
      <c r="EO36" s="344">
        <v>13514</v>
      </c>
      <c r="EP36" s="344">
        <v>13494</v>
      </c>
      <c r="EQ36" s="344">
        <v>13480</v>
      </c>
      <c r="ER36" s="341">
        <v>13568</v>
      </c>
      <c r="ES36" s="341">
        <v>13514</v>
      </c>
      <c r="ET36" s="341">
        <v>13465</v>
      </c>
      <c r="EU36" s="341">
        <v>13420</v>
      </c>
      <c r="EV36" s="341">
        <v>13483</v>
      </c>
      <c r="EW36" s="341">
        <v>13479</v>
      </c>
      <c r="EX36" s="341">
        <v>13748</v>
      </c>
      <c r="EY36" s="341">
        <v>13775</v>
      </c>
      <c r="EZ36" s="341">
        <v>13789</v>
      </c>
      <c r="FA36" s="341">
        <v>13833</v>
      </c>
      <c r="FB36" s="341">
        <v>13866</v>
      </c>
      <c r="FC36" s="341">
        <v>13986</v>
      </c>
      <c r="FD36" s="344">
        <v>14109</v>
      </c>
      <c r="FE36" s="344">
        <v>14145</v>
      </c>
      <c r="FF36" s="344">
        <v>14051</v>
      </c>
      <c r="FG36" s="344">
        <v>14046</v>
      </c>
      <c r="FH36" s="344">
        <v>13977</v>
      </c>
      <c r="FI36" s="344">
        <v>13921</v>
      </c>
      <c r="FJ36" s="344">
        <v>13955</v>
      </c>
      <c r="FK36" s="344">
        <v>14008</v>
      </c>
      <c r="FL36" s="344">
        <v>13982</v>
      </c>
      <c r="FM36" s="344">
        <v>13970</v>
      </c>
      <c r="FN36" s="344">
        <v>13927</v>
      </c>
      <c r="FO36" s="344">
        <v>13927</v>
      </c>
      <c r="FP36" s="341">
        <v>14036</v>
      </c>
      <c r="FQ36" s="341">
        <v>14036</v>
      </c>
      <c r="FR36" s="341">
        <v>14027</v>
      </c>
      <c r="FS36" s="341">
        <v>13956</v>
      </c>
      <c r="FT36" s="341">
        <v>13940</v>
      </c>
      <c r="FU36" s="341">
        <v>13896</v>
      </c>
      <c r="FV36" s="341">
        <v>13926</v>
      </c>
      <c r="FW36" s="341">
        <v>13937</v>
      </c>
      <c r="FX36" s="341">
        <v>13923</v>
      </c>
      <c r="FY36" s="341">
        <v>14000</v>
      </c>
      <c r="FZ36" s="341">
        <v>13964</v>
      </c>
      <c r="GA36" s="341">
        <v>14019</v>
      </c>
      <c r="GB36" s="341">
        <v>14130</v>
      </c>
      <c r="GC36" s="341">
        <v>14245</v>
      </c>
      <c r="GD36" s="341">
        <v>14133</v>
      </c>
      <c r="GE36" s="341">
        <v>14077</v>
      </c>
      <c r="GF36" s="352">
        <v>14067</v>
      </c>
      <c r="GG36" s="353">
        <v>13775</v>
      </c>
      <c r="GH36" s="353">
        <v>13766</v>
      </c>
      <c r="GI36" s="353">
        <v>13760</v>
      </c>
      <c r="GJ36" s="353">
        <v>13752</v>
      </c>
      <c r="GK36" s="353">
        <v>13719</v>
      </c>
      <c r="GL36" s="353">
        <v>13738</v>
      </c>
      <c r="GM36" s="353">
        <v>13720</v>
      </c>
      <c r="GN36" s="341">
        <v>13828</v>
      </c>
      <c r="GO36" s="281">
        <v>108</v>
      </c>
      <c r="GP36" s="282">
        <v>100.78717201166199</v>
      </c>
      <c r="GQ36" s="281">
        <v>108</v>
      </c>
      <c r="GR36" s="282">
        <v>100.78717201166199</v>
      </c>
    </row>
    <row r="37" spans="1:200" ht="15" outlineLevel="2">
      <c r="A37" s="339">
        <v>690</v>
      </c>
      <c r="B37" s="340" t="s">
        <v>319</v>
      </c>
      <c r="C37" s="306" t="s">
        <v>371</v>
      </c>
      <c r="D37" s="341">
        <v>7800</v>
      </c>
      <c r="E37" s="341">
        <v>7698</v>
      </c>
      <c r="F37" s="341">
        <v>7658</v>
      </c>
      <c r="G37" s="341">
        <v>7624</v>
      </c>
      <c r="H37" s="341">
        <v>7565</v>
      </c>
      <c r="I37" s="341">
        <v>7619</v>
      </c>
      <c r="J37" s="341">
        <v>7539</v>
      </c>
      <c r="K37" s="341">
        <v>7562</v>
      </c>
      <c r="L37" s="341">
        <v>7572</v>
      </c>
      <c r="M37" s="341">
        <v>7568</v>
      </c>
      <c r="N37" s="341">
        <v>7633</v>
      </c>
      <c r="O37" s="341">
        <v>7683</v>
      </c>
      <c r="P37" s="344">
        <v>7721</v>
      </c>
      <c r="Q37" s="344">
        <v>7601</v>
      </c>
      <c r="R37" s="347">
        <v>7671</v>
      </c>
      <c r="S37" s="344">
        <v>7707</v>
      </c>
      <c r="T37" s="344">
        <v>7773</v>
      </c>
      <c r="U37" s="344">
        <v>7790</v>
      </c>
      <c r="V37" s="344">
        <v>7761</v>
      </c>
      <c r="W37" s="344">
        <v>7719</v>
      </c>
      <c r="X37" s="344">
        <v>7732</v>
      </c>
      <c r="Y37" s="344">
        <v>7700</v>
      </c>
      <c r="Z37" s="344">
        <v>7719</v>
      </c>
      <c r="AA37" s="344">
        <v>7683</v>
      </c>
      <c r="AB37" s="341">
        <v>7624</v>
      </c>
      <c r="AC37" s="341">
        <v>7646</v>
      </c>
      <c r="AD37" s="341">
        <v>7617</v>
      </c>
      <c r="AE37" s="341">
        <v>7629</v>
      </c>
      <c r="AF37" s="341">
        <v>7592</v>
      </c>
      <c r="AG37" s="341">
        <v>7464</v>
      </c>
      <c r="AH37" s="341">
        <v>7427</v>
      </c>
      <c r="AI37" s="341">
        <v>7346</v>
      </c>
      <c r="AJ37" s="341">
        <v>7296</v>
      </c>
      <c r="AK37" s="341">
        <v>7350</v>
      </c>
      <c r="AL37" s="341">
        <v>7314</v>
      </c>
      <c r="AM37" s="341">
        <v>7342</v>
      </c>
      <c r="AN37" s="344">
        <v>7300</v>
      </c>
      <c r="AO37" s="344">
        <v>7213</v>
      </c>
      <c r="AP37" s="344">
        <v>7311</v>
      </c>
      <c r="AQ37" s="344">
        <v>7196</v>
      </c>
      <c r="AR37" s="344">
        <v>7214</v>
      </c>
      <c r="AS37" s="344">
        <v>7188</v>
      </c>
      <c r="AT37" s="344">
        <v>7185</v>
      </c>
      <c r="AU37" s="344">
        <v>7168</v>
      </c>
      <c r="AV37" s="344">
        <v>7123</v>
      </c>
      <c r="AW37" s="344">
        <v>7129</v>
      </c>
      <c r="AX37" s="344">
        <v>7072</v>
      </c>
      <c r="AY37" s="344">
        <v>7105</v>
      </c>
      <c r="AZ37" s="341">
        <v>7121</v>
      </c>
      <c r="BA37" s="341">
        <v>7112</v>
      </c>
      <c r="BB37" s="341">
        <v>7072</v>
      </c>
      <c r="BC37" s="341">
        <v>7089</v>
      </c>
      <c r="BD37" s="341">
        <v>7053</v>
      </c>
      <c r="BE37" s="341">
        <v>6998</v>
      </c>
      <c r="BF37" s="341">
        <v>7006</v>
      </c>
      <c r="BG37" s="341">
        <v>6904</v>
      </c>
      <c r="BH37" s="341">
        <v>6956</v>
      </c>
      <c r="BI37" s="341">
        <v>6865</v>
      </c>
      <c r="BJ37" s="341">
        <v>7070</v>
      </c>
      <c r="BK37" s="341">
        <v>7084</v>
      </c>
      <c r="BL37" s="344">
        <v>7050</v>
      </c>
      <c r="BM37" s="344">
        <v>7074</v>
      </c>
      <c r="BN37" s="344">
        <v>7031</v>
      </c>
      <c r="BO37" s="344">
        <v>7003</v>
      </c>
      <c r="BP37" s="344">
        <v>7015</v>
      </c>
      <c r="BQ37" s="344">
        <v>6976</v>
      </c>
      <c r="BR37" s="344">
        <v>6794</v>
      </c>
      <c r="BS37" s="344">
        <v>6743</v>
      </c>
      <c r="BT37" s="344">
        <v>6720</v>
      </c>
      <c r="BU37" s="344">
        <v>6689</v>
      </c>
      <c r="BV37" s="344">
        <v>6687</v>
      </c>
      <c r="BW37" s="344">
        <v>6655</v>
      </c>
      <c r="BX37" s="341">
        <v>6377</v>
      </c>
      <c r="BY37" s="341">
        <v>6395</v>
      </c>
      <c r="BZ37" s="341">
        <v>6371</v>
      </c>
      <c r="CA37" s="341">
        <v>6366</v>
      </c>
      <c r="CB37" s="341">
        <v>6351</v>
      </c>
      <c r="CC37" s="341">
        <v>6338</v>
      </c>
      <c r="CD37" s="341">
        <v>6308</v>
      </c>
      <c r="CE37" s="341">
        <v>6289</v>
      </c>
      <c r="CF37" s="341">
        <v>6251</v>
      </c>
      <c r="CG37" s="341">
        <v>6239</v>
      </c>
      <c r="CH37" s="341">
        <v>6272</v>
      </c>
      <c r="CI37" s="341">
        <v>6261</v>
      </c>
      <c r="CJ37" s="344">
        <v>6229</v>
      </c>
      <c r="CK37" s="344">
        <v>6262</v>
      </c>
      <c r="CL37" s="344">
        <v>6275</v>
      </c>
      <c r="CM37" s="344">
        <v>6290</v>
      </c>
      <c r="CN37" s="344">
        <v>6321</v>
      </c>
      <c r="CO37" s="344">
        <v>6466</v>
      </c>
      <c r="CP37" s="344">
        <v>6533</v>
      </c>
      <c r="CQ37" s="344">
        <v>6563</v>
      </c>
      <c r="CR37" s="344">
        <v>6560</v>
      </c>
      <c r="CS37" s="344">
        <v>6572</v>
      </c>
      <c r="CT37" s="344">
        <v>6611</v>
      </c>
      <c r="CU37" s="344">
        <v>6641</v>
      </c>
      <c r="CV37" s="341">
        <v>6617</v>
      </c>
      <c r="CW37" s="341">
        <v>6614</v>
      </c>
      <c r="CX37" s="341">
        <v>6637</v>
      </c>
      <c r="CY37" s="341">
        <v>6603</v>
      </c>
      <c r="CZ37" s="341">
        <v>6576</v>
      </c>
      <c r="DA37" s="341">
        <v>6526</v>
      </c>
      <c r="DB37" s="341">
        <v>6528</v>
      </c>
      <c r="DC37" s="341">
        <v>6474</v>
      </c>
      <c r="DD37" s="341">
        <v>6501</v>
      </c>
      <c r="DE37" s="341">
        <v>6483</v>
      </c>
      <c r="DF37" s="341">
        <v>6483</v>
      </c>
      <c r="DG37" s="341">
        <v>6459</v>
      </c>
      <c r="DH37" s="344">
        <v>6441</v>
      </c>
      <c r="DI37" s="344">
        <v>6460</v>
      </c>
      <c r="DJ37" s="344">
        <v>6453</v>
      </c>
      <c r="DK37" s="344">
        <v>6405</v>
      </c>
      <c r="DL37" s="344">
        <v>6353</v>
      </c>
      <c r="DM37" s="344">
        <v>6312</v>
      </c>
      <c r="DN37" s="344">
        <v>6271</v>
      </c>
      <c r="DO37" s="344">
        <v>6212</v>
      </c>
      <c r="DP37" s="344">
        <v>6210</v>
      </c>
      <c r="DQ37" s="344">
        <v>6147</v>
      </c>
      <c r="DR37" s="344">
        <v>6099</v>
      </c>
      <c r="DS37" s="344">
        <v>6124</v>
      </c>
      <c r="DT37" s="341">
        <v>6135</v>
      </c>
      <c r="DU37" s="341">
        <v>6272</v>
      </c>
      <c r="DV37" s="341">
        <v>6282</v>
      </c>
      <c r="DW37" s="341">
        <v>6321</v>
      </c>
      <c r="DX37" s="341">
        <v>6324</v>
      </c>
      <c r="DY37" s="341">
        <v>6305</v>
      </c>
      <c r="DZ37" s="341">
        <v>6307</v>
      </c>
      <c r="EA37" s="341">
        <v>6269</v>
      </c>
      <c r="EB37" s="341">
        <v>6299</v>
      </c>
      <c r="EC37" s="341">
        <v>6256</v>
      </c>
      <c r="ED37" s="341">
        <v>6211</v>
      </c>
      <c r="EE37" s="341">
        <v>6202</v>
      </c>
      <c r="EF37" s="344">
        <v>6243</v>
      </c>
      <c r="EG37" s="344">
        <v>6294</v>
      </c>
      <c r="EH37" s="344">
        <v>6285</v>
      </c>
      <c r="EI37" s="344">
        <v>6273</v>
      </c>
      <c r="EJ37" s="344">
        <v>6245</v>
      </c>
      <c r="EK37" s="344">
        <v>6227</v>
      </c>
      <c r="EL37" s="344">
        <v>6230</v>
      </c>
      <c r="EM37" s="344">
        <v>6212</v>
      </c>
      <c r="EN37" s="344">
        <v>6184</v>
      </c>
      <c r="EO37" s="344">
        <v>6166</v>
      </c>
      <c r="EP37" s="344">
        <v>6153</v>
      </c>
      <c r="EQ37" s="344">
        <v>6174</v>
      </c>
      <c r="ER37" s="341">
        <v>6182</v>
      </c>
      <c r="ES37" s="341">
        <v>6156</v>
      </c>
      <c r="ET37" s="341">
        <v>6130</v>
      </c>
      <c r="EU37" s="341">
        <v>6099</v>
      </c>
      <c r="EV37" s="341">
        <v>6117</v>
      </c>
      <c r="EW37" s="341">
        <v>6114</v>
      </c>
      <c r="EX37" s="341">
        <v>6186</v>
      </c>
      <c r="EY37" s="341">
        <v>6224</v>
      </c>
      <c r="EZ37" s="341">
        <v>6201</v>
      </c>
      <c r="FA37" s="341">
        <v>6202</v>
      </c>
      <c r="FB37" s="341">
        <v>6198</v>
      </c>
      <c r="FC37" s="341">
        <v>6263</v>
      </c>
      <c r="FD37" s="344">
        <v>6286</v>
      </c>
      <c r="FE37" s="344">
        <v>6210</v>
      </c>
      <c r="FF37" s="344">
        <v>6167</v>
      </c>
      <c r="FG37" s="344">
        <v>6160</v>
      </c>
      <c r="FH37" s="344">
        <v>6110</v>
      </c>
      <c r="FI37" s="344">
        <v>6098</v>
      </c>
      <c r="FJ37" s="344">
        <v>6104</v>
      </c>
      <c r="FK37" s="344">
        <v>6104</v>
      </c>
      <c r="FL37" s="344">
        <v>6095</v>
      </c>
      <c r="FM37" s="344">
        <v>6083</v>
      </c>
      <c r="FN37" s="344">
        <v>6073</v>
      </c>
      <c r="FO37" s="344">
        <v>6045</v>
      </c>
      <c r="FP37" s="341">
        <v>6074</v>
      </c>
      <c r="FQ37" s="341">
        <v>6047</v>
      </c>
      <c r="FR37" s="341">
        <v>6029</v>
      </c>
      <c r="FS37" s="341">
        <v>6045</v>
      </c>
      <c r="FT37" s="341">
        <v>6077</v>
      </c>
      <c r="FU37" s="341">
        <v>6098</v>
      </c>
      <c r="FV37" s="341">
        <v>6069</v>
      </c>
      <c r="FW37" s="341">
        <v>6063</v>
      </c>
      <c r="FX37" s="341">
        <v>6080</v>
      </c>
      <c r="FY37" s="341">
        <v>6086</v>
      </c>
      <c r="FZ37" s="341">
        <v>6059</v>
      </c>
      <c r="GA37" s="341">
        <v>6044</v>
      </c>
      <c r="GB37" s="341">
        <v>6107</v>
      </c>
      <c r="GC37" s="341">
        <v>6206</v>
      </c>
      <c r="GD37" s="341">
        <v>6159</v>
      </c>
      <c r="GE37" s="341">
        <v>6155</v>
      </c>
      <c r="GF37" s="352">
        <v>6142</v>
      </c>
      <c r="GG37" s="353">
        <v>5967</v>
      </c>
      <c r="GH37" s="353">
        <v>5979</v>
      </c>
      <c r="GI37" s="353">
        <v>5983</v>
      </c>
      <c r="GJ37" s="353">
        <v>5971</v>
      </c>
      <c r="GK37" s="353">
        <v>5968</v>
      </c>
      <c r="GL37" s="353">
        <v>5939</v>
      </c>
      <c r="GM37" s="353">
        <v>5933</v>
      </c>
      <c r="GN37" s="341">
        <v>6029</v>
      </c>
      <c r="GO37" s="281">
        <v>96</v>
      </c>
      <c r="GP37" s="282">
        <v>101.61806843081099</v>
      </c>
      <c r="GQ37" s="281">
        <v>96</v>
      </c>
      <c r="GR37" s="282">
        <v>101.61806843081099</v>
      </c>
    </row>
    <row r="38" spans="1:200" ht="15" outlineLevel="2">
      <c r="A38" s="339">
        <v>736</v>
      </c>
      <c r="B38" s="340" t="s">
        <v>319</v>
      </c>
      <c r="C38" s="306" t="s">
        <v>372</v>
      </c>
      <c r="D38" s="341">
        <v>20871</v>
      </c>
      <c r="E38" s="341">
        <v>20847</v>
      </c>
      <c r="F38" s="341">
        <v>20694</v>
      </c>
      <c r="G38" s="341">
        <v>20890</v>
      </c>
      <c r="H38" s="341">
        <v>20763</v>
      </c>
      <c r="I38" s="341">
        <v>20974</v>
      </c>
      <c r="J38" s="341">
        <v>20850</v>
      </c>
      <c r="K38" s="341">
        <v>20840</v>
      </c>
      <c r="L38" s="341">
        <v>20727</v>
      </c>
      <c r="M38" s="341">
        <v>21022</v>
      </c>
      <c r="N38" s="341">
        <v>21081</v>
      </c>
      <c r="O38" s="341">
        <v>21697</v>
      </c>
      <c r="P38" s="344">
        <v>21678</v>
      </c>
      <c r="Q38" s="344">
        <v>21448</v>
      </c>
      <c r="R38" s="347">
        <v>21450</v>
      </c>
      <c r="S38" s="344">
        <v>21503</v>
      </c>
      <c r="T38" s="344">
        <v>21374</v>
      </c>
      <c r="U38" s="344">
        <v>21447</v>
      </c>
      <c r="V38" s="344">
        <v>21454</v>
      </c>
      <c r="W38" s="344">
        <v>21057</v>
      </c>
      <c r="X38" s="344">
        <v>21015</v>
      </c>
      <c r="Y38" s="344">
        <v>21165</v>
      </c>
      <c r="Z38" s="344">
        <v>21366</v>
      </c>
      <c r="AA38" s="344">
        <v>21900</v>
      </c>
      <c r="AB38" s="341">
        <v>21524</v>
      </c>
      <c r="AC38" s="341">
        <v>21723</v>
      </c>
      <c r="AD38" s="341">
        <v>21647</v>
      </c>
      <c r="AE38" s="341">
        <v>21611</v>
      </c>
      <c r="AF38" s="341">
        <v>21671</v>
      </c>
      <c r="AG38" s="341">
        <v>21521</v>
      </c>
      <c r="AH38" s="341">
        <v>21404</v>
      </c>
      <c r="AI38" s="341">
        <v>21467</v>
      </c>
      <c r="AJ38" s="341">
        <v>21734</v>
      </c>
      <c r="AK38" s="341">
        <v>21967</v>
      </c>
      <c r="AL38" s="341">
        <v>21898</v>
      </c>
      <c r="AM38" s="341">
        <v>21979</v>
      </c>
      <c r="AN38" s="344">
        <v>21978</v>
      </c>
      <c r="AO38" s="344">
        <v>22241</v>
      </c>
      <c r="AP38" s="344">
        <v>22470</v>
      </c>
      <c r="AQ38" s="344">
        <v>22389</v>
      </c>
      <c r="AR38" s="344">
        <v>22523</v>
      </c>
      <c r="AS38" s="344">
        <v>22773</v>
      </c>
      <c r="AT38" s="344">
        <v>22748</v>
      </c>
      <c r="AU38" s="344">
        <v>22994</v>
      </c>
      <c r="AV38" s="344">
        <v>22844</v>
      </c>
      <c r="AW38" s="344">
        <v>22958</v>
      </c>
      <c r="AX38" s="344">
        <v>22947</v>
      </c>
      <c r="AY38" s="344">
        <v>23121</v>
      </c>
      <c r="AZ38" s="341">
        <v>23145</v>
      </c>
      <c r="BA38" s="341">
        <v>23622</v>
      </c>
      <c r="BB38" s="341">
        <v>24129</v>
      </c>
      <c r="BC38" s="341">
        <v>24309</v>
      </c>
      <c r="BD38" s="341">
        <v>24322</v>
      </c>
      <c r="BE38" s="341">
        <v>24019</v>
      </c>
      <c r="BF38" s="341">
        <v>24075</v>
      </c>
      <c r="BG38" s="341">
        <v>23776</v>
      </c>
      <c r="BH38" s="341">
        <v>23646</v>
      </c>
      <c r="BI38" s="341">
        <v>23316</v>
      </c>
      <c r="BJ38" s="341">
        <v>23719</v>
      </c>
      <c r="BK38" s="341">
        <v>23873</v>
      </c>
      <c r="BL38" s="344">
        <v>23989</v>
      </c>
      <c r="BM38" s="344">
        <v>24266</v>
      </c>
      <c r="BN38" s="344">
        <v>24308</v>
      </c>
      <c r="BO38" s="344">
        <v>24385</v>
      </c>
      <c r="BP38" s="344">
        <v>24536</v>
      </c>
      <c r="BQ38" s="344">
        <v>24579</v>
      </c>
      <c r="BR38" s="344">
        <v>24583</v>
      </c>
      <c r="BS38" s="344">
        <v>24371</v>
      </c>
      <c r="BT38" s="344">
        <v>24356</v>
      </c>
      <c r="BU38" s="344">
        <v>24353</v>
      </c>
      <c r="BV38" s="344">
        <v>24501</v>
      </c>
      <c r="BW38" s="344">
        <v>24629</v>
      </c>
      <c r="BX38" s="341">
        <v>24590</v>
      </c>
      <c r="BY38" s="341">
        <v>24459</v>
      </c>
      <c r="BZ38" s="341">
        <v>24016</v>
      </c>
      <c r="CA38" s="341">
        <v>23756</v>
      </c>
      <c r="CB38" s="341">
        <v>23545</v>
      </c>
      <c r="CC38" s="341">
        <v>22793</v>
      </c>
      <c r="CD38" s="341">
        <v>22810</v>
      </c>
      <c r="CE38" s="341">
        <v>22728</v>
      </c>
      <c r="CF38" s="341">
        <v>22506</v>
      </c>
      <c r="CG38" s="341">
        <v>22418</v>
      </c>
      <c r="CH38" s="341">
        <v>22293</v>
      </c>
      <c r="CI38" s="341">
        <v>22156</v>
      </c>
      <c r="CJ38" s="344">
        <v>22000</v>
      </c>
      <c r="CK38" s="344">
        <v>22005</v>
      </c>
      <c r="CL38" s="344">
        <v>21981</v>
      </c>
      <c r="CM38" s="344">
        <v>22021</v>
      </c>
      <c r="CN38" s="344">
        <v>22073</v>
      </c>
      <c r="CO38" s="344">
        <v>22201</v>
      </c>
      <c r="CP38" s="344">
        <v>22353</v>
      </c>
      <c r="CQ38" s="344">
        <v>22300</v>
      </c>
      <c r="CR38" s="344">
        <v>23255</v>
      </c>
      <c r="CS38" s="344">
        <v>23744</v>
      </c>
      <c r="CT38" s="344">
        <v>23659</v>
      </c>
      <c r="CU38" s="344">
        <v>23578</v>
      </c>
      <c r="CV38" s="341">
        <v>23533</v>
      </c>
      <c r="CW38" s="341">
        <v>23558</v>
      </c>
      <c r="CX38" s="341">
        <v>23397</v>
      </c>
      <c r="CY38" s="341">
        <v>23434</v>
      </c>
      <c r="CZ38" s="341">
        <v>23397</v>
      </c>
      <c r="DA38" s="341">
        <v>23428</v>
      </c>
      <c r="DB38" s="341">
        <v>23455</v>
      </c>
      <c r="DC38" s="341">
        <v>23434</v>
      </c>
      <c r="DD38" s="341">
        <v>23462</v>
      </c>
      <c r="DE38" s="341">
        <v>23611</v>
      </c>
      <c r="DF38" s="341">
        <v>23612</v>
      </c>
      <c r="DG38" s="341">
        <v>23511</v>
      </c>
      <c r="DH38" s="344">
        <v>23536</v>
      </c>
      <c r="DI38" s="344">
        <v>23497</v>
      </c>
      <c r="DJ38" s="344">
        <v>23568</v>
      </c>
      <c r="DK38" s="344">
        <v>23459</v>
      </c>
      <c r="DL38" s="344">
        <v>23465</v>
      </c>
      <c r="DM38" s="344">
        <v>23400</v>
      </c>
      <c r="DN38" s="344">
        <v>23251</v>
      </c>
      <c r="DO38" s="344">
        <v>23253</v>
      </c>
      <c r="DP38" s="344">
        <v>23198</v>
      </c>
      <c r="DQ38" s="344">
        <v>23095</v>
      </c>
      <c r="DR38" s="344">
        <v>22996</v>
      </c>
      <c r="DS38" s="344">
        <v>23012</v>
      </c>
      <c r="DT38" s="341">
        <v>23039</v>
      </c>
      <c r="DU38" s="341">
        <v>23845</v>
      </c>
      <c r="DV38" s="341">
        <v>24448</v>
      </c>
      <c r="DW38" s="341">
        <v>24766</v>
      </c>
      <c r="DX38" s="341">
        <v>25124</v>
      </c>
      <c r="DY38" s="341">
        <v>25124</v>
      </c>
      <c r="DZ38" s="341">
        <v>25049</v>
      </c>
      <c r="EA38" s="341">
        <v>24588</v>
      </c>
      <c r="EB38" s="341">
        <v>24540</v>
      </c>
      <c r="EC38" s="341">
        <v>24358</v>
      </c>
      <c r="ED38" s="341">
        <v>24173</v>
      </c>
      <c r="EE38" s="341">
        <v>23938</v>
      </c>
      <c r="EF38" s="344">
        <v>23945</v>
      </c>
      <c r="EG38" s="344">
        <v>23998</v>
      </c>
      <c r="EH38" s="344">
        <v>23857</v>
      </c>
      <c r="EI38" s="344">
        <v>23912</v>
      </c>
      <c r="EJ38" s="344">
        <v>23859</v>
      </c>
      <c r="EK38" s="344">
        <v>23831</v>
      </c>
      <c r="EL38" s="344">
        <v>23969</v>
      </c>
      <c r="EM38" s="344">
        <v>24074</v>
      </c>
      <c r="EN38" s="344">
        <v>24459</v>
      </c>
      <c r="EO38" s="344">
        <v>24471</v>
      </c>
      <c r="EP38" s="344">
        <v>24358</v>
      </c>
      <c r="EQ38" s="344">
        <v>24398</v>
      </c>
      <c r="ER38" s="341">
        <v>24637</v>
      </c>
      <c r="ES38" s="341">
        <v>24666</v>
      </c>
      <c r="ET38" s="341">
        <v>24399</v>
      </c>
      <c r="EU38" s="341">
        <v>24401</v>
      </c>
      <c r="EV38" s="341">
        <v>24677</v>
      </c>
      <c r="EW38" s="341">
        <v>24693</v>
      </c>
      <c r="EX38" s="341">
        <v>25830</v>
      </c>
      <c r="EY38" s="341">
        <v>25998</v>
      </c>
      <c r="EZ38" s="341">
        <v>26020</v>
      </c>
      <c r="FA38" s="341">
        <v>26254</v>
      </c>
      <c r="FB38" s="341">
        <v>26292</v>
      </c>
      <c r="FC38" s="341">
        <v>26476</v>
      </c>
      <c r="FD38" s="344">
        <v>26714</v>
      </c>
      <c r="FE38" s="344">
        <v>26959</v>
      </c>
      <c r="FF38" s="344">
        <v>26734</v>
      </c>
      <c r="FG38" s="344">
        <v>26864</v>
      </c>
      <c r="FH38" s="344">
        <v>26967</v>
      </c>
      <c r="FI38" s="344">
        <v>26867</v>
      </c>
      <c r="FJ38" s="344">
        <v>26893</v>
      </c>
      <c r="FK38" s="344">
        <v>27086</v>
      </c>
      <c r="FL38" s="344">
        <v>27174</v>
      </c>
      <c r="FM38" s="344">
        <v>27247</v>
      </c>
      <c r="FN38" s="344">
        <v>27300</v>
      </c>
      <c r="FO38" s="344">
        <v>27515</v>
      </c>
      <c r="FP38" s="341">
        <v>27678</v>
      </c>
      <c r="FQ38" s="341">
        <v>27697</v>
      </c>
      <c r="FR38" s="341">
        <v>27707</v>
      </c>
      <c r="FS38" s="341">
        <v>27651</v>
      </c>
      <c r="FT38" s="341">
        <v>27956</v>
      </c>
      <c r="FU38" s="341">
        <v>28085</v>
      </c>
      <c r="FV38" s="341">
        <v>28248</v>
      </c>
      <c r="FW38" s="341">
        <v>28280</v>
      </c>
      <c r="FX38" s="341">
        <v>28294</v>
      </c>
      <c r="FY38" s="341">
        <v>28474</v>
      </c>
      <c r="FZ38" s="341">
        <v>28462</v>
      </c>
      <c r="GA38" s="341">
        <v>28615</v>
      </c>
      <c r="GB38" s="341">
        <v>29046</v>
      </c>
      <c r="GC38" s="341">
        <v>29106</v>
      </c>
      <c r="GD38" s="341">
        <v>28946</v>
      </c>
      <c r="GE38" s="341">
        <v>28825</v>
      </c>
      <c r="GF38" s="352">
        <v>28905</v>
      </c>
      <c r="GG38" s="353">
        <v>27828</v>
      </c>
      <c r="GH38" s="353">
        <v>27999</v>
      </c>
      <c r="GI38" s="353">
        <v>28116</v>
      </c>
      <c r="GJ38" s="353">
        <v>28136</v>
      </c>
      <c r="GK38" s="353">
        <v>28182</v>
      </c>
      <c r="GL38" s="353">
        <v>28366</v>
      </c>
      <c r="GM38" s="353">
        <v>28459</v>
      </c>
      <c r="GN38" s="341">
        <v>28766</v>
      </c>
      <c r="GO38" s="281">
        <v>307</v>
      </c>
      <c r="GP38" s="282">
        <v>101.078744861028</v>
      </c>
      <c r="GQ38" s="281">
        <v>307</v>
      </c>
      <c r="GR38" s="282">
        <v>101.078744861028</v>
      </c>
    </row>
    <row r="39" spans="1:200" ht="15" outlineLevel="2">
      <c r="A39" s="339">
        <v>858</v>
      </c>
      <c r="B39" s="340" t="s">
        <v>319</v>
      </c>
      <c r="C39" s="306" t="s">
        <v>373</v>
      </c>
      <c r="D39" s="341">
        <v>9533</v>
      </c>
      <c r="E39" s="341">
        <v>9674</v>
      </c>
      <c r="F39" s="341">
        <v>9709</v>
      </c>
      <c r="G39" s="341">
        <v>9666</v>
      </c>
      <c r="H39" s="341">
        <v>9611</v>
      </c>
      <c r="I39" s="341">
        <v>9634</v>
      </c>
      <c r="J39" s="341">
        <v>9421</v>
      </c>
      <c r="K39" s="341">
        <v>9611</v>
      </c>
      <c r="L39" s="341">
        <v>9303</v>
      </c>
      <c r="M39" s="341">
        <v>9312</v>
      </c>
      <c r="N39" s="341">
        <v>9258</v>
      </c>
      <c r="O39" s="341">
        <v>9408</v>
      </c>
      <c r="P39" s="344">
        <v>9471</v>
      </c>
      <c r="Q39" s="344">
        <v>9455</v>
      </c>
      <c r="R39" s="347">
        <v>9477</v>
      </c>
      <c r="S39" s="344">
        <v>9317</v>
      </c>
      <c r="T39" s="344">
        <v>9667</v>
      </c>
      <c r="U39" s="344">
        <v>9747</v>
      </c>
      <c r="V39" s="344">
        <v>9803</v>
      </c>
      <c r="W39" s="344">
        <v>9854</v>
      </c>
      <c r="X39" s="344">
        <v>9988</v>
      </c>
      <c r="Y39" s="344">
        <v>10020</v>
      </c>
      <c r="Z39" s="344">
        <v>10052</v>
      </c>
      <c r="AA39" s="344">
        <v>10039</v>
      </c>
      <c r="AB39" s="341">
        <v>10020</v>
      </c>
      <c r="AC39" s="341">
        <v>10088</v>
      </c>
      <c r="AD39" s="341">
        <v>10052</v>
      </c>
      <c r="AE39" s="341">
        <v>9978</v>
      </c>
      <c r="AF39" s="341">
        <v>10125</v>
      </c>
      <c r="AG39" s="341">
        <v>10048</v>
      </c>
      <c r="AH39" s="341">
        <v>10006</v>
      </c>
      <c r="AI39" s="341">
        <v>9955</v>
      </c>
      <c r="AJ39" s="341">
        <v>9872</v>
      </c>
      <c r="AK39" s="341">
        <v>10062</v>
      </c>
      <c r="AL39" s="341">
        <v>9938</v>
      </c>
      <c r="AM39" s="341">
        <v>9892</v>
      </c>
      <c r="AN39" s="344">
        <v>9971</v>
      </c>
      <c r="AO39" s="344">
        <v>9888</v>
      </c>
      <c r="AP39" s="344">
        <v>9908</v>
      </c>
      <c r="AQ39" s="344">
        <v>9917</v>
      </c>
      <c r="AR39" s="344">
        <v>10030</v>
      </c>
      <c r="AS39" s="344">
        <v>10046</v>
      </c>
      <c r="AT39" s="344">
        <v>10057</v>
      </c>
      <c r="AU39" s="344">
        <v>10140</v>
      </c>
      <c r="AV39" s="344">
        <v>10110</v>
      </c>
      <c r="AW39" s="344">
        <v>10133</v>
      </c>
      <c r="AX39" s="344">
        <v>10147</v>
      </c>
      <c r="AY39" s="344">
        <v>10189</v>
      </c>
      <c r="AZ39" s="341">
        <v>10268</v>
      </c>
      <c r="BA39" s="341">
        <v>10286</v>
      </c>
      <c r="BB39" s="341">
        <v>10284</v>
      </c>
      <c r="BC39" s="341">
        <v>10300</v>
      </c>
      <c r="BD39" s="341">
        <v>10286</v>
      </c>
      <c r="BE39" s="341">
        <v>10194</v>
      </c>
      <c r="BF39" s="341">
        <v>10215</v>
      </c>
      <c r="BG39" s="341">
        <v>10187</v>
      </c>
      <c r="BH39" s="341">
        <v>10243</v>
      </c>
      <c r="BI39" s="341">
        <v>10214</v>
      </c>
      <c r="BJ39" s="341">
        <v>10247</v>
      </c>
      <c r="BK39" s="341">
        <v>10293</v>
      </c>
      <c r="BL39" s="344">
        <v>10276</v>
      </c>
      <c r="BM39" s="344">
        <v>10274</v>
      </c>
      <c r="BN39" s="344">
        <v>10267</v>
      </c>
      <c r="BO39" s="344">
        <v>10312</v>
      </c>
      <c r="BP39" s="344">
        <v>10339</v>
      </c>
      <c r="BQ39" s="344">
        <v>10299</v>
      </c>
      <c r="BR39" s="344">
        <v>10152</v>
      </c>
      <c r="BS39" s="344">
        <v>10076</v>
      </c>
      <c r="BT39" s="344">
        <v>10067</v>
      </c>
      <c r="BU39" s="344">
        <v>10072</v>
      </c>
      <c r="BV39" s="344">
        <v>10008</v>
      </c>
      <c r="BW39" s="344">
        <v>10082</v>
      </c>
      <c r="BX39" s="341">
        <v>10145</v>
      </c>
      <c r="BY39" s="341">
        <v>10137</v>
      </c>
      <c r="BZ39" s="341">
        <v>10047</v>
      </c>
      <c r="CA39" s="341">
        <v>10014</v>
      </c>
      <c r="CB39" s="341">
        <v>10051</v>
      </c>
      <c r="CC39" s="341">
        <v>10037</v>
      </c>
      <c r="CD39" s="341">
        <v>9990</v>
      </c>
      <c r="CE39" s="341">
        <v>9994</v>
      </c>
      <c r="CF39" s="341">
        <v>10137</v>
      </c>
      <c r="CG39" s="341">
        <v>10102</v>
      </c>
      <c r="CH39" s="341">
        <v>10261</v>
      </c>
      <c r="CI39" s="341">
        <v>10232</v>
      </c>
      <c r="CJ39" s="344">
        <v>10185</v>
      </c>
      <c r="CK39" s="344">
        <v>10181</v>
      </c>
      <c r="CL39" s="344">
        <v>10161</v>
      </c>
      <c r="CM39" s="344">
        <v>10169</v>
      </c>
      <c r="CN39" s="344">
        <v>10379</v>
      </c>
      <c r="CO39" s="344">
        <v>10416</v>
      </c>
      <c r="CP39" s="344">
        <v>10430</v>
      </c>
      <c r="CQ39" s="344">
        <v>10354</v>
      </c>
      <c r="CR39" s="344">
        <v>10382</v>
      </c>
      <c r="CS39" s="344">
        <v>10425</v>
      </c>
      <c r="CT39" s="344">
        <v>10411</v>
      </c>
      <c r="CU39" s="344">
        <v>10376</v>
      </c>
      <c r="CV39" s="341">
        <v>10296</v>
      </c>
      <c r="CW39" s="341">
        <v>10248</v>
      </c>
      <c r="CX39" s="341">
        <v>10268</v>
      </c>
      <c r="CY39" s="341">
        <v>10259</v>
      </c>
      <c r="CZ39" s="341">
        <v>10245</v>
      </c>
      <c r="DA39" s="341">
        <v>10166</v>
      </c>
      <c r="DB39" s="341">
        <v>10115</v>
      </c>
      <c r="DC39" s="341">
        <v>10081</v>
      </c>
      <c r="DD39" s="341">
        <v>10076</v>
      </c>
      <c r="DE39" s="341">
        <v>10033</v>
      </c>
      <c r="DF39" s="341">
        <v>10017</v>
      </c>
      <c r="DG39" s="341">
        <v>9967</v>
      </c>
      <c r="DH39" s="344">
        <v>10014</v>
      </c>
      <c r="DI39" s="344">
        <v>10013</v>
      </c>
      <c r="DJ39" s="344">
        <v>10145</v>
      </c>
      <c r="DK39" s="344">
        <v>10079</v>
      </c>
      <c r="DL39" s="344">
        <v>10011</v>
      </c>
      <c r="DM39" s="344">
        <v>10014</v>
      </c>
      <c r="DN39" s="344">
        <v>10002</v>
      </c>
      <c r="DO39" s="344">
        <v>10172</v>
      </c>
      <c r="DP39" s="344">
        <v>10225</v>
      </c>
      <c r="DQ39" s="344">
        <v>10193</v>
      </c>
      <c r="DR39" s="344">
        <v>10178</v>
      </c>
      <c r="DS39" s="344">
        <v>10352</v>
      </c>
      <c r="DT39" s="341">
        <v>10379</v>
      </c>
      <c r="DU39" s="341">
        <v>10624</v>
      </c>
      <c r="DV39" s="341">
        <v>10797</v>
      </c>
      <c r="DW39" s="341">
        <v>10857</v>
      </c>
      <c r="DX39" s="341">
        <v>10929</v>
      </c>
      <c r="DY39" s="341">
        <v>10907</v>
      </c>
      <c r="DZ39" s="341">
        <v>10925</v>
      </c>
      <c r="EA39" s="341">
        <v>10807</v>
      </c>
      <c r="EB39" s="341">
        <v>10818</v>
      </c>
      <c r="EC39" s="341">
        <v>10769</v>
      </c>
      <c r="ED39" s="341">
        <v>10745</v>
      </c>
      <c r="EE39" s="341">
        <v>10765</v>
      </c>
      <c r="EF39" s="344">
        <v>10796</v>
      </c>
      <c r="EG39" s="344">
        <v>10813</v>
      </c>
      <c r="EH39" s="344">
        <v>10764</v>
      </c>
      <c r="EI39" s="344">
        <v>10703</v>
      </c>
      <c r="EJ39" s="344">
        <v>10755</v>
      </c>
      <c r="EK39" s="344">
        <v>10779</v>
      </c>
      <c r="EL39" s="344">
        <v>10798</v>
      </c>
      <c r="EM39" s="344">
        <v>10824</v>
      </c>
      <c r="EN39" s="344">
        <v>10845</v>
      </c>
      <c r="EO39" s="344">
        <v>10840</v>
      </c>
      <c r="EP39" s="344">
        <v>10849</v>
      </c>
      <c r="EQ39" s="344">
        <v>10892</v>
      </c>
      <c r="ER39" s="341">
        <v>10943</v>
      </c>
      <c r="ES39" s="341">
        <v>10921</v>
      </c>
      <c r="ET39" s="341">
        <v>10876</v>
      </c>
      <c r="EU39" s="341">
        <v>10830</v>
      </c>
      <c r="EV39" s="341">
        <v>10849</v>
      </c>
      <c r="EW39" s="341">
        <v>10885</v>
      </c>
      <c r="EX39" s="341">
        <v>11100</v>
      </c>
      <c r="EY39" s="341">
        <v>11132</v>
      </c>
      <c r="EZ39" s="341">
        <v>11114</v>
      </c>
      <c r="FA39" s="341">
        <v>11175</v>
      </c>
      <c r="FB39" s="341">
        <v>11151</v>
      </c>
      <c r="FC39" s="341">
        <v>11240</v>
      </c>
      <c r="FD39" s="344">
        <v>11353</v>
      </c>
      <c r="FE39" s="344">
        <v>11360</v>
      </c>
      <c r="FF39" s="344">
        <v>11321</v>
      </c>
      <c r="FG39" s="344">
        <v>11281</v>
      </c>
      <c r="FH39" s="344">
        <v>11271</v>
      </c>
      <c r="FI39" s="344">
        <v>11264</v>
      </c>
      <c r="FJ39" s="344">
        <v>11300</v>
      </c>
      <c r="FK39" s="344">
        <v>11305</v>
      </c>
      <c r="FL39" s="344">
        <v>11285</v>
      </c>
      <c r="FM39" s="344">
        <v>11333</v>
      </c>
      <c r="FN39" s="344">
        <v>11290</v>
      </c>
      <c r="FO39" s="344">
        <v>11260</v>
      </c>
      <c r="FP39" s="341">
        <v>11315</v>
      </c>
      <c r="FQ39" s="341">
        <v>11316</v>
      </c>
      <c r="FR39" s="341">
        <v>11355</v>
      </c>
      <c r="FS39" s="341">
        <v>11345</v>
      </c>
      <c r="FT39" s="341">
        <v>11317</v>
      </c>
      <c r="FU39" s="341">
        <v>11316</v>
      </c>
      <c r="FV39" s="341">
        <v>11353</v>
      </c>
      <c r="FW39" s="341">
        <v>11371</v>
      </c>
      <c r="FX39" s="341">
        <v>11371</v>
      </c>
      <c r="FY39" s="341">
        <v>11395</v>
      </c>
      <c r="FZ39" s="341">
        <v>11395</v>
      </c>
      <c r="GA39" s="341">
        <v>11431</v>
      </c>
      <c r="GB39" s="341">
        <v>11549</v>
      </c>
      <c r="GC39" s="341">
        <v>11522</v>
      </c>
      <c r="GD39" s="341">
        <v>11474</v>
      </c>
      <c r="GE39" s="341">
        <v>11440</v>
      </c>
      <c r="GF39" s="352">
        <v>11440</v>
      </c>
      <c r="GG39" s="353">
        <v>11197</v>
      </c>
      <c r="GH39" s="353">
        <v>11212</v>
      </c>
      <c r="GI39" s="353">
        <v>11211</v>
      </c>
      <c r="GJ39" s="353">
        <v>11210</v>
      </c>
      <c r="GK39" s="353">
        <v>11275</v>
      </c>
      <c r="GL39" s="353">
        <v>11266</v>
      </c>
      <c r="GM39" s="353">
        <v>11309</v>
      </c>
      <c r="GN39" s="341">
        <v>11457</v>
      </c>
      <c r="GO39" s="281">
        <v>148</v>
      </c>
      <c r="GP39" s="282">
        <v>101.308692192059</v>
      </c>
      <c r="GQ39" s="281">
        <v>148</v>
      </c>
      <c r="GR39" s="282">
        <v>101.308692192059</v>
      </c>
    </row>
    <row r="40" spans="1:200" ht="15" outlineLevel="2">
      <c r="A40" s="339">
        <v>885</v>
      </c>
      <c r="B40" s="340" t="s">
        <v>319</v>
      </c>
      <c r="C40" s="306" t="s">
        <v>374</v>
      </c>
      <c r="D40" s="341">
        <v>5184</v>
      </c>
      <c r="E40" s="341">
        <v>5180</v>
      </c>
      <c r="F40" s="341">
        <v>5160</v>
      </c>
      <c r="G40" s="341">
        <v>5086</v>
      </c>
      <c r="H40" s="341">
        <v>5080</v>
      </c>
      <c r="I40" s="341">
        <v>5075</v>
      </c>
      <c r="J40" s="341">
        <v>5058</v>
      </c>
      <c r="K40" s="341">
        <v>5070</v>
      </c>
      <c r="L40" s="341">
        <v>5064</v>
      </c>
      <c r="M40" s="341">
        <v>5094</v>
      </c>
      <c r="N40" s="341">
        <v>5078</v>
      </c>
      <c r="O40" s="341">
        <v>5104</v>
      </c>
      <c r="P40" s="344">
        <v>5074</v>
      </c>
      <c r="Q40" s="344">
        <v>5039</v>
      </c>
      <c r="R40" s="347">
        <v>5057</v>
      </c>
      <c r="S40" s="344">
        <v>5005</v>
      </c>
      <c r="T40" s="344">
        <v>4973</v>
      </c>
      <c r="U40" s="344">
        <v>4985</v>
      </c>
      <c r="V40" s="344">
        <v>5036</v>
      </c>
      <c r="W40" s="344">
        <v>5094</v>
      </c>
      <c r="X40" s="344">
        <v>5043</v>
      </c>
      <c r="Y40" s="344">
        <v>5053</v>
      </c>
      <c r="Z40" s="344">
        <v>5047</v>
      </c>
      <c r="AA40" s="344">
        <v>5038</v>
      </c>
      <c r="AB40" s="341">
        <v>4760</v>
      </c>
      <c r="AC40" s="341">
        <v>5045</v>
      </c>
      <c r="AD40" s="341">
        <v>5034</v>
      </c>
      <c r="AE40" s="341">
        <v>5018</v>
      </c>
      <c r="AF40" s="341">
        <v>5034</v>
      </c>
      <c r="AG40" s="341">
        <v>4961</v>
      </c>
      <c r="AH40" s="341">
        <v>5060</v>
      </c>
      <c r="AI40" s="341">
        <v>5116</v>
      </c>
      <c r="AJ40" s="341">
        <v>5127</v>
      </c>
      <c r="AK40" s="341">
        <v>5155</v>
      </c>
      <c r="AL40" s="341">
        <v>5158</v>
      </c>
      <c r="AM40" s="341">
        <v>5276</v>
      </c>
      <c r="AN40" s="344">
        <v>5280</v>
      </c>
      <c r="AO40" s="344">
        <v>5284</v>
      </c>
      <c r="AP40" s="344">
        <v>5295</v>
      </c>
      <c r="AQ40" s="344">
        <v>5293</v>
      </c>
      <c r="AR40" s="344">
        <v>5273</v>
      </c>
      <c r="AS40" s="344">
        <v>5259</v>
      </c>
      <c r="AT40" s="344">
        <v>5281</v>
      </c>
      <c r="AU40" s="344">
        <v>4821</v>
      </c>
      <c r="AV40" s="344">
        <v>5255</v>
      </c>
      <c r="AW40" s="344">
        <v>5305</v>
      </c>
      <c r="AX40" s="344">
        <v>5321</v>
      </c>
      <c r="AY40" s="344">
        <v>5310</v>
      </c>
      <c r="AZ40" s="341">
        <v>5341</v>
      </c>
      <c r="BA40" s="341">
        <v>5384</v>
      </c>
      <c r="BB40" s="341">
        <v>5281</v>
      </c>
      <c r="BC40" s="341">
        <v>5356</v>
      </c>
      <c r="BD40" s="341">
        <v>5364</v>
      </c>
      <c r="BE40" s="341">
        <v>5325</v>
      </c>
      <c r="BF40" s="341">
        <v>5313</v>
      </c>
      <c r="BG40" s="341">
        <v>5294</v>
      </c>
      <c r="BH40" s="341">
        <v>5278</v>
      </c>
      <c r="BI40" s="341">
        <v>5178</v>
      </c>
      <c r="BJ40" s="341">
        <v>5234</v>
      </c>
      <c r="BK40" s="341">
        <v>5245</v>
      </c>
      <c r="BL40" s="344">
        <v>5299</v>
      </c>
      <c r="BM40" s="344">
        <v>5378</v>
      </c>
      <c r="BN40" s="344">
        <v>5392</v>
      </c>
      <c r="BO40" s="344">
        <v>5386</v>
      </c>
      <c r="BP40" s="344">
        <v>5418</v>
      </c>
      <c r="BQ40" s="344">
        <v>5360</v>
      </c>
      <c r="BR40" s="344">
        <v>5260</v>
      </c>
      <c r="BS40" s="344">
        <v>5253</v>
      </c>
      <c r="BT40" s="344">
        <v>5244</v>
      </c>
      <c r="BU40" s="344">
        <v>5256</v>
      </c>
      <c r="BV40" s="344">
        <v>5257</v>
      </c>
      <c r="BW40" s="344">
        <v>5254</v>
      </c>
      <c r="BX40" s="341">
        <v>5263</v>
      </c>
      <c r="BY40" s="341">
        <v>5233</v>
      </c>
      <c r="BZ40" s="341">
        <v>5240</v>
      </c>
      <c r="CA40" s="341">
        <v>5200</v>
      </c>
      <c r="CB40" s="341">
        <v>5209</v>
      </c>
      <c r="CC40" s="341">
        <v>5204</v>
      </c>
      <c r="CD40" s="341">
        <v>5174</v>
      </c>
      <c r="CE40" s="341">
        <v>5183</v>
      </c>
      <c r="CF40" s="341">
        <v>5257</v>
      </c>
      <c r="CG40" s="341">
        <v>5258</v>
      </c>
      <c r="CH40" s="341">
        <v>5246</v>
      </c>
      <c r="CI40" s="341">
        <v>5242</v>
      </c>
      <c r="CJ40" s="344">
        <v>5249</v>
      </c>
      <c r="CK40" s="344">
        <v>5266</v>
      </c>
      <c r="CL40" s="344">
        <v>5269</v>
      </c>
      <c r="CM40" s="344">
        <v>5276</v>
      </c>
      <c r="CN40" s="344">
        <v>5313</v>
      </c>
      <c r="CO40" s="344">
        <v>5350</v>
      </c>
      <c r="CP40" s="344">
        <v>5384</v>
      </c>
      <c r="CQ40" s="344">
        <v>5427</v>
      </c>
      <c r="CR40" s="344">
        <v>5421</v>
      </c>
      <c r="CS40" s="344">
        <v>5439</v>
      </c>
      <c r="CT40" s="344">
        <v>5447</v>
      </c>
      <c r="CU40" s="344">
        <v>5413</v>
      </c>
      <c r="CV40" s="341">
        <v>5411</v>
      </c>
      <c r="CW40" s="341">
        <v>5381</v>
      </c>
      <c r="CX40" s="341">
        <v>5361</v>
      </c>
      <c r="CY40" s="341">
        <v>5347</v>
      </c>
      <c r="CZ40" s="341">
        <v>5336</v>
      </c>
      <c r="DA40" s="341">
        <v>5317</v>
      </c>
      <c r="DB40" s="341">
        <v>5324</v>
      </c>
      <c r="DC40" s="341">
        <v>5312</v>
      </c>
      <c r="DD40" s="341">
        <v>5306</v>
      </c>
      <c r="DE40" s="341">
        <v>5285</v>
      </c>
      <c r="DF40" s="341">
        <v>5277</v>
      </c>
      <c r="DG40" s="341">
        <v>5253</v>
      </c>
      <c r="DH40" s="344">
        <v>5265</v>
      </c>
      <c r="DI40" s="344">
        <v>5286</v>
      </c>
      <c r="DJ40" s="344">
        <v>5284</v>
      </c>
      <c r="DK40" s="344">
        <v>5287</v>
      </c>
      <c r="DL40" s="344">
        <v>5298</v>
      </c>
      <c r="DM40" s="344">
        <v>5293</v>
      </c>
      <c r="DN40" s="344">
        <v>5280</v>
      </c>
      <c r="DO40" s="344">
        <v>5272</v>
      </c>
      <c r="DP40" s="344">
        <v>5254</v>
      </c>
      <c r="DQ40" s="344">
        <v>5228</v>
      </c>
      <c r="DR40" s="344">
        <v>5189</v>
      </c>
      <c r="DS40" s="344">
        <v>5194</v>
      </c>
      <c r="DT40" s="341">
        <v>5172</v>
      </c>
      <c r="DU40" s="341">
        <v>5214</v>
      </c>
      <c r="DV40" s="341">
        <v>5242</v>
      </c>
      <c r="DW40" s="341">
        <v>5272</v>
      </c>
      <c r="DX40" s="341">
        <v>5295</v>
      </c>
      <c r="DY40" s="341">
        <v>5286</v>
      </c>
      <c r="DZ40" s="341">
        <v>5309</v>
      </c>
      <c r="EA40" s="341">
        <v>5296</v>
      </c>
      <c r="EB40" s="341">
        <v>5343</v>
      </c>
      <c r="EC40" s="341">
        <v>5355</v>
      </c>
      <c r="ED40" s="341">
        <v>5354</v>
      </c>
      <c r="EE40" s="341">
        <v>5354</v>
      </c>
      <c r="EF40" s="344">
        <v>5356</v>
      </c>
      <c r="EG40" s="344">
        <v>5375</v>
      </c>
      <c r="EH40" s="344">
        <v>5354</v>
      </c>
      <c r="EI40" s="344">
        <v>5352</v>
      </c>
      <c r="EJ40" s="344">
        <v>5347</v>
      </c>
      <c r="EK40" s="344">
        <v>5350</v>
      </c>
      <c r="EL40" s="344">
        <v>5376</v>
      </c>
      <c r="EM40" s="344">
        <v>5377</v>
      </c>
      <c r="EN40" s="344">
        <v>5419</v>
      </c>
      <c r="EO40" s="344">
        <v>5414</v>
      </c>
      <c r="EP40" s="344">
        <v>5427</v>
      </c>
      <c r="EQ40" s="344">
        <v>5454</v>
      </c>
      <c r="ER40" s="341">
        <v>5485</v>
      </c>
      <c r="ES40" s="341">
        <v>5456</v>
      </c>
      <c r="ET40" s="341">
        <v>5468</v>
      </c>
      <c r="EU40" s="341">
        <v>5466</v>
      </c>
      <c r="EV40" s="341">
        <v>5467</v>
      </c>
      <c r="EW40" s="341">
        <v>5441</v>
      </c>
      <c r="EX40" s="341">
        <v>5508</v>
      </c>
      <c r="EY40" s="341">
        <v>5488</v>
      </c>
      <c r="EZ40" s="341">
        <v>5472</v>
      </c>
      <c r="FA40" s="341">
        <v>5510</v>
      </c>
      <c r="FB40" s="341">
        <v>5506</v>
      </c>
      <c r="FC40" s="341">
        <v>5522</v>
      </c>
      <c r="FD40" s="344">
        <v>5559</v>
      </c>
      <c r="FE40" s="344">
        <v>5580</v>
      </c>
      <c r="FF40" s="344">
        <v>5569</v>
      </c>
      <c r="FG40" s="344">
        <v>5561</v>
      </c>
      <c r="FH40" s="344">
        <v>5556</v>
      </c>
      <c r="FI40" s="344">
        <v>5549</v>
      </c>
      <c r="FJ40" s="344">
        <v>5569</v>
      </c>
      <c r="FK40" s="344">
        <v>5571</v>
      </c>
      <c r="FL40" s="344">
        <v>5597</v>
      </c>
      <c r="FM40" s="344">
        <v>5620</v>
      </c>
      <c r="FN40" s="344">
        <v>5642</v>
      </c>
      <c r="FO40" s="344">
        <v>5663</v>
      </c>
      <c r="FP40" s="341">
        <v>5689</v>
      </c>
      <c r="FQ40" s="341">
        <v>5663</v>
      </c>
      <c r="FR40" s="341">
        <v>5648</v>
      </c>
      <c r="FS40" s="341">
        <v>5639</v>
      </c>
      <c r="FT40" s="341">
        <v>5639</v>
      </c>
      <c r="FU40" s="341">
        <v>5625</v>
      </c>
      <c r="FV40" s="341">
        <v>5621</v>
      </c>
      <c r="FW40" s="341">
        <v>5629</v>
      </c>
      <c r="FX40" s="341">
        <v>5632</v>
      </c>
      <c r="FY40" s="341">
        <v>5622</v>
      </c>
      <c r="FZ40" s="341">
        <v>5595</v>
      </c>
      <c r="GA40" s="341">
        <v>5597</v>
      </c>
      <c r="GB40" s="341">
        <v>5635</v>
      </c>
      <c r="GC40" s="341">
        <v>5553</v>
      </c>
      <c r="GD40" s="341">
        <v>5572</v>
      </c>
      <c r="GE40" s="341">
        <v>5541</v>
      </c>
      <c r="GF40" s="352">
        <v>5516</v>
      </c>
      <c r="GG40" s="353">
        <v>5420</v>
      </c>
      <c r="GH40" s="353">
        <v>5443</v>
      </c>
      <c r="GI40" s="353">
        <v>5453</v>
      </c>
      <c r="GJ40" s="353">
        <v>5452</v>
      </c>
      <c r="GK40" s="353">
        <v>5456</v>
      </c>
      <c r="GL40" s="353">
        <v>5446</v>
      </c>
      <c r="GM40" s="353">
        <v>5450</v>
      </c>
      <c r="GN40" s="341">
        <v>5493</v>
      </c>
      <c r="GO40" s="281">
        <v>43</v>
      </c>
      <c r="GP40" s="282">
        <v>100.788990825688</v>
      </c>
      <c r="GQ40" s="281">
        <v>43</v>
      </c>
      <c r="GR40" s="282">
        <v>100.788990825688</v>
      </c>
    </row>
    <row r="41" spans="1:200" ht="15" outlineLevel="2">
      <c r="A41" s="339">
        <v>890</v>
      </c>
      <c r="B41" s="340" t="s">
        <v>319</v>
      </c>
      <c r="C41" s="306" t="s">
        <v>375</v>
      </c>
      <c r="D41" s="341">
        <v>15704</v>
      </c>
      <c r="E41" s="341">
        <v>15742</v>
      </c>
      <c r="F41" s="341">
        <v>15654</v>
      </c>
      <c r="G41" s="341">
        <v>15510</v>
      </c>
      <c r="H41" s="341">
        <v>15439</v>
      </c>
      <c r="I41" s="341">
        <v>15518</v>
      </c>
      <c r="J41" s="341">
        <v>15217</v>
      </c>
      <c r="K41" s="341">
        <v>15456</v>
      </c>
      <c r="L41" s="341">
        <v>14985</v>
      </c>
      <c r="M41" s="341">
        <v>15088</v>
      </c>
      <c r="N41" s="341">
        <v>15083</v>
      </c>
      <c r="O41" s="341">
        <v>15318</v>
      </c>
      <c r="P41" s="344">
        <v>15428</v>
      </c>
      <c r="Q41" s="344">
        <v>15379</v>
      </c>
      <c r="R41" s="347">
        <v>15333</v>
      </c>
      <c r="S41" s="344">
        <v>15206</v>
      </c>
      <c r="T41" s="344">
        <v>15511</v>
      </c>
      <c r="U41" s="344">
        <v>15545</v>
      </c>
      <c r="V41" s="344">
        <v>15535</v>
      </c>
      <c r="W41" s="344">
        <v>15488</v>
      </c>
      <c r="X41" s="344">
        <v>15558</v>
      </c>
      <c r="Y41" s="344">
        <v>15735</v>
      </c>
      <c r="Z41" s="344">
        <v>15690</v>
      </c>
      <c r="AA41" s="344">
        <v>15661</v>
      </c>
      <c r="AB41" s="341">
        <v>15660</v>
      </c>
      <c r="AC41" s="341">
        <v>15747</v>
      </c>
      <c r="AD41" s="341">
        <v>15759</v>
      </c>
      <c r="AE41" s="341">
        <v>15702</v>
      </c>
      <c r="AF41" s="341">
        <v>15750</v>
      </c>
      <c r="AG41" s="341">
        <v>15645</v>
      </c>
      <c r="AH41" s="341">
        <v>15541</v>
      </c>
      <c r="AI41" s="341">
        <v>15553</v>
      </c>
      <c r="AJ41" s="341">
        <v>15616</v>
      </c>
      <c r="AK41" s="341">
        <v>15699</v>
      </c>
      <c r="AL41" s="341">
        <v>15626</v>
      </c>
      <c r="AM41" s="341">
        <v>15694</v>
      </c>
      <c r="AN41" s="344">
        <v>15665</v>
      </c>
      <c r="AO41" s="344">
        <v>15656</v>
      </c>
      <c r="AP41" s="344">
        <v>15641</v>
      </c>
      <c r="AQ41" s="344">
        <v>15511</v>
      </c>
      <c r="AR41" s="344">
        <v>15512</v>
      </c>
      <c r="AS41" s="344">
        <v>15491</v>
      </c>
      <c r="AT41" s="344">
        <v>15473</v>
      </c>
      <c r="AU41" s="344">
        <v>15537</v>
      </c>
      <c r="AV41" s="344">
        <v>15420</v>
      </c>
      <c r="AW41" s="344">
        <v>15502</v>
      </c>
      <c r="AX41" s="344">
        <v>15485</v>
      </c>
      <c r="AY41" s="344">
        <v>15496</v>
      </c>
      <c r="AZ41" s="341">
        <v>15512</v>
      </c>
      <c r="BA41" s="341">
        <v>15534</v>
      </c>
      <c r="BB41" s="341">
        <v>15566</v>
      </c>
      <c r="BC41" s="341">
        <v>15538</v>
      </c>
      <c r="BD41" s="341">
        <v>15531</v>
      </c>
      <c r="BE41" s="341">
        <v>15497</v>
      </c>
      <c r="BF41" s="341">
        <v>15476</v>
      </c>
      <c r="BG41" s="341">
        <v>15382</v>
      </c>
      <c r="BH41" s="341">
        <v>15371</v>
      </c>
      <c r="BI41" s="341">
        <v>15246</v>
      </c>
      <c r="BJ41" s="341">
        <v>15333</v>
      </c>
      <c r="BK41" s="341">
        <v>15381</v>
      </c>
      <c r="BL41" s="344">
        <v>15386</v>
      </c>
      <c r="BM41" s="344">
        <v>15476</v>
      </c>
      <c r="BN41" s="344">
        <v>15403</v>
      </c>
      <c r="BO41" s="344">
        <v>15308</v>
      </c>
      <c r="BP41" s="344">
        <v>15304</v>
      </c>
      <c r="BQ41" s="344">
        <v>15237</v>
      </c>
      <c r="BR41" s="344">
        <v>15047</v>
      </c>
      <c r="BS41" s="344">
        <v>14980</v>
      </c>
      <c r="BT41" s="344">
        <v>14973</v>
      </c>
      <c r="BU41" s="344">
        <v>14952</v>
      </c>
      <c r="BV41" s="344">
        <v>14954</v>
      </c>
      <c r="BW41" s="344">
        <v>14958</v>
      </c>
      <c r="BX41" s="341">
        <v>15006</v>
      </c>
      <c r="BY41" s="341">
        <v>14990</v>
      </c>
      <c r="BZ41" s="341">
        <v>14978</v>
      </c>
      <c r="CA41" s="341">
        <v>14891</v>
      </c>
      <c r="CB41" s="341">
        <v>14691</v>
      </c>
      <c r="CC41" s="341">
        <v>14542</v>
      </c>
      <c r="CD41" s="341">
        <v>14496</v>
      </c>
      <c r="CE41" s="341">
        <v>14480</v>
      </c>
      <c r="CF41" s="341">
        <v>14411</v>
      </c>
      <c r="CG41" s="341">
        <v>14420</v>
      </c>
      <c r="CH41" s="341">
        <v>14417</v>
      </c>
      <c r="CI41" s="341">
        <v>14403</v>
      </c>
      <c r="CJ41" s="344">
        <v>14381</v>
      </c>
      <c r="CK41" s="344">
        <v>14425</v>
      </c>
      <c r="CL41" s="344">
        <v>14346</v>
      </c>
      <c r="CM41" s="344">
        <v>14322</v>
      </c>
      <c r="CN41" s="344">
        <v>14333</v>
      </c>
      <c r="CO41" s="344">
        <v>14377</v>
      </c>
      <c r="CP41" s="344">
        <v>14475</v>
      </c>
      <c r="CQ41" s="344">
        <v>14522</v>
      </c>
      <c r="CR41" s="344">
        <v>14569</v>
      </c>
      <c r="CS41" s="344">
        <v>14603</v>
      </c>
      <c r="CT41" s="344">
        <v>14645</v>
      </c>
      <c r="CU41" s="344">
        <v>14633</v>
      </c>
      <c r="CV41" s="341">
        <v>14635</v>
      </c>
      <c r="CW41" s="341">
        <v>14588</v>
      </c>
      <c r="CX41" s="341">
        <v>14527</v>
      </c>
      <c r="CY41" s="341">
        <v>14521</v>
      </c>
      <c r="CZ41" s="341">
        <v>14454</v>
      </c>
      <c r="DA41" s="341">
        <v>14404</v>
      </c>
      <c r="DB41" s="341">
        <v>14421</v>
      </c>
      <c r="DC41" s="341">
        <v>14396</v>
      </c>
      <c r="DD41" s="341">
        <v>14417</v>
      </c>
      <c r="DE41" s="341">
        <v>14386</v>
      </c>
      <c r="DF41" s="341">
        <v>14398</v>
      </c>
      <c r="DG41" s="341">
        <v>14397</v>
      </c>
      <c r="DH41" s="344">
        <v>14380</v>
      </c>
      <c r="DI41" s="344">
        <v>14383</v>
      </c>
      <c r="DJ41" s="344">
        <v>14352</v>
      </c>
      <c r="DK41" s="344">
        <v>14341</v>
      </c>
      <c r="DL41" s="344">
        <v>14345</v>
      </c>
      <c r="DM41" s="344">
        <v>14329</v>
      </c>
      <c r="DN41" s="344">
        <v>14315</v>
      </c>
      <c r="DO41" s="344">
        <v>14372</v>
      </c>
      <c r="DP41" s="344">
        <v>14433</v>
      </c>
      <c r="DQ41" s="344">
        <v>14480</v>
      </c>
      <c r="DR41" s="344">
        <v>14510</v>
      </c>
      <c r="DS41" s="344">
        <v>14533</v>
      </c>
      <c r="DT41" s="341">
        <v>14549</v>
      </c>
      <c r="DU41" s="341">
        <v>14827</v>
      </c>
      <c r="DV41" s="341">
        <v>14896</v>
      </c>
      <c r="DW41" s="341">
        <v>14867</v>
      </c>
      <c r="DX41" s="341">
        <v>14972</v>
      </c>
      <c r="DY41" s="341">
        <v>15019</v>
      </c>
      <c r="DZ41" s="341">
        <v>15051</v>
      </c>
      <c r="EA41" s="341">
        <v>14936</v>
      </c>
      <c r="EB41" s="341">
        <v>15002</v>
      </c>
      <c r="EC41" s="341">
        <v>14987</v>
      </c>
      <c r="ED41" s="341">
        <v>14922</v>
      </c>
      <c r="EE41" s="341">
        <v>14856</v>
      </c>
      <c r="EF41" s="344">
        <v>14850</v>
      </c>
      <c r="EG41" s="344">
        <v>14910</v>
      </c>
      <c r="EH41" s="344">
        <v>14826</v>
      </c>
      <c r="EI41" s="344">
        <v>14810</v>
      </c>
      <c r="EJ41" s="344">
        <v>14761</v>
      </c>
      <c r="EK41" s="344">
        <v>14791</v>
      </c>
      <c r="EL41" s="344">
        <v>14849</v>
      </c>
      <c r="EM41" s="344">
        <v>14882</v>
      </c>
      <c r="EN41" s="344">
        <v>14989</v>
      </c>
      <c r="EO41" s="344">
        <v>14955</v>
      </c>
      <c r="EP41" s="344">
        <v>14937</v>
      </c>
      <c r="EQ41" s="344">
        <v>14905</v>
      </c>
      <c r="ER41" s="341">
        <v>14976</v>
      </c>
      <c r="ES41" s="341">
        <v>14985</v>
      </c>
      <c r="ET41" s="341">
        <v>14898</v>
      </c>
      <c r="EU41" s="341">
        <v>14951</v>
      </c>
      <c r="EV41" s="341">
        <v>15040</v>
      </c>
      <c r="EW41" s="341">
        <v>14983</v>
      </c>
      <c r="EX41" s="341">
        <v>15264</v>
      </c>
      <c r="EY41" s="341">
        <v>15312</v>
      </c>
      <c r="EZ41" s="341">
        <v>15273</v>
      </c>
      <c r="FA41" s="341">
        <v>15329</v>
      </c>
      <c r="FB41" s="341">
        <v>15358</v>
      </c>
      <c r="FC41" s="341">
        <v>15372</v>
      </c>
      <c r="FD41" s="344">
        <v>15459</v>
      </c>
      <c r="FE41" s="344">
        <v>15493</v>
      </c>
      <c r="FF41" s="344">
        <v>15404</v>
      </c>
      <c r="FG41" s="344">
        <v>15352</v>
      </c>
      <c r="FH41" s="344">
        <v>15306</v>
      </c>
      <c r="FI41" s="344">
        <v>15287</v>
      </c>
      <c r="FJ41" s="344">
        <v>15264</v>
      </c>
      <c r="FK41" s="344">
        <v>15272</v>
      </c>
      <c r="FL41" s="344">
        <v>15231</v>
      </c>
      <c r="FM41" s="344">
        <v>15242</v>
      </c>
      <c r="FN41" s="344">
        <v>15188</v>
      </c>
      <c r="FO41" s="344">
        <v>15190</v>
      </c>
      <c r="FP41" s="341">
        <v>15382</v>
      </c>
      <c r="FQ41" s="341">
        <v>15322</v>
      </c>
      <c r="FR41" s="341">
        <v>15299</v>
      </c>
      <c r="FS41" s="341">
        <v>15227</v>
      </c>
      <c r="FT41" s="341">
        <v>15225</v>
      </c>
      <c r="FU41" s="341">
        <v>15203</v>
      </c>
      <c r="FV41" s="341">
        <v>15271</v>
      </c>
      <c r="FW41" s="341">
        <v>15251</v>
      </c>
      <c r="FX41" s="341">
        <v>15228</v>
      </c>
      <c r="FY41" s="341">
        <v>15269</v>
      </c>
      <c r="FZ41" s="341">
        <v>15269</v>
      </c>
      <c r="GA41" s="341">
        <v>15260</v>
      </c>
      <c r="GB41" s="341">
        <v>15366</v>
      </c>
      <c r="GC41" s="341">
        <v>15458</v>
      </c>
      <c r="GD41" s="341">
        <v>15366</v>
      </c>
      <c r="GE41" s="341">
        <v>15313</v>
      </c>
      <c r="GF41" s="352">
        <v>15243</v>
      </c>
      <c r="GG41" s="353">
        <v>15066</v>
      </c>
      <c r="GH41" s="353">
        <v>15131</v>
      </c>
      <c r="GI41" s="353">
        <v>15089</v>
      </c>
      <c r="GJ41" s="353">
        <v>15057</v>
      </c>
      <c r="GK41" s="353">
        <v>15035</v>
      </c>
      <c r="GL41" s="353">
        <v>15103</v>
      </c>
      <c r="GM41" s="353">
        <v>15080</v>
      </c>
      <c r="GN41" s="341">
        <v>15267</v>
      </c>
      <c r="GO41" s="281">
        <v>187</v>
      </c>
      <c r="GP41" s="282">
        <v>101.240053050398</v>
      </c>
      <c r="GQ41" s="281">
        <v>187</v>
      </c>
      <c r="GR41" s="282">
        <v>101.240053050398</v>
      </c>
    </row>
    <row r="42" spans="1:200" ht="15" outlineLevel="1">
      <c r="A42" s="335" t="s">
        <v>320</v>
      </c>
      <c r="B42" s="336"/>
      <c r="C42" s="337" t="s">
        <v>320</v>
      </c>
      <c r="D42" s="338">
        <v>145554</v>
      </c>
      <c r="E42" s="338">
        <v>146740</v>
      </c>
      <c r="F42" s="338">
        <v>147252</v>
      </c>
      <c r="G42" s="338">
        <v>145693</v>
      </c>
      <c r="H42" s="338">
        <v>145263</v>
      </c>
      <c r="I42" s="338">
        <v>146082</v>
      </c>
      <c r="J42" s="338">
        <v>144041</v>
      </c>
      <c r="K42" s="338">
        <v>145443</v>
      </c>
      <c r="L42" s="338">
        <v>143870</v>
      </c>
      <c r="M42" s="338">
        <v>144529</v>
      </c>
      <c r="N42" s="338">
        <v>144506</v>
      </c>
      <c r="O42" s="338">
        <v>146386</v>
      </c>
      <c r="P42" s="338">
        <v>146977</v>
      </c>
      <c r="Q42" s="338">
        <v>147076</v>
      </c>
      <c r="R42" s="346">
        <v>148371</v>
      </c>
      <c r="S42" s="338">
        <v>147316</v>
      </c>
      <c r="T42" s="338">
        <v>148335</v>
      </c>
      <c r="U42" s="338">
        <v>148970</v>
      </c>
      <c r="V42" s="338">
        <v>144244</v>
      </c>
      <c r="W42" s="338">
        <v>143985</v>
      </c>
      <c r="X42" s="338">
        <v>144597</v>
      </c>
      <c r="Y42" s="338">
        <v>150312</v>
      </c>
      <c r="Z42" s="338">
        <v>150006</v>
      </c>
      <c r="AA42" s="338">
        <v>149716</v>
      </c>
      <c r="AB42" s="338">
        <v>148977</v>
      </c>
      <c r="AC42" s="338">
        <v>150346</v>
      </c>
      <c r="AD42" s="338">
        <v>150337</v>
      </c>
      <c r="AE42" s="338">
        <v>150482</v>
      </c>
      <c r="AF42" s="338">
        <v>150949</v>
      </c>
      <c r="AG42" s="338">
        <v>150041</v>
      </c>
      <c r="AH42" s="338">
        <v>149852</v>
      </c>
      <c r="AI42" s="338">
        <v>149644</v>
      </c>
      <c r="AJ42" s="338">
        <v>149965</v>
      </c>
      <c r="AK42" s="338">
        <v>151093</v>
      </c>
      <c r="AL42" s="338">
        <v>149807</v>
      </c>
      <c r="AM42" s="338">
        <v>150139</v>
      </c>
      <c r="AN42" s="338">
        <v>149882</v>
      </c>
      <c r="AO42" s="338">
        <v>150182</v>
      </c>
      <c r="AP42" s="338">
        <v>150519</v>
      </c>
      <c r="AQ42" s="338">
        <v>149931</v>
      </c>
      <c r="AR42" s="338">
        <v>150731</v>
      </c>
      <c r="AS42" s="338">
        <v>150712</v>
      </c>
      <c r="AT42" s="338">
        <v>150615</v>
      </c>
      <c r="AU42" s="338">
        <v>150534</v>
      </c>
      <c r="AV42" s="338">
        <v>149715</v>
      </c>
      <c r="AW42" s="338">
        <v>149942</v>
      </c>
      <c r="AX42" s="338">
        <v>149916</v>
      </c>
      <c r="AY42" s="338">
        <v>150585</v>
      </c>
      <c r="AZ42" s="338">
        <v>150561</v>
      </c>
      <c r="BA42" s="338">
        <v>150725</v>
      </c>
      <c r="BB42" s="338">
        <v>150739</v>
      </c>
      <c r="BC42" s="338">
        <v>149988</v>
      </c>
      <c r="BD42" s="338">
        <v>150396</v>
      </c>
      <c r="BE42" s="338">
        <v>149606</v>
      </c>
      <c r="BF42" s="338">
        <v>149469</v>
      </c>
      <c r="BG42" s="338">
        <v>147877</v>
      </c>
      <c r="BH42" s="338">
        <v>147737</v>
      </c>
      <c r="BI42" s="338">
        <v>146770</v>
      </c>
      <c r="BJ42" s="338">
        <v>147902</v>
      </c>
      <c r="BK42" s="338">
        <v>149216</v>
      </c>
      <c r="BL42" s="338">
        <v>149549</v>
      </c>
      <c r="BM42" s="338">
        <v>150611</v>
      </c>
      <c r="BN42" s="338">
        <v>150334</v>
      </c>
      <c r="BO42" s="338">
        <v>150225</v>
      </c>
      <c r="BP42" s="338">
        <v>150316</v>
      </c>
      <c r="BQ42" s="338">
        <v>149962</v>
      </c>
      <c r="BR42" s="338">
        <v>148313</v>
      </c>
      <c r="BS42" s="338">
        <v>147697</v>
      </c>
      <c r="BT42" s="338">
        <v>147612</v>
      </c>
      <c r="BU42" s="338">
        <v>147756</v>
      </c>
      <c r="BV42" s="338">
        <v>148308</v>
      </c>
      <c r="BW42" s="338">
        <v>148868</v>
      </c>
      <c r="BX42" s="338">
        <v>149170</v>
      </c>
      <c r="BY42" s="338">
        <v>148681</v>
      </c>
      <c r="BZ42" s="338">
        <v>148284</v>
      </c>
      <c r="CA42" s="338">
        <v>147292</v>
      </c>
      <c r="CB42" s="338">
        <v>146657</v>
      </c>
      <c r="CC42" s="338">
        <v>145022</v>
      </c>
      <c r="CD42" s="338">
        <v>144935</v>
      </c>
      <c r="CE42" s="338">
        <v>144985</v>
      </c>
      <c r="CF42" s="338">
        <v>145012</v>
      </c>
      <c r="CG42" s="338">
        <v>144562</v>
      </c>
      <c r="CH42" s="338">
        <v>144288</v>
      </c>
      <c r="CI42" s="338">
        <v>143993</v>
      </c>
      <c r="CJ42" s="338">
        <v>143502</v>
      </c>
      <c r="CK42" s="338">
        <v>143708</v>
      </c>
      <c r="CL42" s="338">
        <v>143439</v>
      </c>
      <c r="CM42" s="338">
        <v>143138</v>
      </c>
      <c r="CN42" s="338">
        <v>143359</v>
      </c>
      <c r="CO42" s="338">
        <v>143969</v>
      </c>
      <c r="CP42" s="338">
        <v>144740</v>
      </c>
      <c r="CQ42" s="338">
        <v>144990</v>
      </c>
      <c r="CR42" s="338">
        <v>145431</v>
      </c>
      <c r="CS42" s="338">
        <v>145676</v>
      </c>
      <c r="CT42" s="338">
        <v>146166</v>
      </c>
      <c r="CU42" s="338">
        <v>146674</v>
      </c>
      <c r="CV42" s="338">
        <v>146840</v>
      </c>
      <c r="CW42" s="338">
        <v>146755</v>
      </c>
      <c r="CX42" s="338">
        <v>146173</v>
      </c>
      <c r="CY42" s="338">
        <v>145900</v>
      </c>
      <c r="CZ42" s="338">
        <v>145828</v>
      </c>
      <c r="DA42" s="338">
        <v>145490</v>
      </c>
      <c r="DB42" s="338">
        <v>145364</v>
      </c>
      <c r="DC42" s="338">
        <v>145066</v>
      </c>
      <c r="DD42" s="338">
        <v>145372</v>
      </c>
      <c r="DE42" s="338">
        <v>145240</v>
      </c>
      <c r="DF42" s="338">
        <v>145616</v>
      </c>
      <c r="DG42" s="338">
        <v>145325</v>
      </c>
      <c r="DH42" s="338">
        <v>145480</v>
      </c>
      <c r="DI42" s="338">
        <v>145591</v>
      </c>
      <c r="DJ42" s="338">
        <v>145587</v>
      </c>
      <c r="DK42" s="338">
        <v>145141</v>
      </c>
      <c r="DL42" s="338">
        <v>144472</v>
      </c>
      <c r="DM42" s="338">
        <v>143947</v>
      </c>
      <c r="DN42" s="338">
        <v>143125</v>
      </c>
      <c r="DO42" s="338">
        <v>142976</v>
      </c>
      <c r="DP42" s="338">
        <v>143143</v>
      </c>
      <c r="DQ42" s="338">
        <v>142601</v>
      </c>
      <c r="DR42" s="338">
        <v>142328</v>
      </c>
      <c r="DS42" s="338">
        <v>142864</v>
      </c>
      <c r="DT42" s="338">
        <v>143311</v>
      </c>
      <c r="DU42" s="338">
        <v>145014</v>
      </c>
      <c r="DV42" s="338">
        <v>145305</v>
      </c>
      <c r="DW42" s="338">
        <v>145405</v>
      </c>
      <c r="DX42" s="338">
        <v>146851</v>
      </c>
      <c r="DY42" s="338">
        <v>147164</v>
      </c>
      <c r="DZ42" s="338">
        <v>147366</v>
      </c>
      <c r="EA42" s="338">
        <v>145417</v>
      </c>
      <c r="EB42" s="338">
        <v>146316</v>
      </c>
      <c r="EC42" s="338">
        <v>145930</v>
      </c>
      <c r="ED42" s="338">
        <v>145401</v>
      </c>
      <c r="EE42" s="338">
        <v>145061</v>
      </c>
      <c r="EF42" s="338">
        <v>145424</v>
      </c>
      <c r="EG42" s="338">
        <v>145846</v>
      </c>
      <c r="EH42" s="338">
        <v>145209</v>
      </c>
      <c r="EI42" s="338">
        <v>144897</v>
      </c>
      <c r="EJ42" s="338">
        <v>144558</v>
      </c>
      <c r="EK42" s="338">
        <v>144522</v>
      </c>
      <c r="EL42" s="338">
        <v>144569</v>
      </c>
      <c r="EM42" s="338">
        <v>144847</v>
      </c>
      <c r="EN42" s="338">
        <v>145355</v>
      </c>
      <c r="EO42" s="338">
        <v>145125</v>
      </c>
      <c r="EP42" s="338">
        <v>145280</v>
      </c>
      <c r="EQ42" s="338">
        <v>145324</v>
      </c>
      <c r="ER42" s="338">
        <v>145990</v>
      </c>
      <c r="ES42" s="338">
        <v>146158</v>
      </c>
      <c r="ET42" s="338">
        <v>145629</v>
      </c>
      <c r="EU42" s="338">
        <v>145422</v>
      </c>
      <c r="EV42" s="338">
        <v>145872</v>
      </c>
      <c r="EW42" s="338">
        <v>145744</v>
      </c>
      <c r="EX42" s="338">
        <v>148470</v>
      </c>
      <c r="EY42" s="338">
        <v>149028</v>
      </c>
      <c r="EZ42" s="338">
        <v>148902</v>
      </c>
      <c r="FA42" s="338">
        <v>149852</v>
      </c>
      <c r="FB42" s="338">
        <v>150062</v>
      </c>
      <c r="FC42" s="338">
        <v>151078</v>
      </c>
      <c r="FD42" s="338">
        <v>152049</v>
      </c>
      <c r="FE42" s="338">
        <v>152221</v>
      </c>
      <c r="FF42" s="338">
        <v>151314</v>
      </c>
      <c r="FG42" s="338">
        <v>151204</v>
      </c>
      <c r="FH42" s="338">
        <v>151236</v>
      </c>
      <c r="FI42" s="338">
        <v>150908</v>
      </c>
      <c r="FJ42" s="338">
        <v>151026</v>
      </c>
      <c r="FK42" s="338">
        <v>151126</v>
      </c>
      <c r="FL42" s="338">
        <v>151154</v>
      </c>
      <c r="FM42" s="338">
        <v>151546</v>
      </c>
      <c r="FN42" s="338">
        <v>151459</v>
      </c>
      <c r="FO42" s="338">
        <v>151692</v>
      </c>
      <c r="FP42" s="338">
        <v>152555</v>
      </c>
      <c r="FQ42" s="338">
        <v>152721</v>
      </c>
      <c r="FR42" s="338">
        <v>152415</v>
      </c>
      <c r="FS42" s="338">
        <v>151834</v>
      </c>
      <c r="FT42" s="338">
        <v>151496</v>
      </c>
      <c r="FU42" s="338">
        <v>151260</v>
      </c>
      <c r="FV42" s="338">
        <v>151426</v>
      </c>
      <c r="FW42" s="338">
        <v>151668</v>
      </c>
      <c r="FX42" s="338">
        <v>151442</v>
      </c>
      <c r="FY42" s="338">
        <v>151805</v>
      </c>
      <c r="FZ42" s="338">
        <v>151623</v>
      </c>
      <c r="GA42" s="338">
        <v>152011</v>
      </c>
      <c r="GB42" s="338">
        <v>153699</v>
      </c>
      <c r="GC42" s="338">
        <v>154338</v>
      </c>
      <c r="GD42" s="338">
        <v>153674</v>
      </c>
      <c r="GE42" s="338">
        <v>153099</v>
      </c>
      <c r="GF42" s="354">
        <v>152795</v>
      </c>
      <c r="GG42" s="351">
        <v>149043</v>
      </c>
      <c r="GH42" s="351">
        <v>149481</v>
      </c>
      <c r="GI42" s="351">
        <v>149278</v>
      </c>
      <c r="GJ42" s="351">
        <v>149194</v>
      </c>
      <c r="GK42" s="351">
        <v>149292</v>
      </c>
      <c r="GL42" s="351">
        <v>149185</v>
      </c>
      <c r="GM42" s="351">
        <v>149063</v>
      </c>
      <c r="GN42" s="338">
        <v>151083</v>
      </c>
      <c r="GO42" s="281">
        <v>2020</v>
      </c>
      <c r="GP42" s="282">
        <v>101.355131722829</v>
      </c>
      <c r="GQ42" s="281">
        <v>2020</v>
      </c>
      <c r="GR42" s="282">
        <v>101.355131722829</v>
      </c>
    </row>
    <row r="43" spans="1:200" ht="15" outlineLevel="2">
      <c r="A43" s="339">
        <v>4</v>
      </c>
      <c r="B43" s="340" t="s">
        <v>320</v>
      </c>
      <c r="C43" s="306" t="s">
        <v>376</v>
      </c>
      <c r="D43" s="341">
        <v>1586</v>
      </c>
      <c r="E43" s="341">
        <v>1592</v>
      </c>
      <c r="F43" s="341">
        <v>1600</v>
      </c>
      <c r="G43" s="341">
        <v>1593</v>
      </c>
      <c r="H43" s="341">
        <v>1603</v>
      </c>
      <c r="I43" s="341">
        <v>1597</v>
      </c>
      <c r="J43" s="341">
        <v>1580</v>
      </c>
      <c r="K43" s="341">
        <v>1596</v>
      </c>
      <c r="L43" s="341">
        <v>1552</v>
      </c>
      <c r="M43" s="341">
        <v>1567</v>
      </c>
      <c r="N43" s="341">
        <v>1554</v>
      </c>
      <c r="O43" s="341">
        <v>1578</v>
      </c>
      <c r="P43" s="344">
        <v>1586</v>
      </c>
      <c r="Q43" s="344">
        <v>1559</v>
      </c>
      <c r="R43" s="347">
        <v>1533</v>
      </c>
      <c r="S43" s="344">
        <v>1534</v>
      </c>
      <c r="T43" s="344">
        <v>1534</v>
      </c>
      <c r="U43" s="344">
        <v>1520</v>
      </c>
      <c r="V43" s="344">
        <v>1506</v>
      </c>
      <c r="W43" s="344">
        <v>1487</v>
      </c>
      <c r="X43" s="344">
        <v>1469</v>
      </c>
      <c r="Y43" s="344">
        <v>1464</v>
      </c>
      <c r="Z43" s="344">
        <v>1451</v>
      </c>
      <c r="AA43" s="344">
        <v>1469</v>
      </c>
      <c r="AB43" s="341">
        <v>1298</v>
      </c>
      <c r="AC43" s="341">
        <v>1516</v>
      </c>
      <c r="AD43" s="341">
        <v>1522</v>
      </c>
      <c r="AE43" s="341">
        <v>1519</v>
      </c>
      <c r="AF43" s="341">
        <v>1518</v>
      </c>
      <c r="AG43" s="341">
        <v>1507</v>
      </c>
      <c r="AH43" s="341">
        <v>1498</v>
      </c>
      <c r="AI43" s="341">
        <v>1520</v>
      </c>
      <c r="AJ43" s="341">
        <v>1514</v>
      </c>
      <c r="AK43" s="341">
        <v>1510</v>
      </c>
      <c r="AL43" s="341">
        <v>1503</v>
      </c>
      <c r="AM43" s="341">
        <v>1518</v>
      </c>
      <c r="AN43" s="344">
        <v>1507</v>
      </c>
      <c r="AO43" s="344">
        <v>1492</v>
      </c>
      <c r="AP43" s="344">
        <v>1485</v>
      </c>
      <c r="AQ43" s="344">
        <v>1468</v>
      </c>
      <c r="AR43" s="344">
        <v>1465</v>
      </c>
      <c r="AS43" s="344">
        <v>1478</v>
      </c>
      <c r="AT43" s="344">
        <v>1481</v>
      </c>
      <c r="AU43" s="344">
        <v>1500</v>
      </c>
      <c r="AV43" s="344">
        <v>1492</v>
      </c>
      <c r="AW43" s="344">
        <v>1480</v>
      </c>
      <c r="AX43" s="344">
        <v>1467</v>
      </c>
      <c r="AY43" s="344">
        <v>1473</v>
      </c>
      <c r="AZ43" s="341">
        <v>1476</v>
      </c>
      <c r="BA43" s="341">
        <v>1472</v>
      </c>
      <c r="BB43" s="341">
        <v>1465</v>
      </c>
      <c r="BC43" s="341">
        <v>1457</v>
      </c>
      <c r="BD43" s="341">
        <v>1453</v>
      </c>
      <c r="BE43" s="341">
        <v>1449</v>
      </c>
      <c r="BF43" s="341">
        <v>1453</v>
      </c>
      <c r="BG43" s="341">
        <v>1438</v>
      </c>
      <c r="BH43" s="341">
        <v>1448</v>
      </c>
      <c r="BI43" s="341">
        <v>1430</v>
      </c>
      <c r="BJ43" s="341">
        <v>1440</v>
      </c>
      <c r="BK43" s="341">
        <v>1444</v>
      </c>
      <c r="BL43" s="344">
        <v>1437</v>
      </c>
      <c r="BM43" s="344">
        <v>1438</v>
      </c>
      <c r="BN43" s="344">
        <v>1450</v>
      </c>
      <c r="BO43" s="344">
        <v>1468</v>
      </c>
      <c r="BP43" s="344">
        <v>1471</v>
      </c>
      <c r="BQ43" s="344">
        <v>1465</v>
      </c>
      <c r="BR43" s="344">
        <v>1424</v>
      </c>
      <c r="BS43" s="344">
        <v>1427</v>
      </c>
      <c r="BT43" s="344">
        <v>1416</v>
      </c>
      <c r="BU43" s="344">
        <v>1416</v>
      </c>
      <c r="BV43" s="344">
        <v>1412</v>
      </c>
      <c r="BW43" s="344">
        <v>1427</v>
      </c>
      <c r="BX43" s="341">
        <v>1431</v>
      </c>
      <c r="BY43" s="341">
        <v>1410</v>
      </c>
      <c r="BZ43" s="341">
        <v>1407</v>
      </c>
      <c r="CA43" s="341">
        <v>1405</v>
      </c>
      <c r="CB43" s="341">
        <v>1392</v>
      </c>
      <c r="CC43" s="341">
        <v>1389</v>
      </c>
      <c r="CD43" s="341">
        <v>1380</v>
      </c>
      <c r="CE43" s="341">
        <v>1366</v>
      </c>
      <c r="CF43" s="341">
        <v>1368</v>
      </c>
      <c r="CG43" s="341">
        <v>1359</v>
      </c>
      <c r="CH43" s="341">
        <v>1370</v>
      </c>
      <c r="CI43" s="341">
        <v>1363</v>
      </c>
      <c r="CJ43" s="344">
        <v>1352</v>
      </c>
      <c r="CK43" s="344">
        <v>1368</v>
      </c>
      <c r="CL43" s="344">
        <v>1361</v>
      </c>
      <c r="CM43" s="344">
        <v>1358</v>
      </c>
      <c r="CN43" s="344">
        <v>1357</v>
      </c>
      <c r="CO43" s="344">
        <v>1362</v>
      </c>
      <c r="CP43" s="344">
        <v>1373</v>
      </c>
      <c r="CQ43" s="344">
        <v>1377</v>
      </c>
      <c r="CR43" s="344">
        <v>1377</v>
      </c>
      <c r="CS43" s="344">
        <v>1387</v>
      </c>
      <c r="CT43" s="344">
        <v>1390</v>
      </c>
      <c r="CU43" s="344">
        <v>1395</v>
      </c>
      <c r="CV43" s="341">
        <v>1398</v>
      </c>
      <c r="CW43" s="341">
        <v>1392</v>
      </c>
      <c r="CX43" s="341">
        <v>1370</v>
      </c>
      <c r="CY43" s="341">
        <v>1373</v>
      </c>
      <c r="CZ43" s="341">
        <v>1389</v>
      </c>
      <c r="DA43" s="341">
        <v>1388</v>
      </c>
      <c r="DB43" s="341">
        <v>1392</v>
      </c>
      <c r="DC43" s="341">
        <v>1391</v>
      </c>
      <c r="DD43" s="341">
        <v>1398</v>
      </c>
      <c r="DE43" s="341">
        <v>1400</v>
      </c>
      <c r="DF43" s="341">
        <v>1398</v>
      </c>
      <c r="DG43" s="341">
        <v>1392</v>
      </c>
      <c r="DH43" s="344">
        <v>1397</v>
      </c>
      <c r="DI43" s="344">
        <v>1395</v>
      </c>
      <c r="DJ43" s="344">
        <v>1392</v>
      </c>
      <c r="DK43" s="344">
        <v>1379</v>
      </c>
      <c r="DL43" s="344">
        <v>1369</v>
      </c>
      <c r="DM43" s="344">
        <v>1367</v>
      </c>
      <c r="DN43" s="344">
        <v>1366</v>
      </c>
      <c r="DO43" s="344">
        <v>1371</v>
      </c>
      <c r="DP43" s="344">
        <v>1368</v>
      </c>
      <c r="DQ43" s="344">
        <v>1370</v>
      </c>
      <c r="DR43" s="344">
        <v>1363</v>
      </c>
      <c r="DS43" s="344">
        <v>1393</v>
      </c>
      <c r="DT43" s="341">
        <v>1378</v>
      </c>
      <c r="DU43" s="341">
        <v>1379</v>
      </c>
      <c r="DV43" s="341">
        <v>1397</v>
      </c>
      <c r="DW43" s="341">
        <v>1404</v>
      </c>
      <c r="DX43" s="341">
        <v>1396</v>
      </c>
      <c r="DY43" s="341">
        <v>1396</v>
      </c>
      <c r="DZ43" s="341">
        <v>1395</v>
      </c>
      <c r="EA43" s="341">
        <v>1389</v>
      </c>
      <c r="EB43" s="341">
        <v>1406</v>
      </c>
      <c r="EC43" s="341">
        <v>1410</v>
      </c>
      <c r="ED43" s="341">
        <v>1406</v>
      </c>
      <c r="EE43" s="341">
        <v>1401</v>
      </c>
      <c r="EF43" s="344">
        <v>1428</v>
      </c>
      <c r="EG43" s="344">
        <v>1413</v>
      </c>
      <c r="EH43" s="344">
        <v>1406</v>
      </c>
      <c r="EI43" s="344">
        <v>1404</v>
      </c>
      <c r="EJ43" s="344">
        <v>1404</v>
      </c>
      <c r="EK43" s="344">
        <v>1397</v>
      </c>
      <c r="EL43" s="344">
        <v>1389</v>
      </c>
      <c r="EM43" s="344">
        <v>1399</v>
      </c>
      <c r="EN43" s="344">
        <v>1387</v>
      </c>
      <c r="EO43" s="344">
        <v>1380</v>
      </c>
      <c r="EP43" s="344">
        <v>1375</v>
      </c>
      <c r="EQ43" s="344">
        <v>1380</v>
      </c>
      <c r="ER43" s="341">
        <v>1394</v>
      </c>
      <c r="ES43" s="341">
        <v>1375</v>
      </c>
      <c r="ET43" s="341">
        <v>1368</v>
      </c>
      <c r="EU43" s="341">
        <v>1370</v>
      </c>
      <c r="EV43" s="341">
        <v>1373</v>
      </c>
      <c r="EW43" s="341">
        <v>1374</v>
      </c>
      <c r="EX43" s="341">
        <v>1409</v>
      </c>
      <c r="EY43" s="341">
        <v>1399</v>
      </c>
      <c r="EZ43" s="341">
        <v>1392</v>
      </c>
      <c r="FA43" s="341">
        <v>1401</v>
      </c>
      <c r="FB43" s="341">
        <v>1410</v>
      </c>
      <c r="FC43" s="341">
        <v>1431</v>
      </c>
      <c r="FD43" s="344">
        <v>1430</v>
      </c>
      <c r="FE43" s="344">
        <v>1402</v>
      </c>
      <c r="FF43" s="344">
        <v>1401</v>
      </c>
      <c r="FG43" s="344">
        <v>1393</v>
      </c>
      <c r="FH43" s="344">
        <v>1394</v>
      </c>
      <c r="FI43" s="344">
        <v>1421</v>
      </c>
      <c r="FJ43" s="344">
        <v>1418</v>
      </c>
      <c r="FK43" s="344">
        <v>1428</v>
      </c>
      <c r="FL43" s="344">
        <v>1433</v>
      </c>
      <c r="FM43" s="344">
        <v>1430</v>
      </c>
      <c r="FN43" s="344">
        <v>1429</v>
      </c>
      <c r="FO43" s="344">
        <v>1440</v>
      </c>
      <c r="FP43" s="341">
        <v>1432</v>
      </c>
      <c r="FQ43" s="341">
        <v>1407</v>
      </c>
      <c r="FR43" s="341">
        <v>1404</v>
      </c>
      <c r="FS43" s="341">
        <v>1400</v>
      </c>
      <c r="FT43" s="341">
        <v>1396</v>
      </c>
      <c r="FU43" s="341">
        <v>1393</v>
      </c>
      <c r="FV43" s="341">
        <v>1410</v>
      </c>
      <c r="FW43" s="341">
        <v>1418</v>
      </c>
      <c r="FX43" s="341">
        <v>1419</v>
      </c>
      <c r="FY43" s="341">
        <v>1417</v>
      </c>
      <c r="FZ43" s="341">
        <v>1400</v>
      </c>
      <c r="GA43" s="341">
        <v>1406</v>
      </c>
      <c r="GB43" s="341">
        <v>1455</v>
      </c>
      <c r="GC43" s="341">
        <v>1429</v>
      </c>
      <c r="GD43" s="341">
        <v>1400</v>
      </c>
      <c r="GE43" s="341">
        <v>1386</v>
      </c>
      <c r="GF43" s="352">
        <v>1383</v>
      </c>
      <c r="GG43" s="353">
        <v>1368</v>
      </c>
      <c r="GH43" s="353">
        <v>1366</v>
      </c>
      <c r="GI43" s="353">
        <v>1358</v>
      </c>
      <c r="GJ43" s="353">
        <v>1361</v>
      </c>
      <c r="GK43" s="353">
        <v>1355</v>
      </c>
      <c r="GL43" s="353">
        <v>1334</v>
      </c>
      <c r="GM43" s="353">
        <v>1339</v>
      </c>
      <c r="GN43" s="341">
        <v>1379</v>
      </c>
      <c r="GO43" s="281">
        <v>40</v>
      </c>
      <c r="GP43" s="282">
        <v>102.987303958178</v>
      </c>
      <c r="GQ43" s="281">
        <v>40</v>
      </c>
      <c r="GR43" s="282">
        <v>102.987303958178</v>
      </c>
    </row>
    <row r="44" spans="1:200" ht="15" outlineLevel="2">
      <c r="A44" s="339">
        <v>42</v>
      </c>
      <c r="B44" s="340" t="s">
        <v>320</v>
      </c>
      <c r="C44" s="306" t="s">
        <v>377</v>
      </c>
      <c r="D44" s="341">
        <v>15424</v>
      </c>
      <c r="E44" s="341">
        <v>15455</v>
      </c>
      <c r="F44" s="341">
        <v>15359</v>
      </c>
      <c r="G44" s="341">
        <v>15344</v>
      </c>
      <c r="H44" s="341">
        <v>15215</v>
      </c>
      <c r="I44" s="341">
        <v>15429</v>
      </c>
      <c r="J44" s="341">
        <v>15212</v>
      </c>
      <c r="K44" s="341">
        <v>15328</v>
      </c>
      <c r="L44" s="341">
        <v>15254</v>
      </c>
      <c r="M44" s="341">
        <v>15459</v>
      </c>
      <c r="N44" s="341">
        <v>15420</v>
      </c>
      <c r="O44" s="341">
        <v>15583</v>
      </c>
      <c r="P44" s="344">
        <v>15657</v>
      </c>
      <c r="Q44" s="344">
        <v>15723</v>
      </c>
      <c r="R44" s="347">
        <v>15936</v>
      </c>
      <c r="S44" s="344">
        <v>16018</v>
      </c>
      <c r="T44" s="344">
        <v>16011</v>
      </c>
      <c r="U44" s="344">
        <v>16032</v>
      </c>
      <c r="V44" s="344">
        <v>16155</v>
      </c>
      <c r="W44" s="344">
        <v>16144</v>
      </c>
      <c r="X44" s="344">
        <v>16216</v>
      </c>
      <c r="Y44" s="344">
        <v>16312</v>
      </c>
      <c r="Z44" s="344">
        <v>16184</v>
      </c>
      <c r="AA44" s="344">
        <v>16076</v>
      </c>
      <c r="AB44" s="341">
        <v>16091</v>
      </c>
      <c r="AC44" s="341">
        <v>16121</v>
      </c>
      <c r="AD44" s="341">
        <v>16038</v>
      </c>
      <c r="AE44" s="341">
        <v>16098</v>
      </c>
      <c r="AF44" s="341">
        <v>16115</v>
      </c>
      <c r="AG44" s="341">
        <v>15971</v>
      </c>
      <c r="AH44" s="341">
        <v>15920</v>
      </c>
      <c r="AI44" s="341">
        <v>15815</v>
      </c>
      <c r="AJ44" s="341">
        <v>15898</v>
      </c>
      <c r="AK44" s="341">
        <v>16054</v>
      </c>
      <c r="AL44" s="341">
        <v>16005</v>
      </c>
      <c r="AM44" s="341">
        <v>16012</v>
      </c>
      <c r="AN44" s="344">
        <v>16036</v>
      </c>
      <c r="AO44" s="344">
        <v>16114</v>
      </c>
      <c r="AP44" s="344">
        <v>16106</v>
      </c>
      <c r="AQ44" s="344">
        <v>16001</v>
      </c>
      <c r="AR44" s="344">
        <v>16200</v>
      </c>
      <c r="AS44" s="344">
        <v>16179</v>
      </c>
      <c r="AT44" s="344">
        <v>16123</v>
      </c>
      <c r="AU44" s="344">
        <v>16163</v>
      </c>
      <c r="AV44" s="344">
        <v>16052</v>
      </c>
      <c r="AW44" s="344">
        <v>16140</v>
      </c>
      <c r="AX44" s="344">
        <v>16240</v>
      </c>
      <c r="AY44" s="344">
        <v>16378</v>
      </c>
      <c r="AZ44" s="341">
        <v>16469</v>
      </c>
      <c r="BA44" s="341">
        <v>16436</v>
      </c>
      <c r="BB44" s="341">
        <v>16485</v>
      </c>
      <c r="BC44" s="341">
        <v>16524</v>
      </c>
      <c r="BD44" s="341">
        <v>16536</v>
      </c>
      <c r="BE44" s="341">
        <v>16417</v>
      </c>
      <c r="BF44" s="341">
        <v>16510</v>
      </c>
      <c r="BG44" s="341">
        <v>16266</v>
      </c>
      <c r="BH44" s="341">
        <v>16331</v>
      </c>
      <c r="BI44" s="341">
        <v>16167</v>
      </c>
      <c r="BJ44" s="341">
        <v>16549</v>
      </c>
      <c r="BK44" s="341">
        <v>16771</v>
      </c>
      <c r="BL44" s="344">
        <v>16935</v>
      </c>
      <c r="BM44" s="344">
        <v>17150</v>
      </c>
      <c r="BN44" s="344">
        <v>17228</v>
      </c>
      <c r="BO44" s="344">
        <v>17285</v>
      </c>
      <c r="BP44" s="344">
        <v>17352</v>
      </c>
      <c r="BQ44" s="344">
        <v>17409</v>
      </c>
      <c r="BR44" s="344">
        <v>17311</v>
      </c>
      <c r="BS44" s="344">
        <v>17284</v>
      </c>
      <c r="BT44" s="344">
        <v>17329</v>
      </c>
      <c r="BU44" s="344">
        <v>17431</v>
      </c>
      <c r="BV44" s="344">
        <v>17612</v>
      </c>
      <c r="BW44" s="344">
        <v>17687</v>
      </c>
      <c r="BX44" s="341">
        <v>17626</v>
      </c>
      <c r="BY44" s="341">
        <v>17699</v>
      </c>
      <c r="BZ44" s="341">
        <v>17591</v>
      </c>
      <c r="CA44" s="341">
        <v>17425</v>
      </c>
      <c r="CB44" s="341">
        <v>17353</v>
      </c>
      <c r="CC44" s="341">
        <v>16958</v>
      </c>
      <c r="CD44" s="341">
        <v>17014</v>
      </c>
      <c r="CE44" s="341">
        <v>17021</v>
      </c>
      <c r="CF44" s="341">
        <v>16941</v>
      </c>
      <c r="CG44" s="341">
        <v>16892</v>
      </c>
      <c r="CH44" s="341">
        <v>16858</v>
      </c>
      <c r="CI44" s="341">
        <v>16763</v>
      </c>
      <c r="CJ44" s="344">
        <v>16678</v>
      </c>
      <c r="CK44" s="344">
        <v>16677</v>
      </c>
      <c r="CL44" s="344">
        <v>16690</v>
      </c>
      <c r="CM44" s="344">
        <v>16557</v>
      </c>
      <c r="CN44" s="344">
        <v>16670</v>
      </c>
      <c r="CO44" s="344">
        <v>16718</v>
      </c>
      <c r="CP44" s="344">
        <v>16842</v>
      </c>
      <c r="CQ44" s="344">
        <v>16639</v>
      </c>
      <c r="CR44" s="344">
        <v>17053</v>
      </c>
      <c r="CS44" s="344">
        <v>17015</v>
      </c>
      <c r="CT44" s="344">
        <v>16988</v>
      </c>
      <c r="CU44" s="344">
        <v>16960</v>
      </c>
      <c r="CV44" s="341">
        <v>17088</v>
      </c>
      <c r="CW44" s="341">
        <v>17073</v>
      </c>
      <c r="CX44" s="341">
        <v>16939</v>
      </c>
      <c r="CY44" s="341">
        <v>16926</v>
      </c>
      <c r="CZ44" s="341">
        <v>16923</v>
      </c>
      <c r="DA44" s="341">
        <v>16820</v>
      </c>
      <c r="DB44" s="341">
        <v>16821</v>
      </c>
      <c r="DC44" s="341">
        <v>16826</v>
      </c>
      <c r="DD44" s="341">
        <v>16907</v>
      </c>
      <c r="DE44" s="341">
        <v>16886</v>
      </c>
      <c r="DF44" s="341">
        <v>16891</v>
      </c>
      <c r="DG44" s="341">
        <v>16852</v>
      </c>
      <c r="DH44" s="344">
        <v>16990</v>
      </c>
      <c r="DI44" s="344">
        <v>16956</v>
      </c>
      <c r="DJ44" s="344">
        <v>16973</v>
      </c>
      <c r="DK44" s="344">
        <v>16931</v>
      </c>
      <c r="DL44" s="344">
        <v>16892</v>
      </c>
      <c r="DM44" s="344">
        <v>16854</v>
      </c>
      <c r="DN44" s="344">
        <v>16718</v>
      </c>
      <c r="DO44" s="344">
        <v>16719</v>
      </c>
      <c r="DP44" s="344">
        <v>16730</v>
      </c>
      <c r="DQ44" s="344">
        <v>16633</v>
      </c>
      <c r="DR44" s="344">
        <v>16602</v>
      </c>
      <c r="DS44" s="344">
        <v>16621</v>
      </c>
      <c r="DT44" s="341">
        <v>16614</v>
      </c>
      <c r="DU44" s="341">
        <v>17061</v>
      </c>
      <c r="DV44" s="341">
        <v>17226</v>
      </c>
      <c r="DW44" s="341">
        <v>17301</v>
      </c>
      <c r="DX44" s="341">
        <v>17489</v>
      </c>
      <c r="DY44" s="341">
        <v>17635</v>
      </c>
      <c r="DZ44" s="341">
        <v>17669</v>
      </c>
      <c r="EA44" s="341">
        <v>17406</v>
      </c>
      <c r="EB44" s="341">
        <v>17433</v>
      </c>
      <c r="EC44" s="341">
        <v>17390</v>
      </c>
      <c r="ED44" s="341">
        <v>17249</v>
      </c>
      <c r="EE44" s="341">
        <v>17115</v>
      </c>
      <c r="EF44" s="344">
        <v>17120</v>
      </c>
      <c r="EG44" s="344">
        <v>17142</v>
      </c>
      <c r="EH44" s="344">
        <v>17050</v>
      </c>
      <c r="EI44" s="344">
        <v>17020</v>
      </c>
      <c r="EJ44" s="344">
        <v>17055</v>
      </c>
      <c r="EK44" s="344">
        <v>16994</v>
      </c>
      <c r="EL44" s="344">
        <v>17040</v>
      </c>
      <c r="EM44" s="344">
        <v>17095</v>
      </c>
      <c r="EN44" s="344">
        <v>17320</v>
      </c>
      <c r="EO44" s="344">
        <v>17282</v>
      </c>
      <c r="EP44" s="344">
        <v>17280</v>
      </c>
      <c r="EQ44" s="344">
        <v>17265</v>
      </c>
      <c r="ER44" s="341">
        <v>17320</v>
      </c>
      <c r="ES44" s="341">
        <v>17346</v>
      </c>
      <c r="ET44" s="341">
        <v>17263</v>
      </c>
      <c r="EU44" s="341">
        <v>17368</v>
      </c>
      <c r="EV44" s="341">
        <v>17473</v>
      </c>
      <c r="EW44" s="341">
        <v>17606</v>
      </c>
      <c r="EX44" s="341">
        <v>18266</v>
      </c>
      <c r="EY44" s="341">
        <v>18320</v>
      </c>
      <c r="EZ44" s="341">
        <v>18245</v>
      </c>
      <c r="FA44" s="341">
        <v>18369</v>
      </c>
      <c r="FB44" s="341">
        <v>18382</v>
      </c>
      <c r="FC44" s="341">
        <v>18434</v>
      </c>
      <c r="FD44" s="344">
        <v>18539</v>
      </c>
      <c r="FE44" s="344">
        <v>18584</v>
      </c>
      <c r="FF44" s="344">
        <v>18480</v>
      </c>
      <c r="FG44" s="344">
        <v>18475</v>
      </c>
      <c r="FH44" s="344">
        <v>18479</v>
      </c>
      <c r="FI44" s="344">
        <v>18542</v>
      </c>
      <c r="FJ44" s="344">
        <v>18548</v>
      </c>
      <c r="FK44" s="344">
        <v>18551</v>
      </c>
      <c r="FL44" s="344">
        <v>18618</v>
      </c>
      <c r="FM44" s="344">
        <v>18831</v>
      </c>
      <c r="FN44" s="344">
        <v>18894</v>
      </c>
      <c r="FO44" s="344">
        <v>18950</v>
      </c>
      <c r="FP44" s="341">
        <v>19044</v>
      </c>
      <c r="FQ44" s="341">
        <v>19004</v>
      </c>
      <c r="FR44" s="341">
        <v>18977</v>
      </c>
      <c r="FS44" s="341">
        <v>19040</v>
      </c>
      <c r="FT44" s="341">
        <v>18998</v>
      </c>
      <c r="FU44" s="341">
        <v>19002</v>
      </c>
      <c r="FV44" s="341">
        <v>19069</v>
      </c>
      <c r="FW44" s="341">
        <v>19072</v>
      </c>
      <c r="FX44" s="341">
        <v>18985</v>
      </c>
      <c r="FY44" s="341">
        <v>19089</v>
      </c>
      <c r="FZ44" s="341">
        <v>19031</v>
      </c>
      <c r="GA44" s="341">
        <v>19114</v>
      </c>
      <c r="GB44" s="341">
        <v>19390</v>
      </c>
      <c r="GC44" s="341">
        <v>19418</v>
      </c>
      <c r="GD44" s="341">
        <v>19359</v>
      </c>
      <c r="GE44" s="341">
        <v>19209</v>
      </c>
      <c r="GF44" s="352">
        <v>19219</v>
      </c>
      <c r="GG44" s="353">
        <v>18565</v>
      </c>
      <c r="GH44" s="353">
        <v>18614</v>
      </c>
      <c r="GI44" s="353">
        <v>18683</v>
      </c>
      <c r="GJ44" s="353">
        <v>18656</v>
      </c>
      <c r="GK44" s="353">
        <v>18633</v>
      </c>
      <c r="GL44" s="353">
        <v>18617</v>
      </c>
      <c r="GM44" s="353">
        <v>18640</v>
      </c>
      <c r="GN44" s="341">
        <v>18877</v>
      </c>
      <c r="GO44" s="281">
        <v>237</v>
      </c>
      <c r="GP44" s="282">
        <v>101.271459227468</v>
      </c>
      <c r="GQ44" s="281">
        <v>237</v>
      </c>
      <c r="GR44" s="282">
        <v>101.271459227468</v>
      </c>
    </row>
    <row r="45" spans="1:200" ht="15" outlineLevel="2">
      <c r="A45" s="339">
        <v>44</v>
      </c>
      <c r="B45" s="340" t="s">
        <v>320</v>
      </c>
      <c r="C45" s="306" t="s">
        <v>378</v>
      </c>
      <c r="D45" s="341">
        <v>6186</v>
      </c>
      <c r="E45" s="341">
        <v>6185</v>
      </c>
      <c r="F45" s="341">
        <v>6219</v>
      </c>
      <c r="G45" s="341">
        <v>6201</v>
      </c>
      <c r="H45" s="341">
        <v>6202</v>
      </c>
      <c r="I45" s="341">
        <v>6207</v>
      </c>
      <c r="J45" s="341">
        <v>5927</v>
      </c>
      <c r="K45" s="341">
        <v>6186</v>
      </c>
      <c r="L45" s="341">
        <v>5820</v>
      </c>
      <c r="M45" s="341">
        <v>5825</v>
      </c>
      <c r="N45" s="341">
        <v>5839</v>
      </c>
      <c r="O45" s="341">
        <v>5834</v>
      </c>
      <c r="P45" s="344">
        <v>5838</v>
      </c>
      <c r="Q45" s="344">
        <v>5839</v>
      </c>
      <c r="R45" s="347">
        <v>5867</v>
      </c>
      <c r="S45" s="344">
        <v>5855</v>
      </c>
      <c r="T45" s="344">
        <v>5863</v>
      </c>
      <c r="U45" s="344">
        <v>5845</v>
      </c>
      <c r="V45" s="344">
        <v>5834</v>
      </c>
      <c r="W45" s="344">
        <v>5836</v>
      </c>
      <c r="X45" s="344">
        <v>5882</v>
      </c>
      <c r="Y45" s="344">
        <v>5915</v>
      </c>
      <c r="Z45" s="344">
        <v>5880</v>
      </c>
      <c r="AA45" s="344">
        <v>5855</v>
      </c>
      <c r="AB45" s="341">
        <v>5858</v>
      </c>
      <c r="AC45" s="341">
        <v>5840</v>
      </c>
      <c r="AD45" s="341">
        <v>5830</v>
      </c>
      <c r="AE45" s="341">
        <v>5807</v>
      </c>
      <c r="AF45" s="341">
        <v>5864</v>
      </c>
      <c r="AG45" s="341">
        <v>5782</v>
      </c>
      <c r="AH45" s="341">
        <v>5743</v>
      </c>
      <c r="AI45" s="341">
        <v>5734</v>
      </c>
      <c r="AJ45" s="341">
        <v>5714</v>
      </c>
      <c r="AK45" s="341">
        <v>5830</v>
      </c>
      <c r="AL45" s="341">
        <v>5836</v>
      </c>
      <c r="AM45" s="341">
        <v>5879</v>
      </c>
      <c r="AN45" s="344">
        <v>5868</v>
      </c>
      <c r="AO45" s="344">
        <v>5851</v>
      </c>
      <c r="AP45" s="344">
        <v>5862</v>
      </c>
      <c r="AQ45" s="344">
        <v>5838</v>
      </c>
      <c r="AR45" s="344">
        <v>5896</v>
      </c>
      <c r="AS45" s="344">
        <v>5896</v>
      </c>
      <c r="AT45" s="344">
        <v>5894</v>
      </c>
      <c r="AU45" s="344">
        <v>5902</v>
      </c>
      <c r="AV45" s="344">
        <v>5850</v>
      </c>
      <c r="AW45" s="344">
        <v>5892</v>
      </c>
      <c r="AX45" s="344">
        <v>5881</v>
      </c>
      <c r="AY45" s="344">
        <v>5886</v>
      </c>
      <c r="AZ45" s="341">
        <v>5866</v>
      </c>
      <c r="BA45" s="341">
        <v>5850</v>
      </c>
      <c r="BB45" s="341">
        <v>5805</v>
      </c>
      <c r="BC45" s="341">
        <v>5827</v>
      </c>
      <c r="BD45" s="341">
        <v>5803</v>
      </c>
      <c r="BE45" s="341">
        <v>5771</v>
      </c>
      <c r="BF45" s="341">
        <v>5741</v>
      </c>
      <c r="BG45" s="341">
        <v>5688</v>
      </c>
      <c r="BH45" s="341">
        <v>5727</v>
      </c>
      <c r="BI45" s="341">
        <v>5700</v>
      </c>
      <c r="BJ45" s="341">
        <v>5723</v>
      </c>
      <c r="BK45" s="341">
        <v>5785</v>
      </c>
      <c r="BL45" s="344">
        <v>5792</v>
      </c>
      <c r="BM45" s="344">
        <v>5805</v>
      </c>
      <c r="BN45" s="344">
        <v>5803</v>
      </c>
      <c r="BO45" s="344">
        <v>5778</v>
      </c>
      <c r="BP45" s="344">
        <v>5769</v>
      </c>
      <c r="BQ45" s="344">
        <v>5737</v>
      </c>
      <c r="BR45" s="344">
        <v>5576</v>
      </c>
      <c r="BS45" s="344">
        <v>5548</v>
      </c>
      <c r="BT45" s="344">
        <v>5531</v>
      </c>
      <c r="BU45" s="344">
        <v>5554</v>
      </c>
      <c r="BV45" s="344">
        <v>5574</v>
      </c>
      <c r="BW45" s="344">
        <v>5573</v>
      </c>
      <c r="BX45" s="341">
        <v>5570</v>
      </c>
      <c r="BY45" s="341">
        <v>5567</v>
      </c>
      <c r="BZ45" s="341">
        <v>5529</v>
      </c>
      <c r="CA45" s="341">
        <v>5427</v>
      </c>
      <c r="CB45" s="341">
        <v>5399</v>
      </c>
      <c r="CC45" s="341">
        <v>5306</v>
      </c>
      <c r="CD45" s="341">
        <v>5282</v>
      </c>
      <c r="CE45" s="341">
        <v>5284</v>
      </c>
      <c r="CF45" s="341">
        <v>5235</v>
      </c>
      <c r="CG45" s="341">
        <v>5245</v>
      </c>
      <c r="CH45" s="341">
        <v>5258</v>
      </c>
      <c r="CI45" s="341">
        <v>5323</v>
      </c>
      <c r="CJ45" s="344">
        <v>5311</v>
      </c>
      <c r="CK45" s="344">
        <v>5328</v>
      </c>
      <c r="CL45" s="344">
        <v>5312</v>
      </c>
      <c r="CM45" s="344">
        <v>5293</v>
      </c>
      <c r="CN45" s="344">
        <v>5282</v>
      </c>
      <c r="CO45" s="344">
        <v>5311</v>
      </c>
      <c r="CP45" s="344">
        <v>5311</v>
      </c>
      <c r="CQ45" s="344">
        <v>5356</v>
      </c>
      <c r="CR45" s="344">
        <v>5349</v>
      </c>
      <c r="CS45" s="344">
        <v>5366</v>
      </c>
      <c r="CT45" s="344">
        <v>5445</v>
      </c>
      <c r="CU45" s="344">
        <v>5508</v>
      </c>
      <c r="CV45" s="341">
        <v>5517</v>
      </c>
      <c r="CW45" s="341">
        <v>5485</v>
      </c>
      <c r="CX45" s="341">
        <v>5463</v>
      </c>
      <c r="CY45" s="341">
        <v>5468</v>
      </c>
      <c r="CZ45" s="341">
        <v>5470</v>
      </c>
      <c r="DA45" s="341">
        <v>5448</v>
      </c>
      <c r="DB45" s="341">
        <v>5451</v>
      </c>
      <c r="DC45" s="341">
        <v>5468</v>
      </c>
      <c r="DD45" s="341">
        <v>5477</v>
      </c>
      <c r="DE45" s="341">
        <v>5482</v>
      </c>
      <c r="DF45" s="341">
        <v>5481</v>
      </c>
      <c r="DG45" s="341">
        <v>5505</v>
      </c>
      <c r="DH45" s="344">
        <v>5507</v>
      </c>
      <c r="DI45" s="344">
        <v>5511</v>
      </c>
      <c r="DJ45" s="344">
        <v>5514</v>
      </c>
      <c r="DK45" s="344">
        <v>5484</v>
      </c>
      <c r="DL45" s="344">
        <v>5442</v>
      </c>
      <c r="DM45" s="344">
        <v>5396</v>
      </c>
      <c r="DN45" s="344">
        <v>5343</v>
      </c>
      <c r="DO45" s="344">
        <v>5323</v>
      </c>
      <c r="DP45" s="344">
        <v>5342</v>
      </c>
      <c r="DQ45" s="344">
        <v>5333</v>
      </c>
      <c r="DR45" s="344">
        <v>5303</v>
      </c>
      <c r="DS45" s="344">
        <v>5365</v>
      </c>
      <c r="DT45" s="341">
        <v>5404</v>
      </c>
      <c r="DU45" s="341">
        <v>5472</v>
      </c>
      <c r="DV45" s="341">
        <v>5492</v>
      </c>
      <c r="DW45" s="341">
        <v>5486</v>
      </c>
      <c r="DX45" s="341">
        <v>5523</v>
      </c>
      <c r="DY45" s="341">
        <v>5495</v>
      </c>
      <c r="DZ45" s="341">
        <v>5509</v>
      </c>
      <c r="EA45" s="341">
        <v>5474</v>
      </c>
      <c r="EB45" s="341">
        <v>5464</v>
      </c>
      <c r="EC45" s="341">
        <v>5479</v>
      </c>
      <c r="ED45" s="341">
        <v>5462</v>
      </c>
      <c r="EE45" s="341">
        <v>5487</v>
      </c>
      <c r="EF45" s="344">
        <v>5486</v>
      </c>
      <c r="EG45" s="344">
        <v>5469</v>
      </c>
      <c r="EH45" s="344">
        <v>5454</v>
      </c>
      <c r="EI45" s="344">
        <v>5437</v>
      </c>
      <c r="EJ45" s="344">
        <v>5410</v>
      </c>
      <c r="EK45" s="344">
        <v>5424</v>
      </c>
      <c r="EL45" s="344">
        <v>5409</v>
      </c>
      <c r="EM45" s="344">
        <v>5433</v>
      </c>
      <c r="EN45" s="344">
        <v>5447</v>
      </c>
      <c r="EO45" s="344">
        <v>5453</v>
      </c>
      <c r="EP45" s="344">
        <v>5481</v>
      </c>
      <c r="EQ45" s="344">
        <v>5506</v>
      </c>
      <c r="ER45" s="341">
        <v>5553</v>
      </c>
      <c r="ES45" s="341">
        <v>5544</v>
      </c>
      <c r="ET45" s="341">
        <v>5478</v>
      </c>
      <c r="EU45" s="341">
        <v>5475</v>
      </c>
      <c r="EV45" s="341">
        <v>5490</v>
      </c>
      <c r="EW45" s="341">
        <v>5570</v>
      </c>
      <c r="EX45" s="341">
        <v>5596</v>
      </c>
      <c r="EY45" s="341">
        <v>5603</v>
      </c>
      <c r="EZ45" s="341">
        <v>5571</v>
      </c>
      <c r="FA45" s="341">
        <v>5626</v>
      </c>
      <c r="FB45" s="341">
        <v>5645</v>
      </c>
      <c r="FC45" s="341">
        <v>5733</v>
      </c>
      <c r="FD45" s="344">
        <v>5786</v>
      </c>
      <c r="FE45" s="344">
        <v>5781</v>
      </c>
      <c r="FF45" s="344">
        <v>5711</v>
      </c>
      <c r="FG45" s="344">
        <v>5722</v>
      </c>
      <c r="FH45" s="344">
        <v>5732</v>
      </c>
      <c r="FI45" s="344">
        <v>5708</v>
      </c>
      <c r="FJ45" s="344">
        <v>5741</v>
      </c>
      <c r="FK45" s="344">
        <v>5776</v>
      </c>
      <c r="FL45" s="344">
        <v>5779</v>
      </c>
      <c r="FM45" s="344">
        <v>5785</v>
      </c>
      <c r="FN45" s="344">
        <v>5778</v>
      </c>
      <c r="FO45" s="344">
        <v>5777</v>
      </c>
      <c r="FP45" s="341">
        <v>5776</v>
      </c>
      <c r="FQ45" s="341">
        <v>5783</v>
      </c>
      <c r="FR45" s="341">
        <v>5727</v>
      </c>
      <c r="FS45" s="341">
        <v>5716</v>
      </c>
      <c r="FT45" s="341">
        <v>5685</v>
      </c>
      <c r="FU45" s="341">
        <v>5647</v>
      </c>
      <c r="FV45" s="341">
        <v>5623</v>
      </c>
      <c r="FW45" s="341">
        <v>5639</v>
      </c>
      <c r="FX45" s="341">
        <v>5653</v>
      </c>
      <c r="FY45" s="341">
        <v>5669</v>
      </c>
      <c r="FZ45" s="341">
        <v>5668</v>
      </c>
      <c r="GA45" s="341">
        <v>5675</v>
      </c>
      <c r="GB45" s="341">
        <v>5760</v>
      </c>
      <c r="GC45" s="341">
        <v>5777</v>
      </c>
      <c r="GD45" s="341">
        <v>5739</v>
      </c>
      <c r="GE45" s="341">
        <v>5720</v>
      </c>
      <c r="GF45" s="352">
        <v>5696</v>
      </c>
      <c r="GG45" s="353">
        <v>5650</v>
      </c>
      <c r="GH45" s="353">
        <v>5678</v>
      </c>
      <c r="GI45" s="353">
        <v>5682</v>
      </c>
      <c r="GJ45" s="353">
        <v>5682</v>
      </c>
      <c r="GK45" s="353">
        <v>5697</v>
      </c>
      <c r="GL45" s="353">
        <v>5684</v>
      </c>
      <c r="GM45" s="353">
        <v>5691</v>
      </c>
      <c r="GN45" s="341">
        <v>5825</v>
      </c>
      <c r="GO45" s="281">
        <v>134</v>
      </c>
      <c r="GP45" s="282">
        <v>102.35459497452101</v>
      </c>
      <c r="GQ45" s="281">
        <v>134</v>
      </c>
      <c r="GR45" s="282">
        <v>102.35459497452101</v>
      </c>
    </row>
    <row r="46" spans="1:200" ht="15" outlineLevel="2">
      <c r="A46" s="339">
        <v>59</v>
      </c>
      <c r="B46" s="340" t="s">
        <v>320</v>
      </c>
      <c r="C46" s="306" t="s">
        <v>379</v>
      </c>
      <c r="D46" s="341">
        <v>3407</v>
      </c>
      <c r="E46" s="341">
        <v>3412</v>
      </c>
      <c r="F46" s="341">
        <v>3405</v>
      </c>
      <c r="G46" s="341">
        <v>3399</v>
      </c>
      <c r="H46" s="341">
        <v>3379</v>
      </c>
      <c r="I46" s="341">
        <v>3380</v>
      </c>
      <c r="J46" s="341">
        <v>3360</v>
      </c>
      <c r="K46" s="341">
        <v>3371</v>
      </c>
      <c r="L46" s="341">
        <v>3314</v>
      </c>
      <c r="M46" s="341">
        <v>3346</v>
      </c>
      <c r="N46" s="341">
        <v>3314</v>
      </c>
      <c r="O46" s="341">
        <v>3363</v>
      </c>
      <c r="P46" s="344">
        <v>3334</v>
      </c>
      <c r="Q46" s="344">
        <v>3339</v>
      </c>
      <c r="R46" s="347">
        <v>3373</v>
      </c>
      <c r="S46" s="344">
        <v>3329</v>
      </c>
      <c r="T46" s="344">
        <v>3297</v>
      </c>
      <c r="U46" s="344">
        <v>3258</v>
      </c>
      <c r="V46" s="344">
        <v>3271</v>
      </c>
      <c r="W46" s="344">
        <v>3264</v>
      </c>
      <c r="X46" s="344">
        <v>3269</v>
      </c>
      <c r="Y46" s="344">
        <v>3273</v>
      </c>
      <c r="Z46" s="344">
        <v>3270</v>
      </c>
      <c r="AA46" s="344">
        <v>3211</v>
      </c>
      <c r="AB46" s="341">
        <v>3200</v>
      </c>
      <c r="AC46" s="341">
        <v>3208</v>
      </c>
      <c r="AD46" s="341">
        <v>3219</v>
      </c>
      <c r="AE46" s="341">
        <v>3226</v>
      </c>
      <c r="AF46" s="341">
        <v>3211</v>
      </c>
      <c r="AG46" s="341">
        <v>3188</v>
      </c>
      <c r="AH46" s="341">
        <v>3206</v>
      </c>
      <c r="AI46" s="341">
        <v>3237</v>
      </c>
      <c r="AJ46" s="341">
        <v>3299</v>
      </c>
      <c r="AK46" s="341">
        <v>3321</v>
      </c>
      <c r="AL46" s="341">
        <v>3332</v>
      </c>
      <c r="AM46" s="341">
        <v>3315</v>
      </c>
      <c r="AN46" s="344">
        <v>3293</v>
      </c>
      <c r="AO46" s="344">
        <v>3274</v>
      </c>
      <c r="AP46" s="344">
        <v>3263</v>
      </c>
      <c r="AQ46" s="344">
        <v>3256</v>
      </c>
      <c r="AR46" s="344">
        <v>3264</v>
      </c>
      <c r="AS46" s="344">
        <v>3246</v>
      </c>
      <c r="AT46" s="344">
        <v>3237</v>
      </c>
      <c r="AU46" s="344">
        <v>3267</v>
      </c>
      <c r="AV46" s="344">
        <v>3231</v>
      </c>
      <c r="AW46" s="344">
        <v>3214</v>
      </c>
      <c r="AX46" s="344">
        <v>3186</v>
      </c>
      <c r="AY46" s="344">
        <v>3196</v>
      </c>
      <c r="AZ46" s="341">
        <v>3194</v>
      </c>
      <c r="BA46" s="341">
        <v>3183</v>
      </c>
      <c r="BB46" s="341">
        <v>3164</v>
      </c>
      <c r="BC46" s="341">
        <v>3144</v>
      </c>
      <c r="BD46" s="341">
        <v>3112</v>
      </c>
      <c r="BE46" s="341">
        <v>3053</v>
      </c>
      <c r="BF46" s="341">
        <v>3039</v>
      </c>
      <c r="BG46" s="341">
        <v>3011</v>
      </c>
      <c r="BH46" s="341">
        <v>3015</v>
      </c>
      <c r="BI46" s="341">
        <v>2977</v>
      </c>
      <c r="BJ46" s="341">
        <v>3014</v>
      </c>
      <c r="BK46" s="341">
        <v>3070</v>
      </c>
      <c r="BL46" s="344">
        <v>3077</v>
      </c>
      <c r="BM46" s="344">
        <v>3116</v>
      </c>
      <c r="BN46" s="344">
        <v>3083</v>
      </c>
      <c r="BO46" s="344">
        <v>3099</v>
      </c>
      <c r="BP46" s="344">
        <v>3098</v>
      </c>
      <c r="BQ46" s="344">
        <v>3109</v>
      </c>
      <c r="BR46" s="344">
        <v>3126</v>
      </c>
      <c r="BS46" s="344">
        <v>3136</v>
      </c>
      <c r="BT46" s="344">
        <v>3140</v>
      </c>
      <c r="BU46" s="344">
        <v>3136</v>
      </c>
      <c r="BV46" s="344">
        <v>3112</v>
      </c>
      <c r="BW46" s="344">
        <v>3302</v>
      </c>
      <c r="BX46" s="341">
        <v>3308</v>
      </c>
      <c r="BY46" s="341">
        <v>3245</v>
      </c>
      <c r="BZ46" s="341">
        <v>3211</v>
      </c>
      <c r="CA46" s="341">
        <v>3176</v>
      </c>
      <c r="CB46" s="341">
        <v>3170</v>
      </c>
      <c r="CC46" s="341">
        <v>3072</v>
      </c>
      <c r="CD46" s="341">
        <v>3074</v>
      </c>
      <c r="CE46" s="341">
        <v>3069</v>
      </c>
      <c r="CF46" s="341">
        <v>3031</v>
      </c>
      <c r="CG46" s="341">
        <v>2992</v>
      </c>
      <c r="CH46" s="341">
        <v>2957</v>
      </c>
      <c r="CI46" s="341">
        <v>2928</v>
      </c>
      <c r="CJ46" s="344">
        <v>2875</v>
      </c>
      <c r="CK46" s="344">
        <v>2855</v>
      </c>
      <c r="CL46" s="344">
        <v>2783</v>
      </c>
      <c r="CM46" s="344">
        <v>2781</v>
      </c>
      <c r="CN46" s="344">
        <v>2803</v>
      </c>
      <c r="CO46" s="344">
        <v>2821</v>
      </c>
      <c r="CP46" s="344">
        <v>2818</v>
      </c>
      <c r="CQ46" s="344">
        <v>2831</v>
      </c>
      <c r="CR46" s="344">
        <v>2834</v>
      </c>
      <c r="CS46" s="344">
        <v>2848</v>
      </c>
      <c r="CT46" s="344">
        <v>2852</v>
      </c>
      <c r="CU46" s="344">
        <v>2847</v>
      </c>
      <c r="CV46" s="341">
        <v>2838</v>
      </c>
      <c r="CW46" s="341">
        <v>2829</v>
      </c>
      <c r="CX46" s="341">
        <v>2820</v>
      </c>
      <c r="CY46" s="341">
        <v>2818</v>
      </c>
      <c r="CZ46" s="341">
        <v>2839</v>
      </c>
      <c r="DA46" s="341">
        <v>2830</v>
      </c>
      <c r="DB46" s="341">
        <v>2805</v>
      </c>
      <c r="DC46" s="341">
        <v>2782</v>
      </c>
      <c r="DD46" s="341">
        <v>2798</v>
      </c>
      <c r="DE46" s="341">
        <v>2780</v>
      </c>
      <c r="DF46" s="341">
        <v>2775</v>
      </c>
      <c r="DG46" s="341">
        <v>2770</v>
      </c>
      <c r="DH46" s="344">
        <v>2752</v>
      </c>
      <c r="DI46" s="344">
        <v>2781</v>
      </c>
      <c r="DJ46" s="344">
        <v>2774</v>
      </c>
      <c r="DK46" s="344">
        <v>2772</v>
      </c>
      <c r="DL46" s="344">
        <v>2754</v>
      </c>
      <c r="DM46" s="344">
        <v>2744</v>
      </c>
      <c r="DN46" s="344">
        <v>2714</v>
      </c>
      <c r="DO46" s="344">
        <v>2715</v>
      </c>
      <c r="DP46" s="344">
        <v>2704</v>
      </c>
      <c r="DQ46" s="344">
        <v>2692</v>
      </c>
      <c r="DR46" s="344">
        <v>2694</v>
      </c>
      <c r="DS46" s="344">
        <v>2690</v>
      </c>
      <c r="DT46" s="341">
        <v>2708</v>
      </c>
      <c r="DU46" s="341">
        <v>2741</v>
      </c>
      <c r="DV46" s="341">
        <v>2727</v>
      </c>
      <c r="DW46" s="341">
        <v>2759</v>
      </c>
      <c r="DX46" s="341">
        <v>2777</v>
      </c>
      <c r="DY46" s="341">
        <v>2787</v>
      </c>
      <c r="DZ46" s="341">
        <v>2806</v>
      </c>
      <c r="EA46" s="341">
        <v>2790</v>
      </c>
      <c r="EB46" s="341">
        <v>2796</v>
      </c>
      <c r="EC46" s="341">
        <v>2783</v>
      </c>
      <c r="ED46" s="341">
        <v>2768</v>
      </c>
      <c r="EE46" s="341">
        <v>2754</v>
      </c>
      <c r="EF46" s="344">
        <v>2759</v>
      </c>
      <c r="EG46" s="344">
        <v>2760</v>
      </c>
      <c r="EH46" s="344">
        <v>2725</v>
      </c>
      <c r="EI46" s="344">
        <v>2709</v>
      </c>
      <c r="EJ46" s="344">
        <v>2700</v>
      </c>
      <c r="EK46" s="344">
        <v>2723</v>
      </c>
      <c r="EL46" s="344">
        <v>2703</v>
      </c>
      <c r="EM46" s="344">
        <v>2695</v>
      </c>
      <c r="EN46" s="344">
        <v>2696</v>
      </c>
      <c r="EO46" s="344">
        <v>2687</v>
      </c>
      <c r="EP46" s="344">
        <v>2658</v>
      </c>
      <c r="EQ46" s="344">
        <v>2630</v>
      </c>
      <c r="ER46" s="341">
        <v>2642</v>
      </c>
      <c r="ES46" s="341">
        <v>2614</v>
      </c>
      <c r="ET46" s="341">
        <v>2588</v>
      </c>
      <c r="EU46" s="341">
        <v>2567</v>
      </c>
      <c r="EV46" s="341">
        <v>2589</v>
      </c>
      <c r="EW46" s="341">
        <v>2577</v>
      </c>
      <c r="EX46" s="341">
        <v>2618</v>
      </c>
      <c r="EY46" s="341">
        <v>2616</v>
      </c>
      <c r="EZ46" s="341">
        <v>2596</v>
      </c>
      <c r="FA46" s="341">
        <v>2614</v>
      </c>
      <c r="FB46" s="341">
        <v>2607</v>
      </c>
      <c r="FC46" s="341">
        <v>2599</v>
      </c>
      <c r="FD46" s="344">
        <v>2605</v>
      </c>
      <c r="FE46" s="344">
        <v>2593</v>
      </c>
      <c r="FF46" s="344">
        <v>2577</v>
      </c>
      <c r="FG46" s="344">
        <v>2556</v>
      </c>
      <c r="FH46" s="344">
        <v>2557</v>
      </c>
      <c r="FI46" s="344">
        <v>2539</v>
      </c>
      <c r="FJ46" s="344">
        <v>2547</v>
      </c>
      <c r="FK46" s="344">
        <v>2568</v>
      </c>
      <c r="FL46" s="344">
        <v>2560</v>
      </c>
      <c r="FM46" s="344">
        <v>2563</v>
      </c>
      <c r="FN46" s="344">
        <v>2546</v>
      </c>
      <c r="FO46" s="344">
        <v>2522</v>
      </c>
      <c r="FP46" s="341">
        <v>2554</v>
      </c>
      <c r="FQ46" s="341">
        <v>2563</v>
      </c>
      <c r="FR46" s="341">
        <v>2556</v>
      </c>
      <c r="FS46" s="341">
        <v>2558</v>
      </c>
      <c r="FT46" s="341">
        <v>2537</v>
      </c>
      <c r="FU46" s="341">
        <v>2543</v>
      </c>
      <c r="FV46" s="341">
        <v>2546</v>
      </c>
      <c r="FW46" s="341">
        <v>2562</v>
      </c>
      <c r="FX46" s="341">
        <v>2548</v>
      </c>
      <c r="FY46" s="341">
        <v>2553</v>
      </c>
      <c r="FZ46" s="341">
        <v>2548</v>
      </c>
      <c r="GA46" s="341">
        <v>2550</v>
      </c>
      <c r="GB46" s="341">
        <v>2556</v>
      </c>
      <c r="GC46" s="341">
        <v>2601</v>
      </c>
      <c r="GD46" s="341">
        <v>2591</v>
      </c>
      <c r="GE46" s="341">
        <v>2568</v>
      </c>
      <c r="GF46" s="352">
        <v>2555</v>
      </c>
      <c r="GG46" s="353">
        <v>2522</v>
      </c>
      <c r="GH46" s="353">
        <v>2534</v>
      </c>
      <c r="GI46" s="353">
        <v>2519</v>
      </c>
      <c r="GJ46" s="353">
        <v>2508</v>
      </c>
      <c r="GK46" s="353">
        <v>2484</v>
      </c>
      <c r="GL46" s="353">
        <v>2488</v>
      </c>
      <c r="GM46" s="353">
        <v>2476</v>
      </c>
      <c r="GN46" s="341">
        <v>2469</v>
      </c>
      <c r="GO46" s="281">
        <v>-7</v>
      </c>
      <c r="GP46" s="282">
        <v>99.717285945072703</v>
      </c>
      <c r="GQ46" s="281">
        <v>-7</v>
      </c>
      <c r="GR46" s="282">
        <v>99.717285945072703</v>
      </c>
    </row>
    <row r="47" spans="1:200" ht="15" outlineLevel="2">
      <c r="A47" s="339">
        <v>113</v>
      </c>
      <c r="B47" s="340" t="s">
        <v>320</v>
      </c>
      <c r="C47" s="306" t="s">
        <v>380</v>
      </c>
      <c r="D47" s="341">
        <v>6182</v>
      </c>
      <c r="E47" s="341">
        <v>6209</v>
      </c>
      <c r="F47" s="341">
        <v>6122</v>
      </c>
      <c r="G47" s="341">
        <v>5699</v>
      </c>
      <c r="H47" s="341">
        <v>5697</v>
      </c>
      <c r="I47" s="341">
        <v>5774</v>
      </c>
      <c r="J47" s="341">
        <v>5608</v>
      </c>
      <c r="K47" s="341">
        <v>5744</v>
      </c>
      <c r="L47" s="341">
        <v>5565</v>
      </c>
      <c r="M47" s="341">
        <v>5554</v>
      </c>
      <c r="N47" s="341">
        <v>5548</v>
      </c>
      <c r="O47" s="341">
        <v>5531</v>
      </c>
      <c r="P47" s="344">
        <v>5511</v>
      </c>
      <c r="Q47" s="344">
        <v>5509</v>
      </c>
      <c r="R47" s="347">
        <v>5515</v>
      </c>
      <c r="S47" s="344">
        <v>5442</v>
      </c>
      <c r="T47" s="344">
        <v>5450</v>
      </c>
      <c r="U47" s="344">
        <v>5449</v>
      </c>
      <c r="V47" s="344">
        <v>5439</v>
      </c>
      <c r="W47" s="344">
        <v>5398</v>
      </c>
      <c r="X47" s="344">
        <v>5438</v>
      </c>
      <c r="Y47" s="344">
        <v>5509</v>
      </c>
      <c r="Z47" s="344">
        <v>5456</v>
      </c>
      <c r="AA47" s="344">
        <v>5421</v>
      </c>
      <c r="AB47" s="341">
        <v>5449</v>
      </c>
      <c r="AC47" s="341">
        <v>5455</v>
      </c>
      <c r="AD47" s="341">
        <v>5406</v>
      </c>
      <c r="AE47" s="341">
        <v>5395</v>
      </c>
      <c r="AF47" s="341">
        <v>5433</v>
      </c>
      <c r="AG47" s="341">
        <v>5447</v>
      </c>
      <c r="AH47" s="341">
        <v>5438</v>
      </c>
      <c r="AI47" s="341">
        <v>5407</v>
      </c>
      <c r="AJ47" s="341">
        <v>5402</v>
      </c>
      <c r="AK47" s="341">
        <v>5466</v>
      </c>
      <c r="AL47" s="341">
        <v>5442</v>
      </c>
      <c r="AM47" s="341">
        <v>5490</v>
      </c>
      <c r="AN47" s="344">
        <v>5417</v>
      </c>
      <c r="AO47" s="344">
        <v>5443</v>
      </c>
      <c r="AP47" s="344">
        <v>5480</v>
      </c>
      <c r="AQ47" s="344">
        <v>5481</v>
      </c>
      <c r="AR47" s="344">
        <v>5472</v>
      </c>
      <c r="AS47" s="344">
        <v>5491</v>
      </c>
      <c r="AT47" s="344">
        <v>5491</v>
      </c>
      <c r="AU47" s="344">
        <v>5495</v>
      </c>
      <c r="AV47" s="344">
        <v>5518</v>
      </c>
      <c r="AW47" s="344">
        <v>5581</v>
      </c>
      <c r="AX47" s="344">
        <v>5611</v>
      </c>
      <c r="AY47" s="344">
        <v>5663</v>
      </c>
      <c r="AZ47" s="341">
        <v>5706</v>
      </c>
      <c r="BA47" s="341">
        <v>5699</v>
      </c>
      <c r="BB47" s="341">
        <v>5715</v>
      </c>
      <c r="BC47" s="341">
        <v>5691</v>
      </c>
      <c r="BD47" s="341">
        <v>5700</v>
      </c>
      <c r="BE47" s="341">
        <v>5699</v>
      </c>
      <c r="BF47" s="341">
        <v>5666</v>
      </c>
      <c r="BG47" s="341">
        <v>5563</v>
      </c>
      <c r="BH47" s="341">
        <v>5585</v>
      </c>
      <c r="BI47" s="341">
        <v>5546</v>
      </c>
      <c r="BJ47" s="341">
        <v>5604</v>
      </c>
      <c r="BK47" s="341">
        <v>5702</v>
      </c>
      <c r="BL47" s="344">
        <v>5771</v>
      </c>
      <c r="BM47" s="344">
        <v>5860</v>
      </c>
      <c r="BN47" s="344">
        <v>5834</v>
      </c>
      <c r="BO47" s="344">
        <v>5847</v>
      </c>
      <c r="BP47" s="344">
        <v>5894</v>
      </c>
      <c r="BQ47" s="344">
        <v>5931</v>
      </c>
      <c r="BR47" s="344">
        <v>5849</v>
      </c>
      <c r="BS47" s="344">
        <v>5805</v>
      </c>
      <c r="BT47" s="344">
        <v>5774</v>
      </c>
      <c r="BU47" s="344">
        <v>5803</v>
      </c>
      <c r="BV47" s="344">
        <v>5958</v>
      </c>
      <c r="BW47" s="344">
        <v>6010</v>
      </c>
      <c r="BX47" s="341">
        <v>6060</v>
      </c>
      <c r="BY47" s="341">
        <v>6021</v>
      </c>
      <c r="BZ47" s="341">
        <v>6047</v>
      </c>
      <c r="CA47" s="341">
        <v>5969</v>
      </c>
      <c r="CB47" s="341">
        <v>5967</v>
      </c>
      <c r="CC47" s="341">
        <v>5997</v>
      </c>
      <c r="CD47" s="341">
        <v>5951</v>
      </c>
      <c r="CE47" s="341">
        <v>5941</v>
      </c>
      <c r="CF47" s="341">
        <v>5883</v>
      </c>
      <c r="CG47" s="341">
        <v>5791</v>
      </c>
      <c r="CH47" s="341">
        <v>5723</v>
      </c>
      <c r="CI47" s="341">
        <v>5713</v>
      </c>
      <c r="CJ47" s="344">
        <v>5694</v>
      </c>
      <c r="CK47" s="344">
        <v>5677</v>
      </c>
      <c r="CL47" s="344">
        <v>5618</v>
      </c>
      <c r="CM47" s="344">
        <v>5609</v>
      </c>
      <c r="CN47" s="344">
        <v>5573</v>
      </c>
      <c r="CO47" s="344">
        <v>5580</v>
      </c>
      <c r="CP47" s="344">
        <v>5599</v>
      </c>
      <c r="CQ47" s="344">
        <v>5606</v>
      </c>
      <c r="CR47" s="344">
        <v>5707</v>
      </c>
      <c r="CS47" s="344">
        <v>5699</v>
      </c>
      <c r="CT47" s="344">
        <v>5666</v>
      </c>
      <c r="CU47" s="344">
        <v>5653</v>
      </c>
      <c r="CV47" s="341">
        <v>5622</v>
      </c>
      <c r="CW47" s="341">
        <v>5588</v>
      </c>
      <c r="CX47" s="341">
        <v>5552</v>
      </c>
      <c r="CY47" s="341">
        <v>5574</v>
      </c>
      <c r="CZ47" s="341">
        <v>5553</v>
      </c>
      <c r="DA47" s="341">
        <v>5522</v>
      </c>
      <c r="DB47" s="341">
        <v>5519</v>
      </c>
      <c r="DC47" s="341">
        <v>5471</v>
      </c>
      <c r="DD47" s="341">
        <v>5479</v>
      </c>
      <c r="DE47" s="341">
        <v>5458</v>
      </c>
      <c r="DF47" s="341">
        <v>5481</v>
      </c>
      <c r="DG47" s="341">
        <v>5433</v>
      </c>
      <c r="DH47" s="344">
        <v>5427</v>
      </c>
      <c r="DI47" s="344">
        <v>5436</v>
      </c>
      <c r="DJ47" s="344">
        <v>5486</v>
      </c>
      <c r="DK47" s="344">
        <v>5459</v>
      </c>
      <c r="DL47" s="344">
        <v>5385</v>
      </c>
      <c r="DM47" s="344">
        <v>5360</v>
      </c>
      <c r="DN47" s="344">
        <v>5314</v>
      </c>
      <c r="DO47" s="344">
        <v>5277</v>
      </c>
      <c r="DP47" s="344">
        <v>5348</v>
      </c>
      <c r="DQ47" s="344">
        <v>5370</v>
      </c>
      <c r="DR47" s="344">
        <v>5413</v>
      </c>
      <c r="DS47" s="344">
        <v>5402</v>
      </c>
      <c r="DT47" s="341">
        <v>5445</v>
      </c>
      <c r="DU47" s="341">
        <v>5567</v>
      </c>
      <c r="DV47" s="341">
        <v>5709</v>
      </c>
      <c r="DW47" s="341">
        <v>5810</v>
      </c>
      <c r="DX47" s="341">
        <v>5894</v>
      </c>
      <c r="DY47" s="341">
        <v>5933</v>
      </c>
      <c r="DZ47" s="341">
        <v>5958</v>
      </c>
      <c r="EA47" s="341">
        <v>5906</v>
      </c>
      <c r="EB47" s="341">
        <v>5910</v>
      </c>
      <c r="EC47" s="341">
        <v>5911</v>
      </c>
      <c r="ED47" s="341">
        <v>5909</v>
      </c>
      <c r="EE47" s="341">
        <v>5908</v>
      </c>
      <c r="EF47" s="344">
        <v>5916</v>
      </c>
      <c r="EG47" s="344">
        <v>5950</v>
      </c>
      <c r="EH47" s="344">
        <v>5899</v>
      </c>
      <c r="EI47" s="344">
        <v>5899</v>
      </c>
      <c r="EJ47" s="344">
        <v>5893</v>
      </c>
      <c r="EK47" s="344">
        <v>5872</v>
      </c>
      <c r="EL47" s="344">
        <v>5928</v>
      </c>
      <c r="EM47" s="344">
        <v>5992</v>
      </c>
      <c r="EN47" s="344">
        <v>5995</v>
      </c>
      <c r="EO47" s="344">
        <v>5995</v>
      </c>
      <c r="EP47" s="344">
        <v>6008</v>
      </c>
      <c r="EQ47" s="344">
        <v>6009</v>
      </c>
      <c r="ER47" s="341">
        <v>6049</v>
      </c>
      <c r="ES47" s="341">
        <v>5991</v>
      </c>
      <c r="ET47" s="341">
        <v>6007</v>
      </c>
      <c r="EU47" s="341">
        <v>5990</v>
      </c>
      <c r="EV47" s="341">
        <v>6004</v>
      </c>
      <c r="EW47" s="341">
        <v>5984</v>
      </c>
      <c r="EX47" s="341">
        <v>6175</v>
      </c>
      <c r="EY47" s="341">
        <v>6235</v>
      </c>
      <c r="EZ47" s="341">
        <v>6187</v>
      </c>
      <c r="FA47" s="341">
        <v>6228</v>
      </c>
      <c r="FB47" s="341">
        <v>6188</v>
      </c>
      <c r="FC47" s="341">
        <v>6242</v>
      </c>
      <c r="FD47" s="344">
        <v>6319</v>
      </c>
      <c r="FE47" s="344">
        <v>6301</v>
      </c>
      <c r="FF47" s="344">
        <v>6309</v>
      </c>
      <c r="FG47" s="344">
        <v>6288</v>
      </c>
      <c r="FH47" s="344">
        <v>6256</v>
      </c>
      <c r="FI47" s="344">
        <v>6222</v>
      </c>
      <c r="FJ47" s="344">
        <v>6231</v>
      </c>
      <c r="FK47" s="344">
        <v>6232</v>
      </c>
      <c r="FL47" s="344">
        <v>6260</v>
      </c>
      <c r="FM47" s="344">
        <v>6289</v>
      </c>
      <c r="FN47" s="344">
        <v>6291</v>
      </c>
      <c r="FO47" s="344">
        <v>6299</v>
      </c>
      <c r="FP47" s="341">
        <v>6373</v>
      </c>
      <c r="FQ47" s="341">
        <v>6369</v>
      </c>
      <c r="FR47" s="341">
        <v>6330</v>
      </c>
      <c r="FS47" s="341">
        <v>6279</v>
      </c>
      <c r="FT47" s="341">
        <v>6262</v>
      </c>
      <c r="FU47" s="341">
        <v>6273</v>
      </c>
      <c r="FV47" s="341">
        <v>6281</v>
      </c>
      <c r="FW47" s="341">
        <v>6296</v>
      </c>
      <c r="FX47" s="341">
        <v>6326</v>
      </c>
      <c r="FY47" s="341">
        <v>6343</v>
      </c>
      <c r="FZ47" s="341">
        <v>6315</v>
      </c>
      <c r="GA47" s="341">
        <v>6338</v>
      </c>
      <c r="GB47" s="341">
        <v>6448</v>
      </c>
      <c r="GC47" s="341">
        <v>6503</v>
      </c>
      <c r="GD47" s="341">
        <v>6471</v>
      </c>
      <c r="GE47" s="341">
        <v>6450</v>
      </c>
      <c r="GF47" s="352">
        <v>6455</v>
      </c>
      <c r="GG47" s="353">
        <v>6362</v>
      </c>
      <c r="GH47" s="353">
        <v>6364</v>
      </c>
      <c r="GI47" s="353">
        <v>6351</v>
      </c>
      <c r="GJ47" s="353">
        <v>6397</v>
      </c>
      <c r="GK47" s="353">
        <v>6418</v>
      </c>
      <c r="GL47" s="353">
        <v>6340</v>
      </c>
      <c r="GM47" s="353">
        <v>6358</v>
      </c>
      <c r="GN47" s="341">
        <v>6543</v>
      </c>
      <c r="GO47" s="281">
        <v>185</v>
      </c>
      <c r="GP47" s="282">
        <v>102.909720037748</v>
      </c>
      <c r="GQ47" s="281">
        <v>185</v>
      </c>
      <c r="GR47" s="282">
        <v>102.909720037748</v>
      </c>
    </row>
    <row r="48" spans="1:200" ht="15" outlineLevel="2">
      <c r="A48" s="339">
        <v>125</v>
      </c>
      <c r="B48" s="340" t="s">
        <v>320</v>
      </c>
      <c r="C48" s="306" t="s">
        <v>381</v>
      </c>
      <c r="D48" s="341">
        <v>6822</v>
      </c>
      <c r="E48" s="341">
        <v>6819</v>
      </c>
      <c r="F48" s="341">
        <v>6810</v>
      </c>
      <c r="G48" s="341">
        <v>6632</v>
      </c>
      <c r="H48" s="341">
        <v>6626</v>
      </c>
      <c r="I48" s="341">
        <v>6657</v>
      </c>
      <c r="J48" s="341">
        <v>6651</v>
      </c>
      <c r="K48" s="341">
        <v>6649</v>
      </c>
      <c r="L48" s="341">
        <v>6586</v>
      </c>
      <c r="M48" s="341">
        <v>6609</v>
      </c>
      <c r="N48" s="341">
        <v>6655</v>
      </c>
      <c r="O48" s="341">
        <v>6725</v>
      </c>
      <c r="P48" s="344">
        <v>6715</v>
      </c>
      <c r="Q48" s="344">
        <v>6733</v>
      </c>
      <c r="R48" s="347">
        <v>6731</v>
      </c>
      <c r="S48" s="344">
        <v>5383</v>
      </c>
      <c r="T48" s="344">
        <v>6676</v>
      </c>
      <c r="U48" s="344">
        <v>6787</v>
      </c>
      <c r="V48" s="344">
        <v>1706</v>
      </c>
      <c r="W48" s="344">
        <v>1893</v>
      </c>
      <c r="X48" s="344">
        <v>2013</v>
      </c>
      <c r="Y48" s="344">
        <v>6770</v>
      </c>
      <c r="Z48" s="344">
        <v>6821</v>
      </c>
      <c r="AA48" s="344">
        <v>6781</v>
      </c>
      <c r="AB48" s="341">
        <v>6794</v>
      </c>
      <c r="AC48" s="341">
        <v>6834</v>
      </c>
      <c r="AD48" s="341">
        <v>6786</v>
      </c>
      <c r="AE48" s="341">
        <v>6761</v>
      </c>
      <c r="AF48" s="341">
        <v>6779</v>
      </c>
      <c r="AG48" s="341">
        <v>6779</v>
      </c>
      <c r="AH48" s="341">
        <v>6785</v>
      </c>
      <c r="AI48" s="341">
        <v>6767</v>
      </c>
      <c r="AJ48" s="341">
        <v>6753</v>
      </c>
      <c r="AK48" s="341">
        <v>6787</v>
      </c>
      <c r="AL48" s="341">
        <v>6722</v>
      </c>
      <c r="AM48" s="341">
        <v>6737</v>
      </c>
      <c r="AN48" s="344">
        <v>6717</v>
      </c>
      <c r="AO48" s="344">
        <v>6686</v>
      </c>
      <c r="AP48" s="344">
        <v>6660</v>
      </c>
      <c r="AQ48" s="344">
        <v>6625</v>
      </c>
      <c r="AR48" s="344">
        <v>6669</v>
      </c>
      <c r="AS48" s="344">
        <v>6677</v>
      </c>
      <c r="AT48" s="344">
        <v>6692</v>
      </c>
      <c r="AU48" s="344">
        <v>6686</v>
      </c>
      <c r="AV48" s="344">
        <v>6666</v>
      </c>
      <c r="AW48" s="344">
        <v>6703</v>
      </c>
      <c r="AX48" s="344">
        <v>6709</v>
      </c>
      <c r="AY48" s="344">
        <v>6752</v>
      </c>
      <c r="AZ48" s="341">
        <v>6796</v>
      </c>
      <c r="BA48" s="341">
        <v>6767</v>
      </c>
      <c r="BB48" s="341">
        <v>6733</v>
      </c>
      <c r="BC48" s="341">
        <v>6756</v>
      </c>
      <c r="BD48" s="341">
        <v>6738</v>
      </c>
      <c r="BE48" s="341">
        <v>6706</v>
      </c>
      <c r="BF48" s="341">
        <v>6701</v>
      </c>
      <c r="BG48" s="341">
        <v>6637</v>
      </c>
      <c r="BH48" s="341">
        <v>6629</v>
      </c>
      <c r="BI48" s="341">
        <v>6580</v>
      </c>
      <c r="BJ48" s="341">
        <v>6614</v>
      </c>
      <c r="BK48" s="341">
        <v>6662</v>
      </c>
      <c r="BL48" s="344">
        <v>6687</v>
      </c>
      <c r="BM48" s="344">
        <v>6707</v>
      </c>
      <c r="BN48" s="344">
        <v>6660</v>
      </c>
      <c r="BO48" s="344">
        <v>6637</v>
      </c>
      <c r="BP48" s="344">
        <v>6637</v>
      </c>
      <c r="BQ48" s="344">
        <v>6640</v>
      </c>
      <c r="BR48" s="344">
        <v>6588</v>
      </c>
      <c r="BS48" s="344">
        <v>6544</v>
      </c>
      <c r="BT48" s="344">
        <v>6556</v>
      </c>
      <c r="BU48" s="344">
        <v>6559</v>
      </c>
      <c r="BV48" s="344">
        <v>6583</v>
      </c>
      <c r="BW48" s="344">
        <v>6622</v>
      </c>
      <c r="BX48" s="341">
        <v>6660</v>
      </c>
      <c r="BY48" s="341">
        <v>6642</v>
      </c>
      <c r="BZ48" s="341">
        <v>6625</v>
      </c>
      <c r="CA48" s="341">
        <v>6577</v>
      </c>
      <c r="CB48" s="341">
        <v>6536</v>
      </c>
      <c r="CC48" s="341">
        <v>6539</v>
      </c>
      <c r="CD48" s="341">
        <v>6541</v>
      </c>
      <c r="CE48" s="341">
        <v>6568</v>
      </c>
      <c r="CF48" s="341">
        <v>6539</v>
      </c>
      <c r="CG48" s="341">
        <v>6550</v>
      </c>
      <c r="CH48" s="341">
        <v>6576</v>
      </c>
      <c r="CI48" s="341">
        <v>6555</v>
      </c>
      <c r="CJ48" s="344">
        <v>6541</v>
      </c>
      <c r="CK48" s="344">
        <v>6575</v>
      </c>
      <c r="CL48" s="344">
        <v>6568</v>
      </c>
      <c r="CM48" s="344">
        <v>6581</v>
      </c>
      <c r="CN48" s="344">
        <v>6584</v>
      </c>
      <c r="CO48" s="344">
        <v>6598</v>
      </c>
      <c r="CP48" s="344">
        <v>6616</v>
      </c>
      <c r="CQ48" s="344">
        <v>6621</v>
      </c>
      <c r="CR48" s="344">
        <v>6606</v>
      </c>
      <c r="CS48" s="344">
        <v>6629</v>
      </c>
      <c r="CT48" s="344">
        <v>6630</v>
      </c>
      <c r="CU48" s="344">
        <v>6669</v>
      </c>
      <c r="CV48" s="341">
        <v>6670</v>
      </c>
      <c r="CW48" s="341">
        <v>6625</v>
      </c>
      <c r="CX48" s="341">
        <v>6610</v>
      </c>
      <c r="CY48" s="341">
        <v>6611</v>
      </c>
      <c r="CZ48" s="341">
        <v>6614</v>
      </c>
      <c r="DA48" s="341">
        <v>6616</v>
      </c>
      <c r="DB48" s="341">
        <v>6611</v>
      </c>
      <c r="DC48" s="341">
        <v>6588</v>
      </c>
      <c r="DD48" s="341">
        <v>6539</v>
      </c>
      <c r="DE48" s="341">
        <v>6509</v>
      </c>
      <c r="DF48" s="341">
        <v>6545</v>
      </c>
      <c r="DG48" s="341">
        <v>6558</v>
      </c>
      <c r="DH48" s="344">
        <v>6559</v>
      </c>
      <c r="DI48" s="344">
        <v>6525</v>
      </c>
      <c r="DJ48" s="344">
        <v>6500</v>
      </c>
      <c r="DK48" s="344">
        <v>6508</v>
      </c>
      <c r="DL48" s="344">
        <v>6511</v>
      </c>
      <c r="DM48" s="344">
        <v>6497</v>
      </c>
      <c r="DN48" s="344">
        <v>6460</v>
      </c>
      <c r="DO48" s="344">
        <v>6456</v>
      </c>
      <c r="DP48" s="344">
        <v>6477</v>
      </c>
      <c r="DQ48" s="344">
        <v>6456</v>
      </c>
      <c r="DR48" s="344">
        <v>6449</v>
      </c>
      <c r="DS48" s="344">
        <v>6495</v>
      </c>
      <c r="DT48" s="341">
        <v>6542</v>
      </c>
      <c r="DU48" s="341">
        <v>6579</v>
      </c>
      <c r="DV48" s="341">
        <v>6536</v>
      </c>
      <c r="DW48" s="341">
        <v>6506</v>
      </c>
      <c r="DX48" s="341">
        <v>6496</v>
      </c>
      <c r="DY48" s="341">
        <v>6502</v>
      </c>
      <c r="DZ48" s="341">
        <v>6541</v>
      </c>
      <c r="EA48" s="341">
        <v>6503</v>
      </c>
      <c r="EB48" s="341">
        <v>6537</v>
      </c>
      <c r="EC48" s="341">
        <v>6556</v>
      </c>
      <c r="ED48" s="341">
        <v>6572</v>
      </c>
      <c r="EE48" s="341">
        <v>6604</v>
      </c>
      <c r="EF48" s="344">
        <v>6673</v>
      </c>
      <c r="EG48" s="344">
        <v>6747</v>
      </c>
      <c r="EH48" s="344">
        <v>6749</v>
      </c>
      <c r="EI48" s="344">
        <v>6750</v>
      </c>
      <c r="EJ48" s="344">
        <v>6759</v>
      </c>
      <c r="EK48" s="344">
        <v>6740</v>
      </c>
      <c r="EL48" s="344">
        <v>6780</v>
      </c>
      <c r="EM48" s="344">
        <v>6825</v>
      </c>
      <c r="EN48" s="344">
        <v>6820</v>
      </c>
      <c r="EO48" s="344">
        <v>6845</v>
      </c>
      <c r="EP48" s="344">
        <v>6857</v>
      </c>
      <c r="EQ48" s="344">
        <v>6867</v>
      </c>
      <c r="ER48" s="341">
        <v>6894</v>
      </c>
      <c r="ES48" s="341">
        <v>6875</v>
      </c>
      <c r="ET48" s="341">
        <v>6865</v>
      </c>
      <c r="EU48" s="341">
        <v>6858</v>
      </c>
      <c r="EV48" s="341">
        <v>6843</v>
      </c>
      <c r="EW48" s="341">
        <v>6813</v>
      </c>
      <c r="EX48" s="341">
        <v>6853</v>
      </c>
      <c r="EY48" s="341">
        <v>6925</v>
      </c>
      <c r="EZ48" s="341">
        <v>6932</v>
      </c>
      <c r="FA48" s="341">
        <v>6929</v>
      </c>
      <c r="FB48" s="341">
        <v>6917</v>
      </c>
      <c r="FC48" s="341">
        <v>6943</v>
      </c>
      <c r="FD48" s="344">
        <v>6994</v>
      </c>
      <c r="FE48" s="344">
        <v>6983</v>
      </c>
      <c r="FF48" s="344">
        <v>6967</v>
      </c>
      <c r="FG48" s="344">
        <v>6967</v>
      </c>
      <c r="FH48" s="344">
        <v>6953</v>
      </c>
      <c r="FI48" s="344">
        <v>6941</v>
      </c>
      <c r="FJ48" s="344">
        <v>6977</v>
      </c>
      <c r="FK48" s="344">
        <v>6982</v>
      </c>
      <c r="FL48" s="344">
        <v>6937</v>
      </c>
      <c r="FM48" s="344">
        <v>6961</v>
      </c>
      <c r="FN48" s="344">
        <v>6943</v>
      </c>
      <c r="FO48" s="344">
        <v>6982</v>
      </c>
      <c r="FP48" s="341">
        <v>7010</v>
      </c>
      <c r="FQ48" s="341">
        <v>6985</v>
      </c>
      <c r="FR48" s="341">
        <v>7011</v>
      </c>
      <c r="FS48" s="341">
        <v>6982</v>
      </c>
      <c r="FT48" s="341">
        <v>6911</v>
      </c>
      <c r="FU48" s="341">
        <v>6908</v>
      </c>
      <c r="FV48" s="341">
        <v>6925</v>
      </c>
      <c r="FW48" s="341">
        <v>6946</v>
      </c>
      <c r="FX48" s="341">
        <v>6924</v>
      </c>
      <c r="FY48" s="341">
        <v>6954</v>
      </c>
      <c r="FZ48" s="341">
        <v>6914</v>
      </c>
      <c r="GA48" s="341">
        <v>6929</v>
      </c>
      <c r="GB48" s="341">
        <v>6999</v>
      </c>
      <c r="GC48" s="341">
        <v>6966</v>
      </c>
      <c r="GD48" s="341">
        <v>6943</v>
      </c>
      <c r="GE48" s="341">
        <v>6877</v>
      </c>
      <c r="GF48" s="352">
        <v>6881</v>
      </c>
      <c r="GG48" s="353">
        <v>6771</v>
      </c>
      <c r="GH48" s="353">
        <v>6769</v>
      </c>
      <c r="GI48" s="353">
        <v>6736</v>
      </c>
      <c r="GJ48" s="353">
        <v>6733</v>
      </c>
      <c r="GK48" s="353">
        <v>6746</v>
      </c>
      <c r="GL48" s="353">
        <v>6749</v>
      </c>
      <c r="GM48" s="353">
        <v>6715</v>
      </c>
      <c r="GN48" s="341">
        <v>6776</v>
      </c>
      <c r="GO48" s="281">
        <v>61</v>
      </c>
      <c r="GP48" s="282">
        <v>100.90841399851099</v>
      </c>
      <c r="GQ48" s="281">
        <v>61</v>
      </c>
      <c r="GR48" s="282">
        <v>100.90841399851099</v>
      </c>
    </row>
    <row r="49" spans="1:200" ht="15" outlineLevel="2">
      <c r="A49" s="339">
        <v>138</v>
      </c>
      <c r="B49" s="340" t="s">
        <v>320</v>
      </c>
      <c r="C49" s="306" t="s">
        <v>382</v>
      </c>
      <c r="D49" s="341">
        <v>12059</v>
      </c>
      <c r="E49" s="341">
        <v>12275</v>
      </c>
      <c r="F49" s="341">
        <v>12276</v>
      </c>
      <c r="G49" s="341">
        <v>12178</v>
      </c>
      <c r="H49" s="341">
        <v>12119</v>
      </c>
      <c r="I49" s="341">
        <v>12280</v>
      </c>
      <c r="J49" s="341">
        <v>12119</v>
      </c>
      <c r="K49" s="341">
        <v>12164</v>
      </c>
      <c r="L49" s="341">
        <v>12153</v>
      </c>
      <c r="M49" s="341">
        <v>12168</v>
      </c>
      <c r="N49" s="341">
        <v>12157</v>
      </c>
      <c r="O49" s="341">
        <v>12192</v>
      </c>
      <c r="P49" s="344">
        <v>12568</v>
      </c>
      <c r="Q49" s="344">
        <v>12622</v>
      </c>
      <c r="R49" s="347">
        <v>12996</v>
      </c>
      <c r="S49" s="344">
        <v>13065</v>
      </c>
      <c r="T49" s="344">
        <v>12833</v>
      </c>
      <c r="U49" s="344">
        <v>12817</v>
      </c>
      <c r="V49" s="344">
        <v>12828</v>
      </c>
      <c r="W49" s="344">
        <v>12808</v>
      </c>
      <c r="X49" s="344">
        <v>12827</v>
      </c>
      <c r="Y49" s="344">
        <v>12888</v>
      </c>
      <c r="Z49" s="344">
        <v>12879</v>
      </c>
      <c r="AA49" s="344">
        <v>12832</v>
      </c>
      <c r="AB49" s="341">
        <v>12778</v>
      </c>
      <c r="AC49" s="341">
        <v>12896</v>
      </c>
      <c r="AD49" s="341">
        <v>12915</v>
      </c>
      <c r="AE49" s="341">
        <v>12929</v>
      </c>
      <c r="AF49" s="341">
        <v>13015</v>
      </c>
      <c r="AG49" s="341">
        <v>12768</v>
      </c>
      <c r="AH49" s="341">
        <v>12721</v>
      </c>
      <c r="AI49" s="341">
        <v>12676</v>
      </c>
      <c r="AJ49" s="341">
        <v>12565</v>
      </c>
      <c r="AK49" s="341">
        <v>12670</v>
      </c>
      <c r="AL49" s="341">
        <v>12336</v>
      </c>
      <c r="AM49" s="341">
        <v>12401</v>
      </c>
      <c r="AN49" s="344">
        <v>12375</v>
      </c>
      <c r="AO49" s="344">
        <v>12318</v>
      </c>
      <c r="AP49" s="344">
        <v>12318</v>
      </c>
      <c r="AQ49" s="344">
        <v>12197</v>
      </c>
      <c r="AR49" s="344">
        <v>12463</v>
      </c>
      <c r="AS49" s="344">
        <v>12427</v>
      </c>
      <c r="AT49" s="344">
        <v>12444</v>
      </c>
      <c r="AU49" s="344">
        <v>12442</v>
      </c>
      <c r="AV49" s="344">
        <v>12305</v>
      </c>
      <c r="AW49" s="344">
        <v>12307</v>
      </c>
      <c r="AX49" s="344">
        <v>12289</v>
      </c>
      <c r="AY49" s="344">
        <v>12288</v>
      </c>
      <c r="AZ49" s="341">
        <v>12324</v>
      </c>
      <c r="BA49" s="341">
        <v>12440</v>
      </c>
      <c r="BB49" s="341">
        <v>12394</v>
      </c>
      <c r="BC49" s="341">
        <v>12397</v>
      </c>
      <c r="BD49" s="341">
        <v>12410</v>
      </c>
      <c r="BE49" s="341">
        <v>12304</v>
      </c>
      <c r="BF49" s="341">
        <v>12248</v>
      </c>
      <c r="BG49" s="341">
        <v>12123</v>
      </c>
      <c r="BH49" s="341">
        <v>12148</v>
      </c>
      <c r="BI49" s="341">
        <v>12048</v>
      </c>
      <c r="BJ49" s="341">
        <v>12061</v>
      </c>
      <c r="BK49" s="341">
        <v>12139</v>
      </c>
      <c r="BL49" s="344">
        <v>12136</v>
      </c>
      <c r="BM49" s="344">
        <v>12207</v>
      </c>
      <c r="BN49" s="344">
        <v>12158</v>
      </c>
      <c r="BO49" s="344">
        <v>12102</v>
      </c>
      <c r="BP49" s="344">
        <v>12117</v>
      </c>
      <c r="BQ49" s="344">
        <v>12027</v>
      </c>
      <c r="BR49" s="344">
        <v>11725</v>
      </c>
      <c r="BS49" s="344">
        <v>11590</v>
      </c>
      <c r="BT49" s="344">
        <v>11518</v>
      </c>
      <c r="BU49" s="344">
        <v>11480</v>
      </c>
      <c r="BV49" s="344">
        <v>11491</v>
      </c>
      <c r="BW49" s="344">
        <v>11574</v>
      </c>
      <c r="BX49" s="341">
        <v>11582</v>
      </c>
      <c r="BY49" s="341">
        <v>11512</v>
      </c>
      <c r="BZ49" s="341">
        <v>11457</v>
      </c>
      <c r="CA49" s="341">
        <v>11363</v>
      </c>
      <c r="CB49" s="341">
        <v>11329</v>
      </c>
      <c r="CC49" s="341">
        <v>11238</v>
      </c>
      <c r="CD49" s="341">
        <v>11219</v>
      </c>
      <c r="CE49" s="341">
        <v>11269</v>
      </c>
      <c r="CF49" s="341">
        <v>11676</v>
      </c>
      <c r="CG49" s="341">
        <v>11585</v>
      </c>
      <c r="CH49" s="341">
        <v>11585</v>
      </c>
      <c r="CI49" s="341">
        <v>11564</v>
      </c>
      <c r="CJ49" s="344">
        <v>11512</v>
      </c>
      <c r="CK49" s="344">
        <v>11546</v>
      </c>
      <c r="CL49" s="344">
        <v>11511</v>
      </c>
      <c r="CM49" s="344">
        <v>11496</v>
      </c>
      <c r="CN49" s="344">
        <v>11522</v>
      </c>
      <c r="CO49" s="344">
        <v>11590</v>
      </c>
      <c r="CP49" s="344">
        <v>11673</v>
      </c>
      <c r="CQ49" s="344">
        <v>11717</v>
      </c>
      <c r="CR49" s="344">
        <v>11696</v>
      </c>
      <c r="CS49" s="344">
        <v>11790</v>
      </c>
      <c r="CT49" s="344">
        <v>11844</v>
      </c>
      <c r="CU49" s="344">
        <v>11861</v>
      </c>
      <c r="CV49" s="341">
        <v>11844</v>
      </c>
      <c r="CW49" s="341">
        <v>11790</v>
      </c>
      <c r="CX49" s="341">
        <v>11717</v>
      </c>
      <c r="CY49" s="341">
        <v>11585</v>
      </c>
      <c r="CZ49" s="341">
        <v>11675</v>
      </c>
      <c r="DA49" s="341">
        <v>11571</v>
      </c>
      <c r="DB49" s="341">
        <v>11544</v>
      </c>
      <c r="DC49" s="341">
        <v>11398</v>
      </c>
      <c r="DD49" s="341">
        <v>11500</v>
      </c>
      <c r="DE49" s="341">
        <v>11439</v>
      </c>
      <c r="DF49" s="341">
        <v>11397</v>
      </c>
      <c r="DG49" s="341">
        <v>11361</v>
      </c>
      <c r="DH49" s="344">
        <v>11304</v>
      </c>
      <c r="DI49" s="344">
        <v>11279</v>
      </c>
      <c r="DJ49" s="344">
        <v>11230</v>
      </c>
      <c r="DK49" s="344">
        <v>11149</v>
      </c>
      <c r="DL49" s="344">
        <v>11039</v>
      </c>
      <c r="DM49" s="344">
        <v>10941</v>
      </c>
      <c r="DN49" s="344">
        <v>10848</v>
      </c>
      <c r="DO49" s="344">
        <v>10815</v>
      </c>
      <c r="DP49" s="344">
        <v>10829</v>
      </c>
      <c r="DQ49" s="344">
        <v>10767</v>
      </c>
      <c r="DR49" s="344">
        <v>10731</v>
      </c>
      <c r="DS49" s="344">
        <v>10832</v>
      </c>
      <c r="DT49" s="341">
        <v>10856</v>
      </c>
      <c r="DU49" s="341">
        <v>10902</v>
      </c>
      <c r="DV49" s="341">
        <v>10933</v>
      </c>
      <c r="DW49" s="341">
        <v>10931</v>
      </c>
      <c r="DX49" s="341">
        <v>11135</v>
      </c>
      <c r="DY49" s="341">
        <v>11191</v>
      </c>
      <c r="DZ49" s="341">
        <v>11163</v>
      </c>
      <c r="EA49" s="341">
        <v>11027</v>
      </c>
      <c r="EB49" s="341">
        <v>11045</v>
      </c>
      <c r="EC49" s="341">
        <v>10995</v>
      </c>
      <c r="ED49" s="341">
        <v>10961</v>
      </c>
      <c r="EE49" s="341">
        <v>10926</v>
      </c>
      <c r="EF49" s="344">
        <v>10963</v>
      </c>
      <c r="EG49" s="344">
        <v>10971</v>
      </c>
      <c r="EH49" s="344">
        <v>10937</v>
      </c>
      <c r="EI49" s="344">
        <v>10885</v>
      </c>
      <c r="EJ49" s="344">
        <v>10841</v>
      </c>
      <c r="EK49" s="344">
        <v>10859</v>
      </c>
      <c r="EL49" s="344">
        <v>10863</v>
      </c>
      <c r="EM49" s="344">
        <v>10859</v>
      </c>
      <c r="EN49" s="344">
        <v>10895</v>
      </c>
      <c r="EO49" s="344">
        <v>10843</v>
      </c>
      <c r="EP49" s="344">
        <v>10872</v>
      </c>
      <c r="EQ49" s="344">
        <v>10830</v>
      </c>
      <c r="ER49" s="341">
        <v>10878</v>
      </c>
      <c r="ES49" s="341">
        <v>10892</v>
      </c>
      <c r="ET49" s="341">
        <v>10853</v>
      </c>
      <c r="EU49" s="341">
        <v>10804</v>
      </c>
      <c r="EV49" s="341">
        <v>10799</v>
      </c>
      <c r="EW49" s="341">
        <v>10768</v>
      </c>
      <c r="EX49" s="341">
        <v>10935</v>
      </c>
      <c r="EY49" s="341">
        <v>10989</v>
      </c>
      <c r="EZ49" s="341">
        <v>11038</v>
      </c>
      <c r="FA49" s="341">
        <v>11114</v>
      </c>
      <c r="FB49" s="341">
        <v>11177</v>
      </c>
      <c r="FC49" s="341">
        <v>11240</v>
      </c>
      <c r="FD49" s="344">
        <v>11294</v>
      </c>
      <c r="FE49" s="344">
        <v>11276</v>
      </c>
      <c r="FF49" s="344">
        <v>11166</v>
      </c>
      <c r="FG49" s="344">
        <v>11142</v>
      </c>
      <c r="FH49" s="344">
        <v>11153</v>
      </c>
      <c r="FI49" s="344">
        <v>11136</v>
      </c>
      <c r="FJ49" s="344">
        <v>11185</v>
      </c>
      <c r="FK49" s="344">
        <v>11161</v>
      </c>
      <c r="FL49" s="344">
        <v>11135</v>
      </c>
      <c r="FM49" s="344">
        <v>11119</v>
      </c>
      <c r="FN49" s="344">
        <v>11132</v>
      </c>
      <c r="FO49" s="344">
        <v>11168</v>
      </c>
      <c r="FP49" s="341">
        <v>11260</v>
      </c>
      <c r="FQ49" s="341">
        <v>11240</v>
      </c>
      <c r="FR49" s="341">
        <v>11225</v>
      </c>
      <c r="FS49" s="341">
        <v>11207</v>
      </c>
      <c r="FT49" s="341">
        <v>11189</v>
      </c>
      <c r="FU49" s="341">
        <v>11180</v>
      </c>
      <c r="FV49" s="341">
        <v>11129</v>
      </c>
      <c r="FW49" s="341">
        <v>11220</v>
      </c>
      <c r="FX49" s="341">
        <v>11204</v>
      </c>
      <c r="FY49" s="341">
        <v>11269</v>
      </c>
      <c r="FZ49" s="341">
        <v>11297</v>
      </c>
      <c r="GA49" s="341">
        <v>11357</v>
      </c>
      <c r="GB49" s="341">
        <v>11506</v>
      </c>
      <c r="GC49" s="341">
        <v>11451</v>
      </c>
      <c r="GD49" s="341">
        <v>11380</v>
      </c>
      <c r="GE49" s="341">
        <v>11317</v>
      </c>
      <c r="GF49" s="352">
        <v>11304</v>
      </c>
      <c r="GG49" s="353">
        <v>11162</v>
      </c>
      <c r="GH49" s="353">
        <v>11203</v>
      </c>
      <c r="GI49" s="353">
        <v>11201</v>
      </c>
      <c r="GJ49" s="353">
        <v>11219</v>
      </c>
      <c r="GK49" s="353">
        <v>11220</v>
      </c>
      <c r="GL49" s="353">
        <v>11214</v>
      </c>
      <c r="GM49" s="353">
        <v>11136</v>
      </c>
      <c r="GN49" s="341">
        <v>11310</v>
      </c>
      <c r="GO49" s="281">
        <v>174</v>
      </c>
      <c r="GP49" s="282">
        <v>101.5625</v>
      </c>
      <c r="GQ49" s="281">
        <v>174</v>
      </c>
      <c r="GR49" s="282">
        <v>101.5625</v>
      </c>
    </row>
    <row r="50" spans="1:200" ht="15" outlineLevel="2">
      <c r="A50" s="339">
        <v>234</v>
      </c>
      <c r="B50" s="340" t="s">
        <v>320</v>
      </c>
      <c r="C50" s="306" t="s">
        <v>383</v>
      </c>
      <c r="D50" s="341">
        <v>15401</v>
      </c>
      <c r="E50" s="341">
        <v>15412</v>
      </c>
      <c r="F50" s="341">
        <v>15388</v>
      </c>
      <c r="G50" s="341">
        <v>15280</v>
      </c>
      <c r="H50" s="341">
        <v>15236</v>
      </c>
      <c r="I50" s="341">
        <v>15344</v>
      </c>
      <c r="J50" s="341">
        <v>15300</v>
      </c>
      <c r="K50" s="341">
        <v>15283</v>
      </c>
      <c r="L50" s="341">
        <v>15333</v>
      </c>
      <c r="M50" s="341">
        <v>15504</v>
      </c>
      <c r="N50" s="341">
        <v>15501</v>
      </c>
      <c r="O50" s="341">
        <v>16138</v>
      </c>
      <c r="P50" s="344">
        <v>16196</v>
      </c>
      <c r="Q50" s="344">
        <v>16152</v>
      </c>
      <c r="R50" s="347">
        <v>16254</v>
      </c>
      <c r="S50" s="344">
        <v>16607</v>
      </c>
      <c r="T50" s="344">
        <v>16644</v>
      </c>
      <c r="U50" s="344">
        <v>16894</v>
      </c>
      <c r="V50" s="344">
        <v>17106</v>
      </c>
      <c r="W50" s="344">
        <v>17085</v>
      </c>
      <c r="X50" s="344">
        <v>17294</v>
      </c>
      <c r="Y50" s="344">
        <v>17510</v>
      </c>
      <c r="Z50" s="344">
        <v>17536</v>
      </c>
      <c r="AA50" s="344">
        <v>17651</v>
      </c>
      <c r="AB50" s="341">
        <v>17711</v>
      </c>
      <c r="AC50" s="341">
        <v>17675</v>
      </c>
      <c r="AD50" s="341">
        <v>17760</v>
      </c>
      <c r="AE50" s="341">
        <v>17913</v>
      </c>
      <c r="AF50" s="341">
        <v>17999</v>
      </c>
      <c r="AG50" s="341">
        <v>18038</v>
      </c>
      <c r="AH50" s="341">
        <v>18044</v>
      </c>
      <c r="AI50" s="341">
        <v>18059</v>
      </c>
      <c r="AJ50" s="341">
        <v>18269</v>
      </c>
      <c r="AK50" s="341">
        <v>18312</v>
      </c>
      <c r="AL50" s="341">
        <v>18300</v>
      </c>
      <c r="AM50" s="341">
        <v>18241</v>
      </c>
      <c r="AN50" s="344">
        <v>18231</v>
      </c>
      <c r="AO50" s="344">
        <v>18270</v>
      </c>
      <c r="AP50" s="344">
        <v>18424</v>
      </c>
      <c r="AQ50" s="344">
        <v>18482</v>
      </c>
      <c r="AR50" s="344">
        <v>18558</v>
      </c>
      <c r="AS50" s="344">
        <v>18642</v>
      </c>
      <c r="AT50" s="344">
        <v>18641</v>
      </c>
      <c r="AU50" s="344">
        <v>18617</v>
      </c>
      <c r="AV50" s="344">
        <v>18646</v>
      </c>
      <c r="AW50" s="344">
        <v>18678</v>
      </c>
      <c r="AX50" s="344">
        <v>18684</v>
      </c>
      <c r="AY50" s="344">
        <v>18758</v>
      </c>
      <c r="AZ50" s="341">
        <v>18715</v>
      </c>
      <c r="BA50" s="341">
        <v>18738</v>
      </c>
      <c r="BB50" s="341">
        <v>18788</v>
      </c>
      <c r="BC50" s="341">
        <v>18872</v>
      </c>
      <c r="BD50" s="341">
        <v>18796</v>
      </c>
      <c r="BE50" s="341">
        <v>18871</v>
      </c>
      <c r="BF50" s="341">
        <v>18919</v>
      </c>
      <c r="BG50" s="341">
        <v>18804</v>
      </c>
      <c r="BH50" s="341">
        <v>18726</v>
      </c>
      <c r="BI50" s="341">
        <v>18671</v>
      </c>
      <c r="BJ50" s="341">
        <v>18852</v>
      </c>
      <c r="BK50" s="341">
        <v>19043</v>
      </c>
      <c r="BL50" s="344">
        <v>19154</v>
      </c>
      <c r="BM50" s="344">
        <v>19252</v>
      </c>
      <c r="BN50" s="344">
        <v>19328</v>
      </c>
      <c r="BO50" s="344">
        <v>19317</v>
      </c>
      <c r="BP50" s="344">
        <v>19301</v>
      </c>
      <c r="BQ50" s="344">
        <v>19337</v>
      </c>
      <c r="BR50" s="344">
        <v>19330</v>
      </c>
      <c r="BS50" s="344">
        <v>19333</v>
      </c>
      <c r="BT50" s="344">
        <v>19399</v>
      </c>
      <c r="BU50" s="344">
        <v>19388</v>
      </c>
      <c r="BV50" s="344">
        <v>19370</v>
      </c>
      <c r="BW50" s="344">
        <v>19326</v>
      </c>
      <c r="BX50" s="341">
        <v>19334</v>
      </c>
      <c r="BY50" s="341">
        <v>19283</v>
      </c>
      <c r="BZ50" s="341">
        <v>19281</v>
      </c>
      <c r="CA50" s="341">
        <v>19254</v>
      </c>
      <c r="CB50" s="341">
        <v>19269</v>
      </c>
      <c r="CC50" s="341">
        <v>19036</v>
      </c>
      <c r="CD50" s="341">
        <v>19120</v>
      </c>
      <c r="CE50" s="341">
        <v>19158</v>
      </c>
      <c r="CF50" s="341">
        <v>19157</v>
      </c>
      <c r="CG50" s="341">
        <v>19169</v>
      </c>
      <c r="CH50" s="341">
        <v>19132</v>
      </c>
      <c r="CI50" s="341">
        <v>19111</v>
      </c>
      <c r="CJ50" s="344">
        <v>19105</v>
      </c>
      <c r="CK50" s="344">
        <v>19180</v>
      </c>
      <c r="CL50" s="344">
        <v>19214</v>
      </c>
      <c r="CM50" s="344">
        <v>19206</v>
      </c>
      <c r="CN50" s="344">
        <v>19233</v>
      </c>
      <c r="CO50" s="344">
        <v>19333</v>
      </c>
      <c r="CP50" s="344">
        <v>19393</v>
      </c>
      <c r="CQ50" s="344">
        <v>19528</v>
      </c>
      <c r="CR50" s="344">
        <v>19579</v>
      </c>
      <c r="CS50" s="344">
        <v>19532</v>
      </c>
      <c r="CT50" s="344">
        <v>19681</v>
      </c>
      <c r="CU50" s="344">
        <v>19819</v>
      </c>
      <c r="CV50" s="341">
        <v>19851</v>
      </c>
      <c r="CW50" s="341">
        <v>19989</v>
      </c>
      <c r="CX50" s="341">
        <v>19993</v>
      </c>
      <c r="CY50" s="341">
        <v>20020</v>
      </c>
      <c r="CZ50" s="341">
        <v>19998</v>
      </c>
      <c r="DA50" s="341">
        <v>20020</v>
      </c>
      <c r="DB50" s="341">
        <v>19991</v>
      </c>
      <c r="DC50" s="341">
        <v>20027</v>
      </c>
      <c r="DD50" s="341">
        <v>20101</v>
      </c>
      <c r="DE50" s="341">
        <v>20058</v>
      </c>
      <c r="DF50" s="341">
        <v>20134</v>
      </c>
      <c r="DG50" s="341">
        <v>20148</v>
      </c>
      <c r="DH50" s="344">
        <v>20138</v>
      </c>
      <c r="DI50" s="344">
        <v>20146</v>
      </c>
      <c r="DJ50" s="344">
        <v>20109</v>
      </c>
      <c r="DK50" s="344">
        <v>20066</v>
      </c>
      <c r="DL50" s="344">
        <v>20039</v>
      </c>
      <c r="DM50" s="344">
        <v>20000</v>
      </c>
      <c r="DN50" s="344">
        <v>19969</v>
      </c>
      <c r="DO50" s="344">
        <v>19982</v>
      </c>
      <c r="DP50" s="344">
        <v>19947</v>
      </c>
      <c r="DQ50" s="344">
        <v>19899</v>
      </c>
      <c r="DR50" s="344">
        <v>19926</v>
      </c>
      <c r="DS50" s="344">
        <v>19846</v>
      </c>
      <c r="DT50" s="341">
        <v>19855</v>
      </c>
      <c r="DU50" s="341">
        <v>19995</v>
      </c>
      <c r="DV50" s="341">
        <v>19874</v>
      </c>
      <c r="DW50" s="341">
        <v>19805</v>
      </c>
      <c r="DX50" s="341">
        <v>19918</v>
      </c>
      <c r="DY50" s="341">
        <v>19921</v>
      </c>
      <c r="DZ50" s="341">
        <v>19904</v>
      </c>
      <c r="EA50" s="341">
        <v>19792</v>
      </c>
      <c r="EB50" s="341">
        <v>19851</v>
      </c>
      <c r="EC50" s="341">
        <v>19846</v>
      </c>
      <c r="ED50" s="341">
        <v>19791</v>
      </c>
      <c r="EE50" s="341">
        <v>19732</v>
      </c>
      <c r="EF50" s="344">
        <v>19768</v>
      </c>
      <c r="EG50" s="344">
        <v>19828</v>
      </c>
      <c r="EH50" s="344">
        <v>19799</v>
      </c>
      <c r="EI50" s="344">
        <v>19787</v>
      </c>
      <c r="EJ50" s="344">
        <v>19763</v>
      </c>
      <c r="EK50" s="344">
        <v>19736</v>
      </c>
      <c r="EL50" s="344">
        <v>19732</v>
      </c>
      <c r="EM50" s="344">
        <v>19780</v>
      </c>
      <c r="EN50" s="344">
        <v>19856</v>
      </c>
      <c r="EO50" s="344">
        <v>19871</v>
      </c>
      <c r="EP50" s="344">
        <v>19855</v>
      </c>
      <c r="EQ50" s="344">
        <v>19961</v>
      </c>
      <c r="ER50" s="341">
        <v>20057</v>
      </c>
      <c r="ES50" s="341">
        <v>20218</v>
      </c>
      <c r="ET50" s="341">
        <v>20157</v>
      </c>
      <c r="EU50" s="341">
        <v>20136</v>
      </c>
      <c r="EV50" s="341">
        <v>20285</v>
      </c>
      <c r="EW50" s="341">
        <v>20394</v>
      </c>
      <c r="EX50" s="341">
        <v>20598</v>
      </c>
      <c r="EY50" s="341">
        <v>20648</v>
      </c>
      <c r="EZ50" s="341">
        <v>20714</v>
      </c>
      <c r="FA50" s="341">
        <v>20868</v>
      </c>
      <c r="FB50" s="341">
        <v>20959</v>
      </c>
      <c r="FC50" s="341">
        <v>21089</v>
      </c>
      <c r="FD50" s="344">
        <v>21184</v>
      </c>
      <c r="FE50" s="344">
        <v>21352</v>
      </c>
      <c r="FF50" s="344">
        <v>21318</v>
      </c>
      <c r="FG50" s="344">
        <v>21369</v>
      </c>
      <c r="FH50" s="344">
        <v>21461</v>
      </c>
      <c r="FI50" s="344">
        <v>21487</v>
      </c>
      <c r="FJ50" s="344">
        <v>21523</v>
      </c>
      <c r="FK50" s="344">
        <v>21623</v>
      </c>
      <c r="FL50" s="344">
        <v>21621</v>
      </c>
      <c r="FM50" s="344">
        <v>21653</v>
      </c>
      <c r="FN50" s="344">
        <v>21665</v>
      </c>
      <c r="FO50" s="344">
        <v>21709</v>
      </c>
      <c r="FP50" s="341">
        <v>21795</v>
      </c>
      <c r="FQ50" s="341">
        <v>21940</v>
      </c>
      <c r="FR50" s="341">
        <v>21839</v>
      </c>
      <c r="FS50" s="341">
        <v>21716</v>
      </c>
      <c r="FT50" s="341">
        <v>21736</v>
      </c>
      <c r="FU50" s="341">
        <v>21723</v>
      </c>
      <c r="FV50" s="341">
        <v>21715</v>
      </c>
      <c r="FW50" s="341">
        <v>21754</v>
      </c>
      <c r="FX50" s="341">
        <v>21690</v>
      </c>
      <c r="FY50" s="341">
        <v>21716</v>
      </c>
      <c r="FZ50" s="341">
        <v>21711</v>
      </c>
      <c r="GA50" s="341">
        <v>21752</v>
      </c>
      <c r="GB50" s="341">
        <v>21873</v>
      </c>
      <c r="GC50" s="341">
        <v>22029</v>
      </c>
      <c r="GD50" s="341">
        <v>21915</v>
      </c>
      <c r="GE50" s="341">
        <v>21889</v>
      </c>
      <c r="GF50" s="352">
        <v>21782</v>
      </c>
      <c r="GG50" s="353">
        <v>21573</v>
      </c>
      <c r="GH50" s="353">
        <v>21592</v>
      </c>
      <c r="GI50" s="353">
        <v>21583</v>
      </c>
      <c r="GJ50" s="353">
        <v>21559</v>
      </c>
      <c r="GK50" s="353">
        <v>21535</v>
      </c>
      <c r="GL50" s="353">
        <v>21507</v>
      </c>
      <c r="GM50" s="353">
        <v>21553</v>
      </c>
      <c r="GN50" s="341">
        <v>21794</v>
      </c>
      <c r="GO50" s="281">
        <v>241</v>
      </c>
      <c r="GP50" s="282">
        <v>101.118173804111</v>
      </c>
      <c r="GQ50" s="281">
        <v>241</v>
      </c>
      <c r="GR50" s="282">
        <v>101.118173804111</v>
      </c>
    </row>
    <row r="51" spans="1:200" ht="15" outlineLevel="2">
      <c r="A51" s="339">
        <v>240</v>
      </c>
      <c r="B51" s="340" t="s">
        <v>320</v>
      </c>
      <c r="C51" s="306" t="s">
        <v>384</v>
      </c>
      <c r="D51" s="341">
        <v>9035</v>
      </c>
      <c r="E51" s="341">
        <v>9044</v>
      </c>
      <c r="F51" s="341">
        <v>8973</v>
      </c>
      <c r="G51" s="341">
        <v>8935</v>
      </c>
      <c r="H51" s="341">
        <v>8920</v>
      </c>
      <c r="I51" s="341">
        <v>8937</v>
      </c>
      <c r="J51" s="341">
        <v>8640</v>
      </c>
      <c r="K51" s="341">
        <v>8908</v>
      </c>
      <c r="L51" s="341">
        <v>8629</v>
      </c>
      <c r="M51" s="341">
        <v>8588</v>
      </c>
      <c r="N51" s="341">
        <v>8542</v>
      </c>
      <c r="O51" s="341">
        <v>8560</v>
      </c>
      <c r="P51" s="344">
        <v>8529</v>
      </c>
      <c r="Q51" s="344">
        <v>8506</v>
      </c>
      <c r="R51" s="347">
        <v>8507</v>
      </c>
      <c r="S51" s="344">
        <v>8471</v>
      </c>
      <c r="T51" s="344">
        <v>8499</v>
      </c>
      <c r="U51" s="344">
        <v>8481</v>
      </c>
      <c r="V51" s="344">
        <v>8518</v>
      </c>
      <c r="W51" s="344">
        <v>8542</v>
      </c>
      <c r="X51" s="344">
        <v>8673</v>
      </c>
      <c r="Y51" s="344">
        <v>8801</v>
      </c>
      <c r="Z51" s="344">
        <v>8747</v>
      </c>
      <c r="AA51" s="344">
        <v>8666</v>
      </c>
      <c r="AB51" s="341">
        <v>8707</v>
      </c>
      <c r="AC51" s="341">
        <v>8760</v>
      </c>
      <c r="AD51" s="341">
        <v>8774</v>
      </c>
      <c r="AE51" s="341">
        <v>8753</v>
      </c>
      <c r="AF51" s="341">
        <v>8817</v>
      </c>
      <c r="AG51" s="341">
        <v>8708</v>
      </c>
      <c r="AH51" s="341">
        <v>8681</v>
      </c>
      <c r="AI51" s="341">
        <v>8648</v>
      </c>
      <c r="AJ51" s="341">
        <v>8589</v>
      </c>
      <c r="AK51" s="341">
        <v>8652</v>
      </c>
      <c r="AL51" s="341">
        <v>8579</v>
      </c>
      <c r="AM51" s="341">
        <v>8602</v>
      </c>
      <c r="AN51" s="344">
        <v>8555</v>
      </c>
      <c r="AO51" s="344">
        <v>8521</v>
      </c>
      <c r="AP51" s="344">
        <v>8486</v>
      </c>
      <c r="AQ51" s="344">
        <v>8447</v>
      </c>
      <c r="AR51" s="344">
        <v>8575</v>
      </c>
      <c r="AS51" s="344">
        <v>8557</v>
      </c>
      <c r="AT51" s="344">
        <v>8585</v>
      </c>
      <c r="AU51" s="344">
        <v>8597</v>
      </c>
      <c r="AV51" s="344">
        <v>8514</v>
      </c>
      <c r="AW51" s="344">
        <v>8510</v>
      </c>
      <c r="AX51" s="344">
        <v>8505</v>
      </c>
      <c r="AY51" s="344">
        <v>8515</v>
      </c>
      <c r="AZ51" s="341">
        <v>8492</v>
      </c>
      <c r="BA51" s="341">
        <v>8512</v>
      </c>
      <c r="BB51" s="341">
        <v>8489</v>
      </c>
      <c r="BC51" s="341">
        <v>8461</v>
      </c>
      <c r="BD51" s="341">
        <v>8423</v>
      </c>
      <c r="BE51" s="341">
        <v>8322</v>
      </c>
      <c r="BF51" s="341">
        <v>8314</v>
      </c>
      <c r="BG51" s="341">
        <v>8193</v>
      </c>
      <c r="BH51" s="341">
        <v>8239</v>
      </c>
      <c r="BI51" s="341">
        <v>8167</v>
      </c>
      <c r="BJ51" s="341">
        <v>8168</v>
      </c>
      <c r="BK51" s="341">
        <v>8215</v>
      </c>
      <c r="BL51" s="344">
        <v>8148</v>
      </c>
      <c r="BM51" s="344">
        <v>8187</v>
      </c>
      <c r="BN51" s="344">
        <v>8127</v>
      </c>
      <c r="BO51" s="344">
        <v>8092</v>
      </c>
      <c r="BP51" s="344">
        <v>8073</v>
      </c>
      <c r="BQ51" s="344">
        <v>7996</v>
      </c>
      <c r="BR51" s="344">
        <v>7699</v>
      </c>
      <c r="BS51" s="344">
        <v>7619</v>
      </c>
      <c r="BT51" s="344">
        <v>7625</v>
      </c>
      <c r="BU51" s="344">
        <v>7666</v>
      </c>
      <c r="BV51" s="344">
        <v>7710</v>
      </c>
      <c r="BW51" s="344">
        <v>7734</v>
      </c>
      <c r="BX51" s="341">
        <v>7745</v>
      </c>
      <c r="BY51" s="341">
        <v>7688</v>
      </c>
      <c r="BZ51" s="341">
        <v>7636</v>
      </c>
      <c r="CA51" s="341">
        <v>7541</v>
      </c>
      <c r="CB51" s="341">
        <v>7504</v>
      </c>
      <c r="CC51" s="341">
        <v>7448</v>
      </c>
      <c r="CD51" s="341">
        <v>7393</v>
      </c>
      <c r="CE51" s="341">
        <v>7366</v>
      </c>
      <c r="CF51" s="341">
        <v>7341</v>
      </c>
      <c r="CG51" s="341">
        <v>7294</v>
      </c>
      <c r="CH51" s="341">
        <v>7275</v>
      </c>
      <c r="CI51" s="341">
        <v>7235</v>
      </c>
      <c r="CJ51" s="344">
        <v>7208</v>
      </c>
      <c r="CK51" s="344">
        <v>7170</v>
      </c>
      <c r="CL51" s="344">
        <v>7131</v>
      </c>
      <c r="CM51" s="344">
        <v>7110</v>
      </c>
      <c r="CN51" s="344">
        <v>7072</v>
      </c>
      <c r="CO51" s="344">
        <v>7102</v>
      </c>
      <c r="CP51" s="344">
        <v>7137</v>
      </c>
      <c r="CQ51" s="344">
        <v>7171</v>
      </c>
      <c r="CR51" s="344">
        <v>7137</v>
      </c>
      <c r="CS51" s="344">
        <v>7179</v>
      </c>
      <c r="CT51" s="344">
        <v>7218</v>
      </c>
      <c r="CU51" s="344">
        <v>7223</v>
      </c>
      <c r="CV51" s="341">
        <v>7217</v>
      </c>
      <c r="CW51" s="341">
        <v>7182</v>
      </c>
      <c r="CX51" s="341">
        <v>7130</v>
      </c>
      <c r="CY51" s="341">
        <v>7050</v>
      </c>
      <c r="CZ51" s="341">
        <v>7030</v>
      </c>
      <c r="DA51" s="341">
        <v>7049</v>
      </c>
      <c r="DB51" s="341">
        <v>7023</v>
      </c>
      <c r="DC51" s="341">
        <v>6989</v>
      </c>
      <c r="DD51" s="341">
        <v>6947</v>
      </c>
      <c r="DE51" s="341">
        <v>6943</v>
      </c>
      <c r="DF51" s="341">
        <v>6998</v>
      </c>
      <c r="DG51" s="341">
        <v>7013</v>
      </c>
      <c r="DH51" s="344">
        <v>6987</v>
      </c>
      <c r="DI51" s="344">
        <v>6994</v>
      </c>
      <c r="DJ51" s="344">
        <v>6976</v>
      </c>
      <c r="DK51" s="344">
        <v>6944</v>
      </c>
      <c r="DL51" s="344">
        <v>6901</v>
      </c>
      <c r="DM51" s="344">
        <v>6865</v>
      </c>
      <c r="DN51" s="344">
        <v>6791</v>
      </c>
      <c r="DO51" s="344">
        <v>6783</v>
      </c>
      <c r="DP51" s="344">
        <v>6768</v>
      </c>
      <c r="DQ51" s="344">
        <v>6746</v>
      </c>
      <c r="DR51" s="344">
        <v>6711</v>
      </c>
      <c r="DS51" s="344">
        <v>6735</v>
      </c>
      <c r="DT51" s="341">
        <v>6772</v>
      </c>
      <c r="DU51" s="341">
        <v>6842</v>
      </c>
      <c r="DV51" s="341">
        <v>6854</v>
      </c>
      <c r="DW51" s="341">
        <v>6852</v>
      </c>
      <c r="DX51" s="341">
        <v>6965</v>
      </c>
      <c r="DY51" s="341">
        <v>6973</v>
      </c>
      <c r="DZ51" s="341">
        <v>6991</v>
      </c>
      <c r="EA51" s="341">
        <v>6937</v>
      </c>
      <c r="EB51" s="341">
        <v>6999</v>
      </c>
      <c r="EC51" s="341">
        <v>6996</v>
      </c>
      <c r="ED51" s="341">
        <v>6954</v>
      </c>
      <c r="EE51" s="341">
        <v>6903</v>
      </c>
      <c r="EF51" s="344">
        <v>6911</v>
      </c>
      <c r="EG51" s="344">
        <v>6923</v>
      </c>
      <c r="EH51" s="344">
        <v>6873</v>
      </c>
      <c r="EI51" s="344">
        <v>6880</v>
      </c>
      <c r="EJ51" s="344">
        <v>6872</v>
      </c>
      <c r="EK51" s="344">
        <v>6845</v>
      </c>
      <c r="EL51" s="344">
        <v>6835</v>
      </c>
      <c r="EM51" s="344">
        <v>6843</v>
      </c>
      <c r="EN51" s="344">
        <v>6844</v>
      </c>
      <c r="EO51" s="344">
        <v>6814</v>
      </c>
      <c r="EP51" s="344">
        <v>6800</v>
      </c>
      <c r="EQ51" s="344">
        <v>6744</v>
      </c>
      <c r="ER51" s="341">
        <v>6751</v>
      </c>
      <c r="ES51" s="341">
        <v>6748</v>
      </c>
      <c r="ET51" s="341">
        <v>6713</v>
      </c>
      <c r="EU51" s="341">
        <v>6669</v>
      </c>
      <c r="EV51" s="341">
        <v>6672</v>
      </c>
      <c r="EW51" s="341">
        <v>6625</v>
      </c>
      <c r="EX51" s="341">
        <v>6657</v>
      </c>
      <c r="EY51" s="341">
        <v>6660</v>
      </c>
      <c r="EZ51" s="341">
        <v>6635</v>
      </c>
      <c r="FA51" s="341">
        <v>6631</v>
      </c>
      <c r="FB51" s="341">
        <v>6604</v>
      </c>
      <c r="FC51" s="341">
        <v>6631</v>
      </c>
      <c r="FD51" s="344">
        <v>6681</v>
      </c>
      <c r="FE51" s="344">
        <v>6664</v>
      </c>
      <c r="FF51" s="344">
        <v>6641</v>
      </c>
      <c r="FG51" s="344">
        <v>6613</v>
      </c>
      <c r="FH51" s="344">
        <v>6610</v>
      </c>
      <c r="FI51" s="344">
        <v>6552</v>
      </c>
      <c r="FJ51" s="344">
        <v>6579</v>
      </c>
      <c r="FK51" s="344">
        <v>6581</v>
      </c>
      <c r="FL51" s="344">
        <v>6548</v>
      </c>
      <c r="FM51" s="344">
        <v>6538</v>
      </c>
      <c r="FN51" s="344">
        <v>6510</v>
      </c>
      <c r="FO51" s="344">
        <v>6480</v>
      </c>
      <c r="FP51" s="341">
        <v>6466</v>
      </c>
      <c r="FQ51" s="341">
        <v>6461</v>
      </c>
      <c r="FR51" s="341">
        <v>6466</v>
      </c>
      <c r="FS51" s="341">
        <v>6442</v>
      </c>
      <c r="FT51" s="341">
        <v>6436</v>
      </c>
      <c r="FU51" s="341">
        <v>6428</v>
      </c>
      <c r="FV51" s="341">
        <v>6433</v>
      </c>
      <c r="FW51" s="341">
        <v>6428</v>
      </c>
      <c r="FX51" s="341">
        <v>6441</v>
      </c>
      <c r="FY51" s="341">
        <v>6444</v>
      </c>
      <c r="FZ51" s="341">
        <v>6475</v>
      </c>
      <c r="GA51" s="341">
        <v>6481</v>
      </c>
      <c r="GB51" s="341">
        <v>6538</v>
      </c>
      <c r="GC51" s="341">
        <v>6562</v>
      </c>
      <c r="GD51" s="341">
        <v>6555</v>
      </c>
      <c r="GE51" s="341">
        <v>6522</v>
      </c>
      <c r="GF51" s="352">
        <v>6483</v>
      </c>
      <c r="GG51" s="353">
        <v>6420</v>
      </c>
      <c r="GH51" s="353">
        <v>6442</v>
      </c>
      <c r="GI51" s="353">
        <v>6414</v>
      </c>
      <c r="GJ51" s="353">
        <v>6409</v>
      </c>
      <c r="GK51" s="353">
        <v>6435</v>
      </c>
      <c r="GL51" s="353">
        <v>6426</v>
      </c>
      <c r="GM51" s="353">
        <v>6420</v>
      </c>
      <c r="GN51" s="341">
        <v>6516</v>
      </c>
      <c r="GO51" s="281">
        <v>96</v>
      </c>
      <c r="GP51" s="282">
        <v>101.495327102804</v>
      </c>
      <c r="GQ51" s="281">
        <v>96</v>
      </c>
      <c r="GR51" s="282">
        <v>101.495327102804</v>
      </c>
    </row>
    <row r="52" spans="1:200" ht="15" outlineLevel="2">
      <c r="A52" s="339">
        <v>284</v>
      </c>
      <c r="B52" s="340" t="s">
        <v>320</v>
      </c>
      <c r="C52" s="306" t="s">
        <v>385</v>
      </c>
      <c r="D52" s="341">
        <v>18432</v>
      </c>
      <c r="E52" s="341">
        <v>18510</v>
      </c>
      <c r="F52" s="341">
        <v>18542</v>
      </c>
      <c r="G52" s="341">
        <v>18502</v>
      </c>
      <c r="H52" s="341">
        <v>18464</v>
      </c>
      <c r="I52" s="341">
        <v>18546</v>
      </c>
      <c r="J52" s="341">
        <v>18119</v>
      </c>
      <c r="K52" s="341">
        <v>18479</v>
      </c>
      <c r="L52" s="341">
        <v>18014</v>
      </c>
      <c r="M52" s="341">
        <v>18070</v>
      </c>
      <c r="N52" s="341">
        <v>17895</v>
      </c>
      <c r="O52" s="341">
        <v>18082</v>
      </c>
      <c r="P52" s="344">
        <v>18103</v>
      </c>
      <c r="Q52" s="344">
        <v>18060</v>
      </c>
      <c r="R52" s="347">
        <v>18065</v>
      </c>
      <c r="S52" s="344">
        <v>18004</v>
      </c>
      <c r="T52" s="344">
        <v>18119</v>
      </c>
      <c r="U52" s="344">
        <v>18341</v>
      </c>
      <c r="V52" s="344">
        <v>18453</v>
      </c>
      <c r="W52" s="344">
        <v>18371</v>
      </c>
      <c r="X52" s="344">
        <v>18331</v>
      </c>
      <c r="Y52" s="344">
        <v>18374</v>
      </c>
      <c r="Z52" s="344">
        <v>18351</v>
      </c>
      <c r="AA52" s="344">
        <v>18476</v>
      </c>
      <c r="AB52" s="341">
        <v>18487</v>
      </c>
      <c r="AC52" s="341">
        <v>18524</v>
      </c>
      <c r="AD52" s="341">
        <v>18576</v>
      </c>
      <c r="AE52" s="341">
        <v>18594</v>
      </c>
      <c r="AF52" s="341">
        <v>18657</v>
      </c>
      <c r="AG52" s="341">
        <v>18639</v>
      </c>
      <c r="AH52" s="341">
        <v>18619</v>
      </c>
      <c r="AI52" s="341">
        <v>18471</v>
      </c>
      <c r="AJ52" s="341">
        <v>18707</v>
      </c>
      <c r="AK52" s="341">
        <v>18822</v>
      </c>
      <c r="AL52" s="341">
        <v>18781</v>
      </c>
      <c r="AM52" s="341">
        <v>18809</v>
      </c>
      <c r="AN52" s="344">
        <v>18753</v>
      </c>
      <c r="AO52" s="344">
        <v>18800</v>
      </c>
      <c r="AP52" s="344">
        <v>18947</v>
      </c>
      <c r="AQ52" s="344">
        <v>18895</v>
      </c>
      <c r="AR52" s="344">
        <v>18906</v>
      </c>
      <c r="AS52" s="344">
        <v>18930</v>
      </c>
      <c r="AT52" s="344">
        <v>18971</v>
      </c>
      <c r="AU52" s="344">
        <v>18904</v>
      </c>
      <c r="AV52" s="344">
        <v>18887</v>
      </c>
      <c r="AW52" s="344">
        <v>18902</v>
      </c>
      <c r="AX52" s="344">
        <v>18973</v>
      </c>
      <c r="AY52" s="344">
        <v>19038</v>
      </c>
      <c r="AZ52" s="341">
        <v>18984</v>
      </c>
      <c r="BA52" s="341">
        <v>18986</v>
      </c>
      <c r="BB52" s="341">
        <v>19151</v>
      </c>
      <c r="BC52" s="341">
        <v>19111</v>
      </c>
      <c r="BD52" s="341">
        <v>19089</v>
      </c>
      <c r="BE52" s="341">
        <v>19043</v>
      </c>
      <c r="BF52" s="341">
        <v>19079</v>
      </c>
      <c r="BG52" s="341">
        <v>18995</v>
      </c>
      <c r="BH52" s="341">
        <v>18940</v>
      </c>
      <c r="BI52" s="341">
        <v>19007</v>
      </c>
      <c r="BJ52" s="341">
        <v>19142</v>
      </c>
      <c r="BK52" s="341">
        <v>19284</v>
      </c>
      <c r="BL52" s="344">
        <v>19278</v>
      </c>
      <c r="BM52" s="344">
        <v>19364</v>
      </c>
      <c r="BN52" s="344">
        <v>19425</v>
      </c>
      <c r="BO52" s="344">
        <v>19410</v>
      </c>
      <c r="BP52" s="344">
        <v>19376</v>
      </c>
      <c r="BQ52" s="344">
        <v>19336</v>
      </c>
      <c r="BR52" s="344">
        <v>19290</v>
      </c>
      <c r="BS52" s="344">
        <v>19227</v>
      </c>
      <c r="BT52" s="344">
        <v>19277</v>
      </c>
      <c r="BU52" s="344">
        <v>19256</v>
      </c>
      <c r="BV52" s="344">
        <v>19210</v>
      </c>
      <c r="BW52" s="344">
        <v>19140</v>
      </c>
      <c r="BX52" s="341">
        <v>19194</v>
      </c>
      <c r="BY52" s="341">
        <v>19193</v>
      </c>
      <c r="BZ52" s="341">
        <v>19189</v>
      </c>
      <c r="CA52" s="341">
        <v>19165</v>
      </c>
      <c r="CB52" s="341">
        <v>19110</v>
      </c>
      <c r="CC52" s="341">
        <v>18807</v>
      </c>
      <c r="CD52" s="341">
        <v>18748</v>
      </c>
      <c r="CE52" s="341">
        <v>18771</v>
      </c>
      <c r="CF52" s="341">
        <v>18819</v>
      </c>
      <c r="CG52" s="341">
        <v>18814</v>
      </c>
      <c r="CH52" s="341">
        <v>18768</v>
      </c>
      <c r="CI52" s="341">
        <v>18694</v>
      </c>
      <c r="CJ52" s="344">
        <v>18639</v>
      </c>
      <c r="CK52" s="344">
        <v>18724</v>
      </c>
      <c r="CL52" s="344">
        <v>18725</v>
      </c>
      <c r="CM52" s="344">
        <v>18704</v>
      </c>
      <c r="CN52" s="344">
        <v>18700</v>
      </c>
      <c r="CO52" s="344">
        <v>18702</v>
      </c>
      <c r="CP52" s="344">
        <v>18697</v>
      </c>
      <c r="CQ52" s="344">
        <v>18776</v>
      </c>
      <c r="CR52" s="344">
        <v>18748</v>
      </c>
      <c r="CS52" s="344">
        <v>18727</v>
      </c>
      <c r="CT52" s="344">
        <v>18749</v>
      </c>
      <c r="CU52" s="344">
        <v>18758</v>
      </c>
      <c r="CV52" s="341">
        <v>18800</v>
      </c>
      <c r="CW52" s="341">
        <v>18868</v>
      </c>
      <c r="CX52" s="341">
        <v>18886</v>
      </c>
      <c r="CY52" s="341">
        <v>18855</v>
      </c>
      <c r="CZ52" s="341">
        <v>18801</v>
      </c>
      <c r="DA52" s="341">
        <v>18808</v>
      </c>
      <c r="DB52" s="341">
        <v>18773</v>
      </c>
      <c r="DC52" s="341">
        <v>18756</v>
      </c>
      <c r="DD52" s="341">
        <v>18789</v>
      </c>
      <c r="DE52" s="341">
        <v>18799</v>
      </c>
      <c r="DF52" s="341">
        <v>18833</v>
      </c>
      <c r="DG52" s="341">
        <v>18565</v>
      </c>
      <c r="DH52" s="344">
        <v>18615</v>
      </c>
      <c r="DI52" s="344">
        <v>18673</v>
      </c>
      <c r="DJ52" s="344">
        <v>18703</v>
      </c>
      <c r="DK52" s="344">
        <v>18650</v>
      </c>
      <c r="DL52" s="344">
        <v>18572</v>
      </c>
      <c r="DM52" s="344">
        <v>18521</v>
      </c>
      <c r="DN52" s="344">
        <v>18485</v>
      </c>
      <c r="DO52" s="344">
        <v>18460</v>
      </c>
      <c r="DP52" s="344">
        <v>18471</v>
      </c>
      <c r="DQ52" s="344">
        <v>18410</v>
      </c>
      <c r="DR52" s="344">
        <v>18429</v>
      </c>
      <c r="DS52" s="344">
        <v>18471</v>
      </c>
      <c r="DT52" s="341">
        <v>18442</v>
      </c>
      <c r="DU52" s="341">
        <v>18515</v>
      </c>
      <c r="DV52" s="341">
        <v>18544</v>
      </c>
      <c r="DW52" s="341">
        <v>18504</v>
      </c>
      <c r="DX52" s="341">
        <v>18660</v>
      </c>
      <c r="DY52" s="341">
        <v>18664</v>
      </c>
      <c r="DZ52" s="341">
        <v>18630</v>
      </c>
      <c r="EA52" s="341">
        <v>18156</v>
      </c>
      <c r="EB52" s="341">
        <v>18489</v>
      </c>
      <c r="EC52" s="341">
        <v>18373</v>
      </c>
      <c r="ED52" s="341">
        <v>18318</v>
      </c>
      <c r="EE52" s="341">
        <v>18223</v>
      </c>
      <c r="EF52" s="344">
        <v>18281</v>
      </c>
      <c r="EG52" s="344">
        <v>18406</v>
      </c>
      <c r="EH52" s="344">
        <v>18343</v>
      </c>
      <c r="EI52" s="344">
        <v>18312</v>
      </c>
      <c r="EJ52" s="344">
        <v>18350</v>
      </c>
      <c r="EK52" s="344">
        <v>18320</v>
      </c>
      <c r="EL52" s="344">
        <v>18318</v>
      </c>
      <c r="EM52" s="344">
        <v>18334</v>
      </c>
      <c r="EN52" s="344">
        <v>18460</v>
      </c>
      <c r="EO52" s="344">
        <v>18403</v>
      </c>
      <c r="EP52" s="344">
        <v>18381</v>
      </c>
      <c r="EQ52" s="344">
        <v>18391</v>
      </c>
      <c r="ER52" s="341">
        <v>18429</v>
      </c>
      <c r="ES52" s="341">
        <v>18474</v>
      </c>
      <c r="ET52" s="341">
        <v>18341</v>
      </c>
      <c r="EU52" s="341">
        <v>18303</v>
      </c>
      <c r="EV52" s="341">
        <v>18327</v>
      </c>
      <c r="EW52" s="341">
        <v>18183</v>
      </c>
      <c r="EX52" s="341">
        <v>18420</v>
      </c>
      <c r="EY52" s="341">
        <v>18436</v>
      </c>
      <c r="EZ52" s="341">
        <v>18423</v>
      </c>
      <c r="FA52" s="341">
        <v>18564</v>
      </c>
      <c r="FB52" s="341">
        <v>18578</v>
      </c>
      <c r="FC52" s="341">
        <v>18606</v>
      </c>
      <c r="FD52" s="344">
        <v>18711</v>
      </c>
      <c r="FE52" s="344">
        <v>18759</v>
      </c>
      <c r="FF52" s="344">
        <v>18580</v>
      </c>
      <c r="FG52" s="344">
        <v>18575</v>
      </c>
      <c r="FH52" s="344">
        <v>18595</v>
      </c>
      <c r="FI52" s="344">
        <v>18633</v>
      </c>
      <c r="FJ52" s="344">
        <v>18614</v>
      </c>
      <c r="FK52" s="344">
        <v>18614</v>
      </c>
      <c r="FL52" s="344">
        <v>18597</v>
      </c>
      <c r="FM52" s="344">
        <v>18607</v>
      </c>
      <c r="FN52" s="344">
        <v>18593</v>
      </c>
      <c r="FO52" s="344">
        <v>18602</v>
      </c>
      <c r="FP52" s="341">
        <v>18706</v>
      </c>
      <c r="FQ52" s="341">
        <v>18757</v>
      </c>
      <c r="FR52" s="341">
        <v>18683</v>
      </c>
      <c r="FS52" s="341">
        <v>18533</v>
      </c>
      <c r="FT52" s="341">
        <v>18472</v>
      </c>
      <c r="FU52" s="341">
        <v>18344</v>
      </c>
      <c r="FV52" s="341">
        <v>18345</v>
      </c>
      <c r="FW52" s="341">
        <v>18365</v>
      </c>
      <c r="FX52" s="341">
        <v>18358</v>
      </c>
      <c r="FY52" s="341">
        <v>18384</v>
      </c>
      <c r="FZ52" s="341">
        <v>18306</v>
      </c>
      <c r="GA52" s="341">
        <v>18298</v>
      </c>
      <c r="GB52" s="341">
        <v>18439</v>
      </c>
      <c r="GC52" s="341">
        <v>18553</v>
      </c>
      <c r="GD52" s="341">
        <v>18513</v>
      </c>
      <c r="GE52" s="341">
        <v>18546</v>
      </c>
      <c r="GF52" s="352">
        <v>18398</v>
      </c>
      <c r="GG52" s="353">
        <v>18349</v>
      </c>
      <c r="GH52" s="353">
        <v>18461</v>
      </c>
      <c r="GI52" s="353">
        <v>18457</v>
      </c>
      <c r="GJ52" s="353">
        <v>18418</v>
      </c>
      <c r="GK52" s="353">
        <v>18461</v>
      </c>
      <c r="GL52" s="353">
        <v>18490</v>
      </c>
      <c r="GM52" s="353">
        <v>18501</v>
      </c>
      <c r="GN52" s="341">
        <v>18620</v>
      </c>
      <c r="GO52" s="281">
        <v>119</v>
      </c>
      <c r="GP52" s="282">
        <v>100.643208475218</v>
      </c>
      <c r="GQ52" s="281">
        <v>119</v>
      </c>
      <c r="GR52" s="282">
        <v>100.643208475218</v>
      </c>
    </row>
    <row r="53" spans="1:200" ht="15" outlineLevel="2">
      <c r="A53" s="339">
        <v>306</v>
      </c>
      <c r="B53" s="340" t="s">
        <v>320</v>
      </c>
      <c r="C53" s="306" t="s">
        <v>386</v>
      </c>
      <c r="D53" s="341">
        <v>3023</v>
      </c>
      <c r="E53" s="341">
        <v>3036</v>
      </c>
      <c r="F53" s="341">
        <v>3020</v>
      </c>
      <c r="G53" s="341">
        <v>3013</v>
      </c>
      <c r="H53" s="341">
        <v>2991</v>
      </c>
      <c r="I53" s="341">
        <v>3002</v>
      </c>
      <c r="J53" s="341">
        <v>2968</v>
      </c>
      <c r="K53" s="341">
        <v>3001</v>
      </c>
      <c r="L53" s="341">
        <v>2945</v>
      </c>
      <c r="M53" s="341">
        <v>2949</v>
      </c>
      <c r="N53" s="341">
        <v>2988</v>
      </c>
      <c r="O53" s="341">
        <v>3045</v>
      </c>
      <c r="P53" s="344">
        <v>3048</v>
      </c>
      <c r="Q53" s="344">
        <v>3054</v>
      </c>
      <c r="R53" s="347">
        <v>3032</v>
      </c>
      <c r="S53" s="344">
        <v>3073</v>
      </c>
      <c r="T53" s="344">
        <v>3086</v>
      </c>
      <c r="U53" s="344">
        <v>3128</v>
      </c>
      <c r="V53" s="344">
        <v>3142</v>
      </c>
      <c r="W53" s="344">
        <v>3150</v>
      </c>
      <c r="X53" s="344">
        <v>3189</v>
      </c>
      <c r="Y53" s="344">
        <v>3229</v>
      </c>
      <c r="Z53" s="344">
        <v>3186</v>
      </c>
      <c r="AA53" s="344">
        <v>3167</v>
      </c>
      <c r="AB53" s="341">
        <v>3182</v>
      </c>
      <c r="AC53" s="341">
        <v>3202</v>
      </c>
      <c r="AD53" s="341">
        <v>3233</v>
      </c>
      <c r="AE53" s="341">
        <v>3220</v>
      </c>
      <c r="AF53" s="341">
        <v>3250</v>
      </c>
      <c r="AG53" s="341">
        <v>3249</v>
      </c>
      <c r="AH53" s="341">
        <v>3275</v>
      </c>
      <c r="AI53" s="341">
        <v>3332</v>
      </c>
      <c r="AJ53" s="341">
        <v>3292</v>
      </c>
      <c r="AK53" s="341">
        <v>3281</v>
      </c>
      <c r="AL53" s="341">
        <v>3248</v>
      </c>
      <c r="AM53" s="341">
        <v>3237</v>
      </c>
      <c r="AN53" s="344">
        <v>3263</v>
      </c>
      <c r="AO53" s="344">
        <v>3322</v>
      </c>
      <c r="AP53" s="344">
        <v>3331</v>
      </c>
      <c r="AQ53" s="344">
        <v>3353</v>
      </c>
      <c r="AR53" s="344">
        <v>3296</v>
      </c>
      <c r="AS53" s="344">
        <v>3327</v>
      </c>
      <c r="AT53" s="344">
        <v>3310</v>
      </c>
      <c r="AU53" s="344">
        <v>3335</v>
      </c>
      <c r="AV53" s="344">
        <v>3346</v>
      </c>
      <c r="AW53" s="344">
        <v>3362</v>
      </c>
      <c r="AX53" s="344">
        <v>3329</v>
      </c>
      <c r="AY53" s="344">
        <v>3387</v>
      </c>
      <c r="AZ53" s="341">
        <v>3384</v>
      </c>
      <c r="BA53" s="341">
        <v>3406</v>
      </c>
      <c r="BB53" s="341">
        <v>3430</v>
      </c>
      <c r="BC53" s="341">
        <v>3420</v>
      </c>
      <c r="BD53" s="341">
        <v>3444</v>
      </c>
      <c r="BE53" s="341">
        <v>3413</v>
      </c>
      <c r="BF53" s="341">
        <v>3405</v>
      </c>
      <c r="BG53" s="341">
        <v>3382</v>
      </c>
      <c r="BH53" s="341">
        <v>3380</v>
      </c>
      <c r="BI53" s="341">
        <v>3326</v>
      </c>
      <c r="BJ53" s="341">
        <v>3333</v>
      </c>
      <c r="BK53" s="341">
        <v>3341</v>
      </c>
      <c r="BL53" s="344">
        <v>3330</v>
      </c>
      <c r="BM53" s="344">
        <v>3359</v>
      </c>
      <c r="BN53" s="344">
        <v>3356</v>
      </c>
      <c r="BO53" s="344">
        <v>3335</v>
      </c>
      <c r="BP53" s="344">
        <v>3364</v>
      </c>
      <c r="BQ53" s="344">
        <v>3381</v>
      </c>
      <c r="BR53" s="344">
        <v>3391</v>
      </c>
      <c r="BS53" s="344">
        <v>3352</v>
      </c>
      <c r="BT53" s="344">
        <v>3334</v>
      </c>
      <c r="BU53" s="344">
        <v>3338</v>
      </c>
      <c r="BV53" s="344">
        <v>3356</v>
      </c>
      <c r="BW53" s="344">
        <v>3433</v>
      </c>
      <c r="BX53" s="341">
        <v>3447</v>
      </c>
      <c r="BY53" s="341">
        <v>3414</v>
      </c>
      <c r="BZ53" s="341">
        <v>3436</v>
      </c>
      <c r="CA53" s="341">
        <v>3447</v>
      </c>
      <c r="CB53" s="341">
        <v>3463</v>
      </c>
      <c r="CC53" s="341">
        <v>3499</v>
      </c>
      <c r="CD53" s="341">
        <v>3513</v>
      </c>
      <c r="CE53" s="341">
        <v>3523</v>
      </c>
      <c r="CF53" s="341">
        <v>3534</v>
      </c>
      <c r="CG53" s="341">
        <v>3493</v>
      </c>
      <c r="CH53" s="341">
        <v>3496</v>
      </c>
      <c r="CI53" s="341">
        <v>3489</v>
      </c>
      <c r="CJ53" s="344">
        <v>3499</v>
      </c>
      <c r="CK53" s="344">
        <v>3499</v>
      </c>
      <c r="CL53" s="344">
        <v>3480</v>
      </c>
      <c r="CM53" s="344">
        <v>3472</v>
      </c>
      <c r="CN53" s="344">
        <v>3481</v>
      </c>
      <c r="CO53" s="344">
        <v>3459</v>
      </c>
      <c r="CP53" s="344">
        <v>3507</v>
      </c>
      <c r="CQ53" s="344">
        <v>3496</v>
      </c>
      <c r="CR53" s="344">
        <v>3496</v>
      </c>
      <c r="CS53" s="344">
        <v>3513</v>
      </c>
      <c r="CT53" s="344">
        <v>3507</v>
      </c>
      <c r="CU53" s="344">
        <v>3491</v>
      </c>
      <c r="CV53" s="341">
        <v>3513</v>
      </c>
      <c r="CW53" s="341">
        <v>3528</v>
      </c>
      <c r="CX53" s="341">
        <v>3530</v>
      </c>
      <c r="CY53" s="341">
        <v>3539</v>
      </c>
      <c r="CZ53" s="341">
        <v>3528</v>
      </c>
      <c r="DA53" s="341">
        <v>3473</v>
      </c>
      <c r="DB53" s="341">
        <v>3470</v>
      </c>
      <c r="DC53" s="341">
        <v>3477</v>
      </c>
      <c r="DD53" s="341">
        <v>3497</v>
      </c>
      <c r="DE53" s="341">
        <v>3460</v>
      </c>
      <c r="DF53" s="341">
        <v>3451</v>
      </c>
      <c r="DG53" s="341">
        <v>3445</v>
      </c>
      <c r="DH53" s="344">
        <v>3460</v>
      </c>
      <c r="DI53" s="344">
        <v>3461</v>
      </c>
      <c r="DJ53" s="344">
        <v>3448</v>
      </c>
      <c r="DK53" s="344">
        <v>3447</v>
      </c>
      <c r="DL53" s="344">
        <v>3418</v>
      </c>
      <c r="DM53" s="344">
        <v>3433</v>
      </c>
      <c r="DN53" s="344">
        <v>3442</v>
      </c>
      <c r="DO53" s="344">
        <v>3460</v>
      </c>
      <c r="DP53" s="344">
        <v>3461</v>
      </c>
      <c r="DQ53" s="344">
        <v>3480</v>
      </c>
      <c r="DR53" s="344">
        <v>3470</v>
      </c>
      <c r="DS53" s="344">
        <v>3444</v>
      </c>
      <c r="DT53" s="341">
        <v>3475</v>
      </c>
      <c r="DU53" s="341">
        <v>3486</v>
      </c>
      <c r="DV53" s="341">
        <v>3509</v>
      </c>
      <c r="DW53" s="341">
        <v>3535</v>
      </c>
      <c r="DX53" s="341">
        <v>3594</v>
      </c>
      <c r="DY53" s="341">
        <v>3640</v>
      </c>
      <c r="DZ53" s="341">
        <v>3671</v>
      </c>
      <c r="EA53" s="341">
        <v>3628</v>
      </c>
      <c r="EB53" s="341">
        <v>3620</v>
      </c>
      <c r="EC53" s="341">
        <v>3603</v>
      </c>
      <c r="ED53" s="341">
        <v>3590</v>
      </c>
      <c r="EE53" s="341">
        <v>3566</v>
      </c>
      <c r="EF53" s="344">
        <v>3591</v>
      </c>
      <c r="EG53" s="344">
        <v>3586</v>
      </c>
      <c r="EH53" s="344">
        <v>3560</v>
      </c>
      <c r="EI53" s="344">
        <v>3562</v>
      </c>
      <c r="EJ53" s="344">
        <v>3574</v>
      </c>
      <c r="EK53" s="344">
        <v>3576</v>
      </c>
      <c r="EL53" s="344">
        <v>3566</v>
      </c>
      <c r="EM53" s="344">
        <v>3554</v>
      </c>
      <c r="EN53" s="344">
        <v>3557</v>
      </c>
      <c r="EO53" s="344">
        <v>3553</v>
      </c>
      <c r="EP53" s="344">
        <v>3674</v>
      </c>
      <c r="EQ53" s="344">
        <v>3686</v>
      </c>
      <c r="ER53" s="341">
        <v>3738</v>
      </c>
      <c r="ES53" s="341">
        <v>3727</v>
      </c>
      <c r="ET53" s="341">
        <v>3754</v>
      </c>
      <c r="EU53" s="341">
        <v>3742</v>
      </c>
      <c r="EV53" s="341">
        <v>3780</v>
      </c>
      <c r="EW53" s="341">
        <v>3748</v>
      </c>
      <c r="EX53" s="341">
        <v>3867</v>
      </c>
      <c r="EY53" s="341">
        <v>3857</v>
      </c>
      <c r="EZ53" s="341">
        <v>3864</v>
      </c>
      <c r="FA53" s="341">
        <v>3899</v>
      </c>
      <c r="FB53" s="341">
        <v>3918</v>
      </c>
      <c r="FC53" s="341">
        <v>3935</v>
      </c>
      <c r="FD53" s="344">
        <v>3951</v>
      </c>
      <c r="FE53" s="344">
        <v>3982</v>
      </c>
      <c r="FF53" s="344">
        <v>3959</v>
      </c>
      <c r="FG53" s="344">
        <v>3964</v>
      </c>
      <c r="FH53" s="344">
        <v>3929</v>
      </c>
      <c r="FI53" s="344">
        <v>3936</v>
      </c>
      <c r="FJ53" s="344">
        <v>3919</v>
      </c>
      <c r="FK53" s="344">
        <v>3878</v>
      </c>
      <c r="FL53" s="344">
        <v>3935</v>
      </c>
      <c r="FM53" s="344">
        <v>3950</v>
      </c>
      <c r="FN53" s="344">
        <v>3948</v>
      </c>
      <c r="FO53" s="344">
        <v>3967</v>
      </c>
      <c r="FP53" s="341">
        <v>4002</v>
      </c>
      <c r="FQ53" s="341">
        <v>4002</v>
      </c>
      <c r="FR53" s="341">
        <v>3980</v>
      </c>
      <c r="FS53" s="341">
        <v>3980</v>
      </c>
      <c r="FT53" s="341">
        <v>4000</v>
      </c>
      <c r="FU53" s="341">
        <v>3988</v>
      </c>
      <c r="FV53" s="341">
        <v>4014</v>
      </c>
      <c r="FW53" s="341">
        <v>4051</v>
      </c>
      <c r="FX53" s="341">
        <v>4072</v>
      </c>
      <c r="FY53" s="341">
        <v>4094</v>
      </c>
      <c r="FZ53" s="341">
        <v>4117</v>
      </c>
      <c r="GA53" s="341">
        <v>4154</v>
      </c>
      <c r="GB53" s="341">
        <v>4203</v>
      </c>
      <c r="GC53" s="341">
        <v>4299</v>
      </c>
      <c r="GD53" s="341">
        <v>4252</v>
      </c>
      <c r="GE53" s="341">
        <v>4231</v>
      </c>
      <c r="GF53" s="352">
        <v>4247</v>
      </c>
      <c r="GG53" s="353">
        <v>4141</v>
      </c>
      <c r="GH53" s="353">
        <v>4145</v>
      </c>
      <c r="GI53" s="353">
        <v>4170</v>
      </c>
      <c r="GJ53" s="353">
        <v>4170</v>
      </c>
      <c r="GK53" s="353">
        <v>4167</v>
      </c>
      <c r="GL53" s="353">
        <v>4176</v>
      </c>
      <c r="GM53" s="353">
        <v>4157</v>
      </c>
      <c r="GN53" s="341">
        <v>4241</v>
      </c>
      <c r="GO53" s="281">
        <v>84</v>
      </c>
      <c r="GP53" s="282">
        <v>102.020687996151</v>
      </c>
      <c r="GQ53" s="281">
        <v>84</v>
      </c>
      <c r="GR53" s="282">
        <v>102.020687996151</v>
      </c>
    </row>
    <row r="54" spans="1:200" ht="15" outlineLevel="2">
      <c r="A54" s="339">
        <v>347</v>
      </c>
      <c r="B54" s="340" t="s">
        <v>320</v>
      </c>
      <c r="C54" s="306" t="s">
        <v>387</v>
      </c>
      <c r="D54" s="341">
        <v>4603</v>
      </c>
      <c r="E54" s="341">
        <v>4581</v>
      </c>
      <c r="F54" s="341">
        <v>4627</v>
      </c>
      <c r="G54" s="341">
        <v>4545</v>
      </c>
      <c r="H54" s="341">
        <v>4523</v>
      </c>
      <c r="I54" s="341">
        <v>4528</v>
      </c>
      <c r="J54" s="341">
        <v>4561</v>
      </c>
      <c r="K54" s="341">
        <v>4467</v>
      </c>
      <c r="L54" s="341">
        <v>4666</v>
      </c>
      <c r="M54" s="341">
        <v>4674</v>
      </c>
      <c r="N54" s="341">
        <v>4657</v>
      </c>
      <c r="O54" s="341">
        <v>4686</v>
      </c>
      <c r="P54" s="344">
        <v>4674</v>
      </c>
      <c r="Q54" s="344">
        <v>4702</v>
      </c>
      <c r="R54" s="347">
        <v>4690</v>
      </c>
      <c r="S54" s="344">
        <v>4676</v>
      </c>
      <c r="T54" s="344">
        <v>4682</v>
      </c>
      <c r="U54" s="344">
        <v>4689</v>
      </c>
      <c r="V54" s="344">
        <v>4631</v>
      </c>
      <c r="W54" s="344">
        <v>4597</v>
      </c>
      <c r="X54" s="344">
        <v>4551</v>
      </c>
      <c r="Y54" s="344">
        <v>4575</v>
      </c>
      <c r="Z54" s="344">
        <v>4578</v>
      </c>
      <c r="AA54" s="344">
        <v>4517</v>
      </c>
      <c r="AB54" s="341">
        <v>4548</v>
      </c>
      <c r="AC54" s="341">
        <v>4601</v>
      </c>
      <c r="AD54" s="341">
        <v>4553</v>
      </c>
      <c r="AE54" s="341">
        <v>4548</v>
      </c>
      <c r="AF54" s="341">
        <v>4513</v>
      </c>
      <c r="AG54" s="341">
        <v>4342</v>
      </c>
      <c r="AH54" s="341">
        <v>4382</v>
      </c>
      <c r="AI54" s="341">
        <v>4403</v>
      </c>
      <c r="AJ54" s="341">
        <v>4423</v>
      </c>
      <c r="AK54" s="341">
        <v>4481</v>
      </c>
      <c r="AL54" s="341">
        <v>4488</v>
      </c>
      <c r="AM54" s="341">
        <v>4525</v>
      </c>
      <c r="AN54" s="344">
        <v>4480</v>
      </c>
      <c r="AO54" s="344">
        <v>4445</v>
      </c>
      <c r="AP54" s="344">
        <v>4428</v>
      </c>
      <c r="AQ54" s="344">
        <v>4401</v>
      </c>
      <c r="AR54" s="344">
        <v>4444</v>
      </c>
      <c r="AS54" s="344">
        <v>4460</v>
      </c>
      <c r="AT54" s="344">
        <v>4464</v>
      </c>
      <c r="AU54" s="344">
        <v>4447</v>
      </c>
      <c r="AV54" s="344">
        <v>4434</v>
      </c>
      <c r="AW54" s="344">
        <v>4381</v>
      </c>
      <c r="AX54" s="344">
        <v>4348</v>
      </c>
      <c r="AY54" s="344">
        <v>4359</v>
      </c>
      <c r="AZ54" s="341">
        <v>4337</v>
      </c>
      <c r="BA54" s="341">
        <v>4351</v>
      </c>
      <c r="BB54" s="341">
        <v>4310</v>
      </c>
      <c r="BC54" s="341">
        <v>4182</v>
      </c>
      <c r="BD54" s="341">
        <v>4313</v>
      </c>
      <c r="BE54" s="341">
        <v>4256</v>
      </c>
      <c r="BF54" s="341">
        <v>4230</v>
      </c>
      <c r="BG54" s="341">
        <v>4161</v>
      </c>
      <c r="BH54" s="341">
        <v>4121</v>
      </c>
      <c r="BI54" s="341">
        <v>4037</v>
      </c>
      <c r="BJ54" s="341">
        <v>4045</v>
      </c>
      <c r="BK54" s="341">
        <v>4067</v>
      </c>
      <c r="BL54" s="344">
        <v>4054</v>
      </c>
      <c r="BM54" s="344">
        <v>4077</v>
      </c>
      <c r="BN54" s="344">
        <v>4041</v>
      </c>
      <c r="BO54" s="344">
        <v>4047</v>
      </c>
      <c r="BP54" s="344">
        <v>4038</v>
      </c>
      <c r="BQ54" s="344">
        <v>4006</v>
      </c>
      <c r="BR54" s="344">
        <v>3893</v>
      </c>
      <c r="BS54" s="344">
        <v>3873</v>
      </c>
      <c r="BT54" s="344">
        <v>3851</v>
      </c>
      <c r="BU54" s="344">
        <v>3855</v>
      </c>
      <c r="BV54" s="344">
        <v>3892</v>
      </c>
      <c r="BW54" s="344">
        <v>3882</v>
      </c>
      <c r="BX54" s="341">
        <v>3886</v>
      </c>
      <c r="BY54" s="341">
        <v>3826</v>
      </c>
      <c r="BZ54" s="341">
        <v>3795</v>
      </c>
      <c r="CA54" s="341">
        <v>3766</v>
      </c>
      <c r="CB54" s="341">
        <v>3711</v>
      </c>
      <c r="CC54" s="341">
        <v>3684</v>
      </c>
      <c r="CD54" s="341">
        <v>3670</v>
      </c>
      <c r="CE54" s="341">
        <v>3660</v>
      </c>
      <c r="CF54" s="341">
        <v>3641</v>
      </c>
      <c r="CG54" s="341">
        <v>3633</v>
      </c>
      <c r="CH54" s="341">
        <v>3614</v>
      </c>
      <c r="CI54" s="341">
        <v>3620</v>
      </c>
      <c r="CJ54" s="344">
        <v>3614</v>
      </c>
      <c r="CK54" s="344">
        <v>3609</v>
      </c>
      <c r="CL54" s="344">
        <v>3594</v>
      </c>
      <c r="CM54" s="344">
        <v>3586</v>
      </c>
      <c r="CN54" s="344">
        <v>3581</v>
      </c>
      <c r="CO54" s="344">
        <v>3606</v>
      </c>
      <c r="CP54" s="344">
        <v>3665</v>
      </c>
      <c r="CQ54" s="344">
        <v>3664</v>
      </c>
      <c r="CR54" s="344">
        <v>3628</v>
      </c>
      <c r="CS54" s="344">
        <v>3663</v>
      </c>
      <c r="CT54" s="344">
        <v>3682</v>
      </c>
      <c r="CU54" s="344">
        <v>3686</v>
      </c>
      <c r="CV54" s="341">
        <v>3688</v>
      </c>
      <c r="CW54" s="341">
        <v>3647</v>
      </c>
      <c r="CX54" s="341">
        <v>3600</v>
      </c>
      <c r="CY54" s="341">
        <v>3566</v>
      </c>
      <c r="CZ54" s="341">
        <v>3539</v>
      </c>
      <c r="DA54" s="341">
        <v>3487</v>
      </c>
      <c r="DB54" s="341">
        <v>3473</v>
      </c>
      <c r="DC54" s="341">
        <v>3438</v>
      </c>
      <c r="DD54" s="341">
        <v>3477</v>
      </c>
      <c r="DE54" s="341">
        <v>3473</v>
      </c>
      <c r="DF54" s="341">
        <v>3449</v>
      </c>
      <c r="DG54" s="341">
        <v>3448</v>
      </c>
      <c r="DH54" s="344">
        <v>3415</v>
      </c>
      <c r="DI54" s="344">
        <v>3461</v>
      </c>
      <c r="DJ54" s="344">
        <v>3424</v>
      </c>
      <c r="DK54" s="344">
        <v>3413</v>
      </c>
      <c r="DL54" s="344">
        <v>3371</v>
      </c>
      <c r="DM54" s="344">
        <v>3351</v>
      </c>
      <c r="DN54" s="344">
        <v>3321</v>
      </c>
      <c r="DO54" s="344">
        <v>3307</v>
      </c>
      <c r="DP54" s="344">
        <v>3309</v>
      </c>
      <c r="DQ54" s="344">
        <v>3307</v>
      </c>
      <c r="DR54" s="344">
        <v>3282</v>
      </c>
      <c r="DS54" s="344">
        <v>3365</v>
      </c>
      <c r="DT54" s="341">
        <v>3402</v>
      </c>
      <c r="DU54" s="341">
        <v>3465</v>
      </c>
      <c r="DV54" s="341">
        <v>3467</v>
      </c>
      <c r="DW54" s="341">
        <v>3436</v>
      </c>
      <c r="DX54" s="341">
        <v>3467</v>
      </c>
      <c r="DY54" s="341">
        <v>3482</v>
      </c>
      <c r="DZ54" s="341">
        <v>3503</v>
      </c>
      <c r="EA54" s="341">
        <v>3453</v>
      </c>
      <c r="EB54" s="341">
        <v>3486</v>
      </c>
      <c r="EC54" s="341">
        <v>3499</v>
      </c>
      <c r="ED54" s="341">
        <v>3503</v>
      </c>
      <c r="EE54" s="341">
        <v>3482</v>
      </c>
      <c r="EF54" s="344">
        <v>3464</v>
      </c>
      <c r="EG54" s="344">
        <v>3455</v>
      </c>
      <c r="EH54" s="344">
        <v>3388</v>
      </c>
      <c r="EI54" s="344">
        <v>3369</v>
      </c>
      <c r="EJ54" s="344">
        <v>3339</v>
      </c>
      <c r="EK54" s="344">
        <v>3337</v>
      </c>
      <c r="EL54" s="344">
        <v>3349</v>
      </c>
      <c r="EM54" s="344">
        <v>3346</v>
      </c>
      <c r="EN54" s="344">
        <v>3321</v>
      </c>
      <c r="EO54" s="344">
        <v>3291</v>
      </c>
      <c r="EP54" s="344">
        <v>3278</v>
      </c>
      <c r="EQ54" s="344">
        <v>3261</v>
      </c>
      <c r="ER54" s="341">
        <v>3265</v>
      </c>
      <c r="ES54" s="341">
        <v>3291</v>
      </c>
      <c r="ET54" s="341">
        <v>3229</v>
      </c>
      <c r="EU54" s="341">
        <v>3211</v>
      </c>
      <c r="EV54" s="341">
        <v>3186</v>
      </c>
      <c r="EW54" s="341">
        <v>3140</v>
      </c>
      <c r="EX54" s="341">
        <v>3170</v>
      </c>
      <c r="EY54" s="341">
        <v>3178</v>
      </c>
      <c r="EZ54" s="341">
        <v>3159</v>
      </c>
      <c r="FA54" s="341">
        <v>3161</v>
      </c>
      <c r="FB54" s="341">
        <v>3182</v>
      </c>
      <c r="FC54" s="341">
        <v>3200</v>
      </c>
      <c r="FD54" s="344">
        <v>3221</v>
      </c>
      <c r="FE54" s="344">
        <v>3166</v>
      </c>
      <c r="FF54" s="344">
        <v>3161</v>
      </c>
      <c r="FG54" s="344">
        <v>3149</v>
      </c>
      <c r="FH54" s="344">
        <v>3124</v>
      </c>
      <c r="FI54" s="344">
        <v>3065</v>
      </c>
      <c r="FJ54" s="344">
        <v>3072</v>
      </c>
      <c r="FK54" s="344">
        <v>3062</v>
      </c>
      <c r="FL54" s="344">
        <v>3047</v>
      </c>
      <c r="FM54" s="344">
        <v>3089</v>
      </c>
      <c r="FN54" s="344">
        <v>3073</v>
      </c>
      <c r="FO54" s="344">
        <v>3072</v>
      </c>
      <c r="FP54" s="341">
        <v>3111</v>
      </c>
      <c r="FQ54" s="341">
        <v>3089</v>
      </c>
      <c r="FR54" s="341">
        <v>3090</v>
      </c>
      <c r="FS54" s="341">
        <v>3066</v>
      </c>
      <c r="FT54" s="341">
        <v>3072</v>
      </c>
      <c r="FU54" s="341">
        <v>3058</v>
      </c>
      <c r="FV54" s="341">
        <v>3083</v>
      </c>
      <c r="FW54" s="341">
        <v>3103</v>
      </c>
      <c r="FX54" s="341">
        <v>3087</v>
      </c>
      <c r="FY54" s="341">
        <v>3097</v>
      </c>
      <c r="FZ54" s="341">
        <v>3099</v>
      </c>
      <c r="GA54" s="341">
        <v>3108</v>
      </c>
      <c r="GB54" s="341">
        <v>3123</v>
      </c>
      <c r="GC54" s="341">
        <v>3096</v>
      </c>
      <c r="GD54" s="341">
        <v>3053</v>
      </c>
      <c r="GE54" s="341">
        <v>3024</v>
      </c>
      <c r="GF54" s="352">
        <v>3015</v>
      </c>
      <c r="GG54" s="353">
        <v>2948</v>
      </c>
      <c r="GH54" s="353">
        <v>2978</v>
      </c>
      <c r="GI54" s="353">
        <v>2952</v>
      </c>
      <c r="GJ54" s="353">
        <v>2944</v>
      </c>
      <c r="GK54" s="353">
        <v>2930</v>
      </c>
      <c r="GL54" s="353">
        <v>2919</v>
      </c>
      <c r="GM54" s="353">
        <v>2894</v>
      </c>
      <c r="GN54" s="341">
        <v>2937</v>
      </c>
      <c r="GO54" s="281">
        <v>43</v>
      </c>
      <c r="GP54" s="282">
        <v>101.48583275742899</v>
      </c>
      <c r="GQ54" s="281">
        <v>43</v>
      </c>
      <c r="GR54" s="282">
        <v>101.48583275742899</v>
      </c>
    </row>
    <row r="55" spans="1:200" ht="15" outlineLevel="2">
      <c r="A55" s="339">
        <v>411</v>
      </c>
      <c r="B55" s="340" t="s">
        <v>320</v>
      </c>
      <c r="C55" s="306" t="s">
        <v>388</v>
      </c>
      <c r="D55" s="341">
        <v>7082</v>
      </c>
      <c r="E55" s="341">
        <v>7201</v>
      </c>
      <c r="F55" s="341">
        <v>7754</v>
      </c>
      <c r="G55" s="341">
        <v>7744</v>
      </c>
      <c r="H55" s="341">
        <v>7727</v>
      </c>
      <c r="I55" s="341">
        <v>7774</v>
      </c>
      <c r="J55" s="341">
        <v>7662</v>
      </c>
      <c r="K55" s="341">
        <v>7764</v>
      </c>
      <c r="L55" s="341">
        <v>7722</v>
      </c>
      <c r="M55" s="341">
        <v>7732</v>
      </c>
      <c r="N55" s="341">
        <v>7750</v>
      </c>
      <c r="O55" s="341">
        <v>7817</v>
      </c>
      <c r="P55" s="344">
        <v>7852</v>
      </c>
      <c r="Q55" s="344">
        <v>7867</v>
      </c>
      <c r="R55" s="347">
        <v>7904</v>
      </c>
      <c r="S55" s="344">
        <v>7890</v>
      </c>
      <c r="T55" s="344">
        <v>7880</v>
      </c>
      <c r="U55" s="344">
        <v>7895</v>
      </c>
      <c r="V55" s="344">
        <v>7881</v>
      </c>
      <c r="W55" s="344">
        <v>7795</v>
      </c>
      <c r="X55" s="344">
        <v>7820</v>
      </c>
      <c r="Y55" s="344">
        <v>7873</v>
      </c>
      <c r="Z55" s="344">
        <v>7856</v>
      </c>
      <c r="AA55" s="344">
        <v>7818</v>
      </c>
      <c r="AB55" s="341">
        <v>7393</v>
      </c>
      <c r="AC55" s="341">
        <v>7851</v>
      </c>
      <c r="AD55" s="341">
        <v>7849</v>
      </c>
      <c r="AE55" s="341">
        <v>7875</v>
      </c>
      <c r="AF55" s="341">
        <v>7887</v>
      </c>
      <c r="AG55" s="341">
        <v>7898</v>
      </c>
      <c r="AH55" s="341">
        <v>7881</v>
      </c>
      <c r="AI55" s="341">
        <v>7928</v>
      </c>
      <c r="AJ55" s="341">
        <v>7910</v>
      </c>
      <c r="AK55" s="341">
        <v>8014</v>
      </c>
      <c r="AL55" s="341">
        <v>7931</v>
      </c>
      <c r="AM55" s="341">
        <v>7873</v>
      </c>
      <c r="AN55" s="344">
        <v>7857</v>
      </c>
      <c r="AO55" s="344">
        <v>7843</v>
      </c>
      <c r="AP55" s="344">
        <v>7832</v>
      </c>
      <c r="AQ55" s="344">
        <v>7769</v>
      </c>
      <c r="AR55" s="344">
        <v>7811</v>
      </c>
      <c r="AS55" s="344">
        <v>7802</v>
      </c>
      <c r="AT55" s="344">
        <v>7772</v>
      </c>
      <c r="AU55" s="344">
        <v>7791</v>
      </c>
      <c r="AV55" s="344">
        <v>7714</v>
      </c>
      <c r="AW55" s="344">
        <v>7715</v>
      </c>
      <c r="AX55" s="344">
        <v>7673</v>
      </c>
      <c r="AY55" s="344">
        <v>7707</v>
      </c>
      <c r="AZ55" s="341">
        <v>7700</v>
      </c>
      <c r="BA55" s="341">
        <v>7728</v>
      </c>
      <c r="BB55" s="341">
        <v>7713</v>
      </c>
      <c r="BC55" s="341">
        <v>7700</v>
      </c>
      <c r="BD55" s="341">
        <v>7629</v>
      </c>
      <c r="BE55" s="341">
        <v>7499</v>
      </c>
      <c r="BF55" s="341">
        <v>7513</v>
      </c>
      <c r="BG55" s="341">
        <v>7451</v>
      </c>
      <c r="BH55" s="341">
        <v>7457</v>
      </c>
      <c r="BI55" s="341">
        <v>7440</v>
      </c>
      <c r="BJ55" s="341">
        <v>7471</v>
      </c>
      <c r="BK55" s="341">
        <v>7496</v>
      </c>
      <c r="BL55" s="344">
        <v>7485</v>
      </c>
      <c r="BM55" s="344">
        <v>7533</v>
      </c>
      <c r="BN55" s="344">
        <v>7476</v>
      </c>
      <c r="BO55" s="344">
        <v>7459</v>
      </c>
      <c r="BP55" s="344">
        <v>7449</v>
      </c>
      <c r="BQ55" s="344">
        <v>7427</v>
      </c>
      <c r="BR55" s="344">
        <v>7262</v>
      </c>
      <c r="BS55" s="344">
        <v>7274</v>
      </c>
      <c r="BT55" s="344">
        <v>7297</v>
      </c>
      <c r="BU55" s="344">
        <v>7307</v>
      </c>
      <c r="BV55" s="344">
        <v>7304</v>
      </c>
      <c r="BW55" s="344">
        <v>7296</v>
      </c>
      <c r="BX55" s="341">
        <v>7338</v>
      </c>
      <c r="BY55" s="341">
        <v>7290</v>
      </c>
      <c r="BZ55" s="341">
        <v>7264</v>
      </c>
      <c r="CA55" s="341">
        <v>7221</v>
      </c>
      <c r="CB55" s="341">
        <v>7182</v>
      </c>
      <c r="CC55" s="341">
        <v>7175</v>
      </c>
      <c r="CD55" s="341">
        <v>7181</v>
      </c>
      <c r="CE55" s="341">
        <v>7187</v>
      </c>
      <c r="CF55" s="341">
        <v>7182</v>
      </c>
      <c r="CG55" s="341">
        <v>7180</v>
      </c>
      <c r="CH55" s="341">
        <v>7183</v>
      </c>
      <c r="CI55" s="341">
        <v>7180</v>
      </c>
      <c r="CJ55" s="344">
        <v>7130</v>
      </c>
      <c r="CK55" s="344">
        <v>7138</v>
      </c>
      <c r="CL55" s="344">
        <v>7126</v>
      </c>
      <c r="CM55" s="344">
        <v>7101</v>
      </c>
      <c r="CN55" s="344">
        <v>7144</v>
      </c>
      <c r="CO55" s="344">
        <v>7208</v>
      </c>
      <c r="CP55" s="344">
        <v>7287</v>
      </c>
      <c r="CQ55" s="344">
        <v>7319</v>
      </c>
      <c r="CR55" s="344">
        <v>7311</v>
      </c>
      <c r="CS55" s="344">
        <v>7342</v>
      </c>
      <c r="CT55" s="344">
        <v>7388</v>
      </c>
      <c r="CU55" s="344">
        <v>7418</v>
      </c>
      <c r="CV55" s="341">
        <v>7408</v>
      </c>
      <c r="CW55" s="341">
        <v>7401</v>
      </c>
      <c r="CX55" s="341">
        <v>7426</v>
      </c>
      <c r="CY55" s="341">
        <v>7409</v>
      </c>
      <c r="CZ55" s="341">
        <v>7388</v>
      </c>
      <c r="DA55" s="341">
        <v>7385</v>
      </c>
      <c r="DB55" s="341">
        <v>7386</v>
      </c>
      <c r="DC55" s="341">
        <v>7358</v>
      </c>
      <c r="DD55" s="341">
        <v>7354</v>
      </c>
      <c r="DE55" s="341">
        <v>7537</v>
      </c>
      <c r="DF55" s="341">
        <v>7570</v>
      </c>
      <c r="DG55" s="341">
        <v>7547</v>
      </c>
      <c r="DH55" s="344">
        <v>7566</v>
      </c>
      <c r="DI55" s="344">
        <v>7521</v>
      </c>
      <c r="DJ55" s="344">
        <v>7504</v>
      </c>
      <c r="DK55" s="344">
        <v>7487</v>
      </c>
      <c r="DL55" s="344">
        <v>7467</v>
      </c>
      <c r="DM55" s="344">
        <v>7438</v>
      </c>
      <c r="DN55" s="344">
        <v>7398</v>
      </c>
      <c r="DO55" s="344">
        <v>7403</v>
      </c>
      <c r="DP55" s="344">
        <v>7436</v>
      </c>
      <c r="DQ55" s="344">
        <v>7407</v>
      </c>
      <c r="DR55" s="344">
        <v>7357</v>
      </c>
      <c r="DS55" s="344">
        <v>7413</v>
      </c>
      <c r="DT55" s="341">
        <v>7439</v>
      </c>
      <c r="DU55" s="341">
        <v>7514</v>
      </c>
      <c r="DV55" s="341">
        <v>7514</v>
      </c>
      <c r="DW55" s="341">
        <v>7511</v>
      </c>
      <c r="DX55" s="341">
        <v>7561</v>
      </c>
      <c r="DY55" s="341">
        <v>7550</v>
      </c>
      <c r="DZ55" s="341">
        <v>7546</v>
      </c>
      <c r="EA55" s="341">
        <v>7481</v>
      </c>
      <c r="EB55" s="341">
        <v>7498</v>
      </c>
      <c r="EC55" s="341">
        <v>7448</v>
      </c>
      <c r="ED55" s="341">
        <v>7451</v>
      </c>
      <c r="EE55" s="341">
        <v>7453</v>
      </c>
      <c r="EF55" s="344">
        <v>7450</v>
      </c>
      <c r="EG55" s="344">
        <v>7461</v>
      </c>
      <c r="EH55" s="344">
        <v>7437</v>
      </c>
      <c r="EI55" s="344">
        <v>7407</v>
      </c>
      <c r="EJ55" s="344">
        <v>7347</v>
      </c>
      <c r="EK55" s="344">
        <v>7314</v>
      </c>
      <c r="EL55" s="344">
        <v>7310</v>
      </c>
      <c r="EM55" s="344">
        <v>7327</v>
      </c>
      <c r="EN55" s="344">
        <v>7319</v>
      </c>
      <c r="EO55" s="344">
        <v>7316</v>
      </c>
      <c r="EP55" s="344">
        <v>7358</v>
      </c>
      <c r="EQ55" s="344">
        <v>7373</v>
      </c>
      <c r="ER55" s="341">
        <v>7409</v>
      </c>
      <c r="ES55" s="341">
        <v>7409</v>
      </c>
      <c r="ET55" s="341">
        <v>7363</v>
      </c>
      <c r="EU55" s="341">
        <v>7325</v>
      </c>
      <c r="EV55" s="341">
        <v>7312</v>
      </c>
      <c r="EW55" s="341">
        <v>7265</v>
      </c>
      <c r="EX55" s="341">
        <v>7371</v>
      </c>
      <c r="EY55" s="341">
        <v>7402</v>
      </c>
      <c r="EZ55" s="341">
        <v>7369</v>
      </c>
      <c r="FA55" s="341">
        <v>7368</v>
      </c>
      <c r="FB55" s="341">
        <v>7367</v>
      </c>
      <c r="FC55" s="341">
        <v>7406</v>
      </c>
      <c r="FD55" s="344">
        <v>7465</v>
      </c>
      <c r="FE55" s="344">
        <v>7447</v>
      </c>
      <c r="FF55" s="344">
        <v>7424</v>
      </c>
      <c r="FG55" s="344">
        <v>7421</v>
      </c>
      <c r="FH55" s="344">
        <v>7382</v>
      </c>
      <c r="FI55" s="344">
        <v>7335</v>
      </c>
      <c r="FJ55" s="344">
        <v>7320</v>
      </c>
      <c r="FK55" s="344">
        <v>7320</v>
      </c>
      <c r="FL55" s="344">
        <v>7330</v>
      </c>
      <c r="FM55" s="344">
        <v>7355</v>
      </c>
      <c r="FN55" s="344">
        <v>7340</v>
      </c>
      <c r="FO55" s="344">
        <v>7351</v>
      </c>
      <c r="FP55" s="341">
        <v>7369</v>
      </c>
      <c r="FQ55" s="341">
        <v>7349</v>
      </c>
      <c r="FR55" s="341">
        <v>7348</v>
      </c>
      <c r="FS55" s="341">
        <v>7314</v>
      </c>
      <c r="FT55" s="341">
        <v>7312</v>
      </c>
      <c r="FU55" s="341">
        <v>7313</v>
      </c>
      <c r="FV55" s="341">
        <v>7298</v>
      </c>
      <c r="FW55" s="341">
        <v>7269</v>
      </c>
      <c r="FX55" s="341">
        <v>7240</v>
      </c>
      <c r="FY55" s="341">
        <v>7246</v>
      </c>
      <c r="FZ55" s="341">
        <v>7246</v>
      </c>
      <c r="GA55" s="341">
        <v>7257</v>
      </c>
      <c r="GB55" s="341">
        <v>7315</v>
      </c>
      <c r="GC55" s="341">
        <v>7296</v>
      </c>
      <c r="GD55" s="341">
        <v>7240</v>
      </c>
      <c r="GE55" s="341">
        <v>7211</v>
      </c>
      <c r="GF55" s="352">
        <v>7184</v>
      </c>
      <c r="GG55" s="353">
        <v>7140</v>
      </c>
      <c r="GH55" s="353">
        <v>7159</v>
      </c>
      <c r="GI55" s="353">
        <v>7131</v>
      </c>
      <c r="GJ55" s="353">
        <v>7117</v>
      </c>
      <c r="GK55" s="353">
        <v>7152</v>
      </c>
      <c r="GL55" s="353">
        <v>7156</v>
      </c>
      <c r="GM55" s="353">
        <v>7157</v>
      </c>
      <c r="GN55" s="341">
        <v>7244</v>
      </c>
      <c r="GO55" s="281">
        <v>87</v>
      </c>
      <c r="GP55" s="282">
        <v>101.21559312561099</v>
      </c>
      <c r="GQ55" s="281">
        <v>87</v>
      </c>
      <c r="GR55" s="282">
        <v>101.21559312561099</v>
      </c>
    </row>
    <row r="56" spans="1:200" ht="15" outlineLevel="2">
      <c r="A56" s="339">
        <v>501</v>
      </c>
      <c r="B56" s="340" t="s">
        <v>320</v>
      </c>
      <c r="C56" s="306" t="s">
        <v>389</v>
      </c>
      <c r="D56" s="341">
        <v>2264</v>
      </c>
      <c r="E56" s="341">
        <v>2300</v>
      </c>
      <c r="F56" s="341">
        <v>2297</v>
      </c>
      <c r="G56" s="341">
        <v>2289</v>
      </c>
      <c r="H56" s="341">
        <v>2297</v>
      </c>
      <c r="I56" s="341">
        <v>2300</v>
      </c>
      <c r="J56" s="341">
        <v>2206</v>
      </c>
      <c r="K56" s="341">
        <v>2287</v>
      </c>
      <c r="L56" s="341">
        <v>2195</v>
      </c>
      <c r="M56" s="341">
        <v>2194</v>
      </c>
      <c r="N56" s="341">
        <v>2187</v>
      </c>
      <c r="O56" s="341">
        <v>2208</v>
      </c>
      <c r="P56" s="344">
        <v>2203</v>
      </c>
      <c r="Q56" s="344">
        <v>2199</v>
      </c>
      <c r="R56" s="347">
        <v>2186</v>
      </c>
      <c r="S56" s="344">
        <v>2188</v>
      </c>
      <c r="T56" s="344">
        <v>2200</v>
      </c>
      <c r="U56" s="344">
        <v>2172</v>
      </c>
      <c r="V56" s="344">
        <v>2154</v>
      </c>
      <c r="W56" s="344">
        <v>2128</v>
      </c>
      <c r="X56" s="344">
        <v>2183</v>
      </c>
      <c r="Y56" s="344">
        <v>2200</v>
      </c>
      <c r="Z56" s="344">
        <v>2178</v>
      </c>
      <c r="AA56" s="344">
        <v>2152</v>
      </c>
      <c r="AB56" s="341">
        <v>2168</v>
      </c>
      <c r="AC56" s="341">
        <v>2170</v>
      </c>
      <c r="AD56" s="341">
        <v>2145</v>
      </c>
      <c r="AE56" s="341">
        <v>2137</v>
      </c>
      <c r="AF56" s="341">
        <v>2157</v>
      </c>
      <c r="AG56" s="341">
        <v>2113</v>
      </c>
      <c r="AH56" s="341">
        <v>2098</v>
      </c>
      <c r="AI56" s="341">
        <v>2093</v>
      </c>
      <c r="AJ56" s="341">
        <v>2105</v>
      </c>
      <c r="AK56" s="341">
        <v>2130</v>
      </c>
      <c r="AL56" s="341">
        <v>2134</v>
      </c>
      <c r="AM56" s="341">
        <v>2146</v>
      </c>
      <c r="AN56" s="344">
        <v>2141</v>
      </c>
      <c r="AO56" s="344">
        <v>2125</v>
      </c>
      <c r="AP56" s="344">
        <v>2136</v>
      </c>
      <c r="AQ56" s="344">
        <v>2091</v>
      </c>
      <c r="AR56" s="344">
        <v>2116</v>
      </c>
      <c r="AS56" s="344">
        <v>2082</v>
      </c>
      <c r="AT56" s="344">
        <v>2073</v>
      </c>
      <c r="AU56" s="344">
        <v>2056</v>
      </c>
      <c r="AV56" s="344">
        <v>2034</v>
      </c>
      <c r="AW56" s="344">
        <v>2019</v>
      </c>
      <c r="AX56" s="344">
        <v>2027</v>
      </c>
      <c r="AY56" s="344">
        <v>2025</v>
      </c>
      <c r="AZ56" s="341">
        <v>2022</v>
      </c>
      <c r="BA56" s="341">
        <v>2035</v>
      </c>
      <c r="BB56" s="341">
        <v>2027</v>
      </c>
      <c r="BC56" s="341">
        <v>2037</v>
      </c>
      <c r="BD56" s="341">
        <v>2046</v>
      </c>
      <c r="BE56" s="341">
        <v>2008</v>
      </c>
      <c r="BF56" s="341">
        <v>1973</v>
      </c>
      <c r="BG56" s="341">
        <v>1917</v>
      </c>
      <c r="BH56" s="341">
        <v>1913</v>
      </c>
      <c r="BI56" s="341">
        <v>1900</v>
      </c>
      <c r="BJ56" s="341">
        <v>1898</v>
      </c>
      <c r="BK56" s="341">
        <v>1905</v>
      </c>
      <c r="BL56" s="344">
        <v>1896</v>
      </c>
      <c r="BM56" s="344">
        <v>1908</v>
      </c>
      <c r="BN56" s="344">
        <v>1907</v>
      </c>
      <c r="BO56" s="344">
        <v>1923</v>
      </c>
      <c r="BP56" s="344">
        <v>1935</v>
      </c>
      <c r="BQ56" s="344">
        <v>1915</v>
      </c>
      <c r="BR56" s="344">
        <v>1866</v>
      </c>
      <c r="BS56" s="344">
        <v>1839</v>
      </c>
      <c r="BT56" s="344">
        <v>1836</v>
      </c>
      <c r="BU56" s="344">
        <v>1830</v>
      </c>
      <c r="BV56" s="344">
        <v>1830</v>
      </c>
      <c r="BW56" s="344">
        <v>1799</v>
      </c>
      <c r="BX56" s="341">
        <v>1844</v>
      </c>
      <c r="BY56" s="341">
        <v>1824</v>
      </c>
      <c r="BZ56" s="341">
        <v>1814</v>
      </c>
      <c r="CA56" s="341">
        <v>1783</v>
      </c>
      <c r="CB56" s="341">
        <v>1779</v>
      </c>
      <c r="CC56" s="341">
        <v>1776</v>
      </c>
      <c r="CD56" s="341">
        <v>1771</v>
      </c>
      <c r="CE56" s="341">
        <v>1785</v>
      </c>
      <c r="CF56" s="341">
        <v>1779</v>
      </c>
      <c r="CG56" s="341">
        <v>1775</v>
      </c>
      <c r="CH56" s="341">
        <v>1777</v>
      </c>
      <c r="CI56" s="341">
        <v>1767</v>
      </c>
      <c r="CJ56" s="344">
        <v>1766</v>
      </c>
      <c r="CK56" s="344">
        <v>1770</v>
      </c>
      <c r="CL56" s="344">
        <v>1776</v>
      </c>
      <c r="CM56" s="344">
        <v>1765</v>
      </c>
      <c r="CN56" s="344">
        <v>1769</v>
      </c>
      <c r="CO56" s="344">
        <v>1790</v>
      </c>
      <c r="CP56" s="344">
        <v>1792</v>
      </c>
      <c r="CQ56" s="344">
        <v>1784</v>
      </c>
      <c r="CR56" s="344">
        <v>1779</v>
      </c>
      <c r="CS56" s="344">
        <v>1766</v>
      </c>
      <c r="CT56" s="344">
        <v>1780</v>
      </c>
      <c r="CU56" s="344">
        <v>1790</v>
      </c>
      <c r="CV56" s="341">
        <v>1791</v>
      </c>
      <c r="CW56" s="341">
        <v>1769</v>
      </c>
      <c r="CX56" s="341">
        <v>1768</v>
      </c>
      <c r="CY56" s="341">
        <v>1776</v>
      </c>
      <c r="CZ56" s="341">
        <v>1769</v>
      </c>
      <c r="DA56" s="341">
        <v>1751</v>
      </c>
      <c r="DB56" s="341">
        <v>1759</v>
      </c>
      <c r="DC56" s="341">
        <v>1754</v>
      </c>
      <c r="DD56" s="341">
        <v>1748</v>
      </c>
      <c r="DE56" s="341">
        <v>1746</v>
      </c>
      <c r="DF56" s="341">
        <v>1753</v>
      </c>
      <c r="DG56" s="341">
        <v>1756</v>
      </c>
      <c r="DH56" s="344">
        <v>1752</v>
      </c>
      <c r="DI56" s="344">
        <v>1741</v>
      </c>
      <c r="DJ56" s="344">
        <v>1739</v>
      </c>
      <c r="DK56" s="344">
        <v>1734</v>
      </c>
      <c r="DL56" s="344">
        <v>1739</v>
      </c>
      <c r="DM56" s="344">
        <v>1731</v>
      </c>
      <c r="DN56" s="344">
        <v>1718</v>
      </c>
      <c r="DO56" s="344">
        <v>1700</v>
      </c>
      <c r="DP56" s="344">
        <v>1702</v>
      </c>
      <c r="DQ56" s="344">
        <v>1685</v>
      </c>
      <c r="DR56" s="344">
        <v>1678</v>
      </c>
      <c r="DS56" s="344">
        <v>1696</v>
      </c>
      <c r="DT56" s="341">
        <v>1710</v>
      </c>
      <c r="DU56" s="341">
        <v>1743</v>
      </c>
      <c r="DV56" s="341">
        <v>1719</v>
      </c>
      <c r="DW56" s="341">
        <v>1718</v>
      </c>
      <c r="DX56" s="341">
        <v>1743</v>
      </c>
      <c r="DY56" s="341">
        <v>1743</v>
      </c>
      <c r="DZ56" s="341">
        <v>1759</v>
      </c>
      <c r="EA56" s="341">
        <v>1746</v>
      </c>
      <c r="EB56" s="341">
        <v>1737</v>
      </c>
      <c r="EC56" s="341">
        <v>1729</v>
      </c>
      <c r="ED56" s="341">
        <v>1728</v>
      </c>
      <c r="EE56" s="341">
        <v>1728</v>
      </c>
      <c r="EF56" s="344">
        <v>1733</v>
      </c>
      <c r="EG56" s="344">
        <v>1745</v>
      </c>
      <c r="EH56" s="344">
        <v>1746</v>
      </c>
      <c r="EI56" s="344">
        <v>1746</v>
      </c>
      <c r="EJ56" s="344">
        <v>1733</v>
      </c>
      <c r="EK56" s="344">
        <v>1733</v>
      </c>
      <c r="EL56" s="344">
        <v>1741</v>
      </c>
      <c r="EM56" s="344">
        <v>1755</v>
      </c>
      <c r="EN56" s="344">
        <v>1772</v>
      </c>
      <c r="EO56" s="344">
        <v>1760</v>
      </c>
      <c r="EP56" s="344">
        <v>1758</v>
      </c>
      <c r="EQ56" s="344">
        <v>1751</v>
      </c>
      <c r="ER56" s="341">
        <v>1764</v>
      </c>
      <c r="ES56" s="341">
        <v>1779</v>
      </c>
      <c r="ET56" s="341">
        <v>1793</v>
      </c>
      <c r="EU56" s="341">
        <v>1786</v>
      </c>
      <c r="EV56" s="341">
        <v>1776</v>
      </c>
      <c r="EW56" s="341">
        <v>1768</v>
      </c>
      <c r="EX56" s="341">
        <v>1784</v>
      </c>
      <c r="EY56" s="341">
        <v>1793</v>
      </c>
      <c r="EZ56" s="341">
        <v>1808</v>
      </c>
      <c r="FA56" s="341">
        <v>1818</v>
      </c>
      <c r="FB56" s="341">
        <v>1810</v>
      </c>
      <c r="FC56" s="341">
        <v>1847</v>
      </c>
      <c r="FD56" s="344">
        <v>1846</v>
      </c>
      <c r="FE56" s="344">
        <v>1853</v>
      </c>
      <c r="FF56" s="344">
        <v>1844</v>
      </c>
      <c r="FG56" s="344">
        <v>1841</v>
      </c>
      <c r="FH56" s="344">
        <v>1835</v>
      </c>
      <c r="FI56" s="344">
        <v>1816</v>
      </c>
      <c r="FJ56" s="344">
        <v>1811</v>
      </c>
      <c r="FK56" s="344">
        <v>1803</v>
      </c>
      <c r="FL56" s="344">
        <v>1801</v>
      </c>
      <c r="FM56" s="344">
        <v>1793</v>
      </c>
      <c r="FN56" s="344">
        <v>1786</v>
      </c>
      <c r="FO56" s="344">
        <v>1788</v>
      </c>
      <c r="FP56" s="341">
        <v>1796</v>
      </c>
      <c r="FQ56" s="341">
        <v>1801</v>
      </c>
      <c r="FR56" s="341">
        <v>1796</v>
      </c>
      <c r="FS56" s="341">
        <v>1789</v>
      </c>
      <c r="FT56" s="341">
        <v>1799</v>
      </c>
      <c r="FU56" s="341">
        <v>1810</v>
      </c>
      <c r="FV56" s="341">
        <v>1800</v>
      </c>
      <c r="FW56" s="341">
        <v>1816</v>
      </c>
      <c r="FX56" s="341">
        <v>1811</v>
      </c>
      <c r="FY56" s="341">
        <v>1826</v>
      </c>
      <c r="FZ56" s="341">
        <v>1814</v>
      </c>
      <c r="GA56" s="341">
        <v>1802</v>
      </c>
      <c r="GB56" s="341">
        <v>1813</v>
      </c>
      <c r="GC56" s="341">
        <v>1827</v>
      </c>
      <c r="GD56" s="341">
        <v>1826</v>
      </c>
      <c r="GE56" s="341">
        <v>1814</v>
      </c>
      <c r="GF56" s="352">
        <v>1814</v>
      </c>
      <c r="GG56" s="353">
        <v>1764</v>
      </c>
      <c r="GH56" s="353">
        <v>1775</v>
      </c>
      <c r="GI56" s="353">
        <v>1762</v>
      </c>
      <c r="GJ56" s="353">
        <v>1761</v>
      </c>
      <c r="GK56" s="353">
        <v>1777</v>
      </c>
      <c r="GL56" s="353">
        <v>1785</v>
      </c>
      <c r="GM56" s="353">
        <v>1780</v>
      </c>
      <c r="GN56" s="341">
        <v>1825</v>
      </c>
      <c r="GO56" s="281">
        <v>45</v>
      </c>
      <c r="GP56" s="282">
        <v>102.52808988763999</v>
      </c>
      <c r="GQ56" s="281">
        <v>45</v>
      </c>
      <c r="GR56" s="282">
        <v>102.52808988763999</v>
      </c>
    </row>
    <row r="57" spans="1:200" ht="15" outlineLevel="2">
      <c r="A57" s="339">
        <v>543</v>
      </c>
      <c r="B57" s="340" t="s">
        <v>320</v>
      </c>
      <c r="C57" s="306" t="s">
        <v>390</v>
      </c>
      <c r="D57" s="341">
        <v>6781</v>
      </c>
      <c r="E57" s="341">
        <v>6808</v>
      </c>
      <c r="F57" s="341">
        <v>6883</v>
      </c>
      <c r="G57" s="341">
        <v>6832</v>
      </c>
      <c r="H57" s="341">
        <v>6858</v>
      </c>
      <c r="I57" s="341">
        <v>6873</v>
      </c>
      <c r="J57" s="341">
        <v>6857</v>
      </c>
      <c r="K57" s="341">
        <v>6855</v>
      </c>
      <c r="L57" s="341">
        <v>6854</v>
      </c>
      <c r="M57" s="341">
        <v>6879</v>
      </c>
      <c r="N57" s="341">
        <v>6886</v>
      </c>
      <c r="O57" s="341">
        <v>6984</v>
      </c>
      <c r="P57" s="344">
        <v>6974</v>
      </c>
      <c r="Q57" s="344">
        <v>7015</v>
      </c>
      <c r="R57" s="347">
        <v>7034</v>
      </c>
      <c r="S57" s="344">
        <v>7073</v>
      </c>
      <c r="T57" s="344">
        <v>7072</v>
      </c>
      <c r="U57" s="344">
        <v>7056</v>
      </c>
      <c r="V57" s="344">
        <v>7034</v>
      </c>
      <c r="W57" s="344">
        <v>6988</v>
      </c>
      <c r="X57" s="344">
        <v>6992</v>
      </c>
      <c r="Y57" s="344">
        <v>6994</v>
      </c>
      <c r="Z57" s="344">
        <v>6970</v>
      </c>
      <c r="AA57" s="344">
        <v>7019</v>
      </c>
      <c r="AB57" s="341">
        <v>6717</v>
      </c>
      <c r="AC57" s="341">
        <v>7092</v>
      </c>
      <c r="AD57" s="341">
        <v>7077</v>
      </c>
      <c r="AE57" s="341">
        <v>7041</v>
      </c>
      <c r="AF57" s="341">
        <v>7052</v>
      </c>
      <c r="AG57" s="341">
        <v>7038</v>
      </c>
      <c r="AH57" s="341">
        <v>7011</v>
      </c>
      <c r="AI57" s="341">
        <v>6908</v>
      </c>
      <c r="AJ57" s="341">
        <v>6958</v>
      </c>
      <c r="AK57" s="341">
        <v>6976</v>
      </c>
      <c r="AL57" s="341">
        <v>6927</v>
      </c>
      <c r="AM57" s="341">
        <v>6906</v>
      </c>
      <c r="AN57" s="344">
        <v>6902</v>
      </c>
      <c r="AO57" s="344">
        <v>6940</v>
      </c>
      <c r="AP57" s="344">
        <v>6936</v>
      </c>
      <c r="AQ57" s="344">
        <v>6952</v>
      </c>
      <c r="AR57" s="344">
        <v>6953</v>
      </c>
      <c r="AS57" s="344">
        <v>6915</v>
      </c>
      <c r="AT57" s="344">
        <v>6881</v>
      </c>
      <c r="AU57" s="344">
        <v>6837</v>
      </c>
      <c r="AV57" s="344">
        <v>6782</v>
      </c>
      <c r="AW57" s="344">
        <v>6767</v>
      </c>
      <c r="AX57" s="344">
        <v>6763</v>
      </c>
      <c r="AY57" s="344">
        <v>6794</v>
      </c>
      <c r="AZ57" s="341">
        <v>6798</v>
      </c>
      <c r="BA57" s="341">
        <v>6764</v>
      </c>
      <c r="BB57" s="341">
        <v>6775</v>
      </c>
      <c r="BC57" s="341">
        <v>6748</v>
      </c>
      <c r="BD57" s="341">
        <v>6741</v>
      </c>
      <c r="BE57" s="341">
        <v>6711</v>
      </c>
      <c r="BF57" s="341">
        <v>6702</v>
      </c>
      <c r="BG57" s="341">
        <v>6630</v>
      </c>
      <c r="BH57" s="341">
        <v>6595</v>
      </c>
      <c r="BI57" s="341">
        <v>6556</v>
      </c>
      <c r="BJ57" s="341">
        <v>6602</v>
      </c>
      <c r="BK57" s="341">
        <v>6640</v>
      </c>
      <c r="BL57" s="344">
        <v>6655</v>
      </c>
      <c r="BM57" s="344">
        <v>6689</v>
      </c>
      <c r="BN57" s="344">
        <v>6684</v>
      </c>
      <c r="BO57" s="344">
        <v>6684</v>
      </c>
      <c r="BP57" s="344">
        <v>6674</v>
      </c>
      <c r="BQ57" s="344">
        <v>6651</v>
      </c>
      <c r="BR57" s="344">
        <v>6629</v>
      </c>
      <c r="BS57" s="344">
        <v>6591</v>
      </c>
      <c r="BT57" s="344">
        <v>6589</v>
      </c>
      <c r="BU57" s="344">
        <v>6566</v>
      </c>
      <c r="BV57" s="344">
        <v>6591</v>
      </c>
      <c r="BW57" s="344">
        <v>6603</v>
      </c>
      <c r="BX57" s="341">
        <v>6616</v>
      </c>
      <c r="BY57" s="341">
        <v>6603</v>
      </c>
      <c r="BZ57" s="341">
        <v>6599</v>
      </c>
      <c r="CA57" s="341">
        <v>6602</v>
      </c>
      <c r="CB57" s="341">
        <v>6592</v>
      </c>
      <c r="CC57" s="341">
        <v>6499</v>
      </c>
      <c r="CD57" s="341">
        <v>6518</v>
      </c>
      <c r="CE57" s="341">
        <v>6516</v>
      </c>
      <c r="CF57" s="341">
        <v>6532</v>
      </c>
      <c r="CG57" s="341">
        <v>6521</v>
      </c>
      <c r="CH57" s="341">
        <v>6525</v>
      </c>
      <c r="CI57" s="341">
        <v>6513</v>
      </c>
      <c r="CJ57" s="344">
        <v>6489</v>
      </c>
      <c r="CK57" s="344">
        <v>6488</v>
      </c>
      <c r="CL57" s="344">
        <v>6523</v>
      </c>
      <c r="CM57" s="344">
        <v>6506</v>
      </c>
      <c r="CN57" s="344">
        <v>6501</v>
      </c>
      <c r="CO57" s="344">
        <v>6506</v>
      </c>
      <c r="CP57" s="344">
        <v>6497</v>
      </c>
      <c r="CQ57" s="344">
        <v>6507</v>
      </c>
      <c r="CR57" s="344">
        <v>6527</v>
      </c>
      <c r="CS57" s="344">
        <v>6542</v>
      </c>
      <c r="CT57" s="344">
        <v>6558</v>
      </c>
      <c r="CU57" s="344">
        <v>6544</v>
      </c>
      <c r="CV57" s="341">
        <v>6544</v>
      </c>
      <c r="CW57" s="341">
        <v>6568</v>
      </c>
      <c r="CX57" s="341">
        <v>6553</v>
      </c>
      <c r="CY57" s="341">
        <v>6563</v>
      </c>
      <c r="CZ57" s="341">
        <v>6537</v>
      </c>
      <c r="DA57" s="341">
        <v>6537</v>
      </c>
      <c r="DB57" s="341">
        <v>6527</v>
      </c>
      <c r="DC57" s="341">
        <v>6553</v>
      </c>
      <c r="DD57" s="341">
        <v>6566</v>
      </c>
      <c r="DE57" s="341">
        <v>6571</v>
      </c>
      <c r="DF57" s="341">
        <v>6571</v>
      </c>
      <c r="DG57" s="341">
        <v>6592</v>
      </c>
      <c r="DH57" s="344">
        <v>6600</v>
      </c>
      <c r="DI57" s="344">
        <v>6615</v>
      </c>
      <c r="DJ57" s="344">
        <v>6634</v>
      </c>
      <c r="DK57" s="344">
        <v>6615</v>
      </c>
      <c r="DL57" s="344">
        <v>6586</v>
      </c>
      <c r="DM57" s="344">
        <v>6556</v>
      </c>
      <c r="DN57" s="344">
        <v>6554</v>
      </c>
      <c r="DO57" s="344">
        <v>6549</v>
      </c>
      <c r="DP57" s="344">
        <v>6548</v>
      </c>
      <c r="DQ57" s="344">
        <v>6522</v>
      </c>
      <c r="DR57" s="344">
        <v>6508</v>
      </c>
      <c r="DS57" s="344">
        <v>6505</v>
      </c>
      <c r="DT57" s="341">
        <v>6521</v>
      </c>
      <c r="DU57" s="341">
        <v>6527</v>
      </c>
      <c r="DV57" s="341">
        <v>6537</v>
      </c>
      <c r="DW57" s="341">
        <v>6492</v>
      </c>
      <c r="DX57" s="341">
        <v>6565</v>
      </c>
      <c r="DY57" s="341">
        <v>6552</v>
      </c>
      <c r="DZ57" s="341">
        <v>6546</v>
      </c>
      <c r="EA57" s="341">
        <v>6496</v>
      </c>
      <c r="EB57" s="341">
        <v>6533</v>
      </c>
      <c r="EC57" s="341">
        <v>6519</v>
      </c>
      <c r="ED57" s="341">
        <v>6503</v>
      </c>
      <c r="EE57" s="341">
        <v>6517</v>
      </c>
      <c r="EF57" s="344">
        <v>6558</v>
      </c>
      <c r="EG57" s="344">
        <v>6579</v>
      </c>
      <c r="EH57" s="344">
        <v>6592</v>
      </c>
      <c r="EI57" s="344">
        <v>6594</v>
      </c>
      <c r="EJ57" s="344">
        <v>6582</v>
      </c>
      <c r="EK57" s="344">
        <v>6581</v>
      </c>
      <c r="EL57" s="344">
        <v>6583</v>
      </c>
      <c r="EM57" s="344">
        <v>6577</v>
      </c>
      <c r="EN57" s="344">
        <v>6611</v>
      </c>
      <c r="EO57" s="344">
        <v>6606</v>
      </c>
      <c r="EP57" s="344">
        <v>6616</v>
      </c>
      <c r="EQ57" s="344">
        <v>6638</v>
      </c>
      <c r="ER57" s="341">
        <v>6664</v>
      </c>
      <c r="ES57" s="341">
        <v>6671</v>
      </c>
      <c r="ET57" s="341">
        <v>6561</v>
      </c>
      <c r="EU57" s="341">
        <v>6544</v>
      </c>
      <c r="EV57" s="341">
        <v>6523</v>
      </c>
      <c r="EW57" s="341">
        <v>6521</v>
      </c>
      <c r="EX57" s="341">
        <v>6569</v>
      </c>
      <c r="EY57" s="341">
        <v>6593</v>
      </c>
      <c r="EZ57" s="341">
        <v>6563</v>
      </c>
      <c r="FA57" s="341">
        <v>6580</v>
      </c>
      <c r="FB57" s="341">
        <v>6592</v>
      </c>
      <c r="FC57" s="341">
        <v>6628</v>
      </c>
      <c r="FD57" s="344">
        <v>6692</v>
      </c>
      <c r="FE57" s="344">
        <v>6732</v>
      </c>
      <c r="FF57" s="344">
        <v>6657</v>
      </c>
      <c r="FG57" s="344">
        <v>6640</v>
      </c>
      <c r="FH57" s="344">
        <v>6640</v>
      </c>
      <c r="FI57" s="344">
        <v>6608</v>
      </c>
      <c r="FJ57" s="344">
        <v>6596</v>
      </c>
      <c r="FK57" s="344">
        <v>6609</v>
      </c>
      <c r="FL57" s="344">
        <v>6636</v>
      </c>
      <c r="FM57" s="344">
        <v>6641</v>
      </c>
      <c r="FN57" s="344">
        <v>6611</v>
      </c>
      <c r="FO57" s="344">
        <v>6608</v>
      </c>
      <c r="FP57" s="341">
        <v>6656</v>
      </c>
      <c r="FQ57" s="341">
        <v>6681</v>
      </c>
      <c r="FR57" s="341">
        <v>6648</v>
      </c>
      <c r="FS57" s="341">
        <v>6580</v>
      </c>
      <c r="FT57" s="341">
        <v>6527</v>
      </c>
      <c r="FU57" s="341">
        <v>6509</v>
      </c>
      <c r="FV57" s="341">
        <v>6542</v>
      </c>
      <c r="FW57" s="341">
        <v>6554</v>
      </c>
      <c r="FX57" s="341">
        <v>6546</v>
      </c>
      <c r="FY57" s="341">
        <v>6522</v>
      </c>
      <c r="FZ57" s="341">
        <v>6499</v>
      </c>
      <c r="GA57" s="341">
        <v>6508</v>
      </c>
      <c r="GB57" s="341">
        <v>6582</v>
      </c>
      <c r="GC57" s="341">
        <v>6603</v>
      </c>
      <c r="GD57" s="341">
        <v>6572</v>
      </c>
      <c r="GE57" s="341">
        <v>6572</v>
      </c>
      <c r="GF57" s="352">
        <v>6533</v>
      </c>
      <c r="GG57" s="353">
        <v>6461</v>
      </c>
      <c r="GH57" s="353">
        <v>6470</v>
      </c>
      <c r="GI57" s="353">
        <v>6417</v>
      </c>
      <c r="GJ57" s="353">
        <v>6403</v>
      </c>
      <c r="GK57" s="353">
        <v>6426</v>
      </c>
      <c r="GL57" s="353">
        <v>6439</v>
      </c>
      <c r="GM57" s="353">
        <v>6449</v>
      </c>
      <c r="GN57" s="341">
        <v>6463</v>
      </c>
      <c r="GO57" s="281">
        <v>14</v>
      </c>
      <c r="GP57" s="282">
        <v>100.21708792060799</v>
      </c>
      <c r="GQ57" s="281">
        <v>14</v>
      </c>
      <c r="GR57" s="282">
        <v>100.21708792060799</v>
      </c>
    </row>
    <row r="58" spans="1:200" ht="15" outlineLevel="2">
      <c r="A58" s="339">
        <v>628</v>
      </c>
      <c r="B58" s="340" t="s">
        <v>320</v>
      </c>
      <c r="C58" s="306" t="s">
        <v>391</v>
      </c>
      <c r="D58" s="341">
        <v>8243</v>
      </c>
      <c r="E58" s="341">
        <v>8243</v>
      </c>
      <c r="F58" s="341">
        <v>8260</v>
      </c>
      <c r="G58" s="341">
        <v>7768</v>
      </c>
      <c r="H58" s="341">
        <v>7765</v>
      </c>
      <c r="I58" s="341">
        <v>7810</v>
      </c>
      <c r="J58" s="341">
        <v>7775</v>
      </c>
      <c r="K58" s="341">
        <v>7767</v>
      </c>
      <c r="L58" s="341">
        <v>7796</v>
      </c>
      <c r="M58" s="341">
        <v>7794</v>
      </c>
      <c r="N58" s="341">
        <v>7815</v>
      </c>
      <c r="O58" s="341">
        <v>7849</v>
      </c>
      <c r="P58" s="344">
        <v>7909</v>
      </c>
      <c r="Q58" s="344">
        <v>7912</v>
      </c>
      <c r="R58" s="347">
        <v>7884</v>
      </c>
      <c r="S58" s="344">
        <v>7873</v>
      </c>
      <c r="T58" s="344">
        <v>7835</v>
      </c>
      <c r="U58" s="344">
        <v>7820</v>
      </c>
      <c r="V58" s="344">
        <v>7804</v>
      </c>
      <c r="W58" s="344">
        <v>7791</v>
      </c>
      <c r="X58" s="344">
        <v>7785</v>
      </c>
      <c r="Y58" s="344">
        <v>7818</v>
      </c>
      <c r="Z58" s="344">
        <v>7788</v>
      </c>
      <c r="AA58" s="344">
        <v>7791</v>
      </c>
      <c r="AB58" s="341">
        <v>7840</v>
      </c>
      <c r="AC58" s="341">
        <v>7853</v>
      </c>
      <c r="AD58" s="341">
        <v>7871</v>
      </c>
      <c r="AE58" s="341">
        <v>7867</v>
      </c>
      <c r="AF58" s="341">
        <v>7897</v>
      </c>
      <c r="AG58" s="341">
        <v>7829</v>
      </c>
      <c r="AH58" s="341">
        <v>7782</v>
      </c>
      <c r="AI58" s="341">
        <v>7742</v>
      </c>
      <c r="AJ58" s="341">
        <v>7690</v>
      </c>
      <c r="AK58" s="341">
        <v>7726</v>
      </c>
      <c r="AL58" s="341">
        <v>7660</v>
      </c>
      <c r="AM58" s="341">
        <v>7725</v>
      </c>
      <c r="AN58" s="344">
        <v>7739</v>
      </c>
      <c r="AO58" s="344">
        <v>7767</v>
      </c>
      <c r="AP58" s="344">
        <v>7763</v>
      </c>
      <c r="AQ58" s="344">
        <v>7673</v>
      </c>
      <c r="AR58" s="344">
        <v>7676</v>
      </c>
      <c r="AS58" s="344">
        <v>7640</v>
      </c>
      <c r="AT58" s="344">
        <v>7618</v>
      </c>
      <c r="AU58" s="344">
        <v>7633</v>
      </c>
      <c r="AV58" s="344">
        <v>7567</v>
      </c>
      <c r="AW58" s="344">
        <v>7577</v>
      </c>
      <c r="AX58" s="344">
        <v>7598</v>
      </c>
      <c r="AY58" s="344">
        <v>7641</v>
      </c>
      <c r="AZ58" s="341">
        <v>7683</v>
      </c>
      <c r="BA58" s="341">
        <v>7669</v>
      </c>
      <c r="BB58" s="341">
        <v>7626</v>
      </c>
      <c r="BC58" s="341">
        <v>7593</v>
      </c>
      <c r="BD58" s="341">
        <v>7613</v>
      </c>
      <c r="BE58" s="341">
        <v>7570</v>
      </c>
      <c r="BF58" s="341">
        <v>7522</v>
      </c>
      <c r="BG58" s="341">
        <v>7420</v>
      </c>
      <c r="BH58" s="341">
        <v>7339</v>
      </c>
      <c r="BI58" s="341">
        <v>7293</v>
      </c>
      <c r="BJ58" s="341">
        <v>7301</v>
      </c>
      <c r="BK58" s="341">
        <v>7354</v>
      </c>
      <c r="BL58" s="344">
        <v>7356</v>
      </c>
      <c r="BM58" s="344">
        <v>7435</v>
      </c>
      <c r="BN58" s="344">
        <v>7428</v>
      </c>
      <c r="BO58" s="344">
        <v>7423</v>
      </c>
      <c r="BP58" s="344">
        <v>7429</v>
      </c>
      <c r="BQ58" s="344">
        <v>7325</v>
      </c>
      <c r="BR58" s="344">
        <v>7238</v>
      </c>
      <c r="BS58" s="344">
        <v>7167</v>
      </c>
      <c r="BT58" s="344">
        <v>7145</v>
      </c>
      <c r="BU58" s="344">
        <v>7155</v>
      </c>
      <c r="BV58" s="344">
        <v>7188</v>
      </c>
      <c r="BW58" s="344">
        <v>7278</v>
      </c>
      <c r="BX58" s="341">
        <v>7278</v>
      </c>
      <c r="BY58" s="341">
        <v>7247</v>
      </c>
      <c r="BZ58" s="341">
        <v>7259</v>
      </c>
      <c r="CA58" s="341">
        <v>7199</v>
      </c>
      <c r="CB58" s="341">
        <v>7171</v>
      </c>
      <c r="CC58" s="341">
        <v>7141</v>
      </c>
      <c r="CD58" s="341">
        <v>7133</v>
      </c>
      <c r="CE58" s="341">
        <v>7144</v>
      </c>
      <c r="CF58" s="341">
        <v>7121</v>
      </c>
      <c r="CG58" s="341">
        <v>7082</v>
      </c>
      <c r="CH58" s="341">
        <v>7099</v>
      </c>
      <c r="CI58" s="341">
        <v>7101</v>
      </c>
      <c r="CJ58" s="344">
        <v>7095</v>
      </c>
      <c r="CK58" s="344">
        <v>7114</v>
      </c>
      <c r="CL58" s="344">
        <v>7085</v>
      </c>
      <c r="CM58" s="344">
        <v>7108</v>
      </c>
      <c r="CN58" s="344">
        <v>7118</v>
      </c>
      <c r="CO58" s="344">
        <v>7183</v>
      </c>
      <c r="CP58" s="344">
        <v>7222</v>
      </c>
      <c r="CQ58" s="344">
        <v>7252</v>
      </c>
      <c r="CR58" s="344">
        <v>7227</v>
      </c>
      <c r="CS58" s="344">
        <v>7280</v>
      </c>
      <c r="CT58" s="344">
        <v>7307</v>
      </c>
      <c r="CU58" s="344">
        <v>7334</v>
      </c>
      <c r="CV58" s="341">
        <v>7338</v>
      </c>
      <c r="CW58" s="341">
        <v>7324</v>
      </c>
      <c r="CX58" s="341">
        <v>7243</v>
      </c>
      <c r="CY58" s="341">
        <v>7206</v>
      </c>
      <c r="CZ58" s="341">
        <v>7156</v>
      </c>
      <c r="DA58" s="341">
        <v>7131</v>
      </c>
      <c r="DB58" s="341">
        <v>7149</v>
      </c>
      <c r="DC58" s="341">
        <v>7135</v>
      </c>
      <c r="DD58" s="341">
        <v>7142</v>
      </c>
      <c r="DE58" s="341">
        <v>7115</v>
      </c>
      <c r="DF58" s="341">
        <v>7184</v>
      </c>
      <c r="DG58" s="341">
        <v>7230</v>
      </c>
      <c r="DH58" s="344">
        <v>7249</v>
      </c>
      <c r="DI58" s="344">
        <v>7330</v>
      </c>
      <c r="DJ58" s="344">
        <v>7295</v>
      </c>
      <c r="DK58" s="344">
        <v>7262</v>
      </c>
      <c r="DL58" s="344">
        <v>7222</v>
      </c>
      <c r="DM58" s="344">
        <v>7189</v>
      </c>
      <c r="DN58" s="344">
        <v>7148</v>
      </c>
      <c r="DO58" s="344">
        <v>7147</v>
      </c>
      <c r="DP58" s="344">
        <v>7169</v>
      </c>
      <c r="DQ58" s="344">
        <v>7111</v>
      </c>
      <c r="DR58" s="344">
        <v>7088</v>
      </c>
      <c r="DS58" s="344">
        <v>7117</v>
      </c>
      <c r="DT58" s="341">
        <v>7152</v>
      </c>
      <c r="DU58" s="341">
        <v>7178</v>
      </c>
      <c r="DV58" s="341">
        <v>7188</v>
      </c>
      <c r="DW58" s="341">
        <v>7210</v>
      </c>
      <c r="DX58" s="341">
        <v>7236</v>
      </c>
      <c r="DY58" s="341">
        <v>7267</v>
      </c>
      <c r="DZ58" s="341">
        <v>7290</v>
      </c>
      <c r="EA58" s="341">
        <v>7223</v>
      </c>
      <c r="EB58" s="341">
        <v>7236</v>
      </c>
      <c r="EC58" s="341">
        <v>7221</v>
      </c>
      <c r="ED58" s="341">
        <v>7163</v>
      </c>
      <c r="EE58" s="341">
        <v>7204</v>
      </c>
      <c r="EF58" s="344">
        <v>7239</v>
      </c>
      <c r="EG58" s="344">
        <v>7251</v>
      </c>
      <c r="EH58" s="344">
        <v>7209</v>
      </c>
      <c r="EI58" s="344">
        <v>7180</v>
      </c>
      <c r="EJ58" s="344">
        <v>7175</v>
      </c>
      <c r="EK58" s="344">
        <v>7166</v>
      </c>
      <c r="EL58" s="344">
        <v>7140</v>
      </c>
      <c r="EM58" s="344">
        <v>7145</v>
      </c>
      <c r="EN58" s="344">
        <v>7115</v>
      </c>
      <c r="EO58" s="344">
        <v>7099</v>
      </c>
      <c r="EP58" s="344">
        <v>7101</v>
      </c>
      <c r="EQ58" s="344">
        <v>7097</v>
      </c>
      <c r="ER58" s="341">
        <v>7125</v>
      </c>
      <c r="ES58" s="341">
        <v>7095</v>
      </c>
      <c r="ET58" s="341">
        <v>7036</v>
      </c>
      <c r="EU58" s="341">
        <v>7023</v>
      </c>
      <c r="EV58" s="341">
        <v>7039</v>
      </c>
      <c r="EW58" s="341">
        <v>7009</v>
      </c>
      <c r="EX58" s="341">
        <v>7036</v>
      </c>
      <c r="EY58" s="341">
        <v>7108</v>
      </c>
      <c r="EZ58" s="341">
        <v>7150</v>
      </c>
      <c r="FA58" s="341">
        <v>7186</v>
      </c>
      <c r="FB58" s="341">
        <v>7179</v>
      </c>
      <c r="FC58" s="341">
        <v>7242</v>
      </c>
      <c r="FD58" s="344">
        <v>7303</v>
      </c>
      <c r="FE58" s="344">
        <v>7297</v>
      </c>
      <c r="FF58" s="344">
        <v>7201</v>
      </c>
      <c r="FG58" s="344">
        <v>7178</v>
      </c>
      <c r="FH58" s="344">
        <v>7153</v>
      </c>
      <c r="FI58" s="344">
        <v>7106</v>
      </c>
      <c r="FJ58" s="344">
        <v>7122</v>
      </c>
      <c r="FK58" s="344">
        <v>7118</v>
      </c>
      <c r="FL58" s="344">
        <v>7142</v>
      </c>
      <c r="FM58" s="344">
        <v>7165</v>
      </c>
      <c r="FN58" s="344">
        <v>7158</v>
      </c>
      <c r="FO58" s="344">
        <v>7195</v>
      </c>
      <c r="FP58" s="341">
        <v>7232</v>
      </c>
      <c r="FQ58" s="341">
        <v>7191</v>
      </c>
      <c r="FR58" s="341">
        <v>7149</v>
      </c>
      <c r="FS58" s="341">
        <v>7085</v>
      </c>
      <c r="FT58" s="341">
        <v>7053</v>
      </c>
      <c r="FU58" s="341">
        <v>7026</v>
      </c>
      <c r="FV58" s="341">
        <v>7050</v>
      </c>
      <c r="FW58" s="341">
        <v>7044</v>
      </c>
      <c r="FX58" s="341">
        <v>7006</v>
      </c>
      <c r="FY58" s="341">
        <v>7050</v>
      </c>
      <c r="FZ58" s="341">
        <v>7058</v>
      </c>
      <c r="GA58" s="341">
        <v>7087</v>
      </c>
      <c r="GB58" s="341">
        <v>7150</v>
      </c>
      <c r="GC58" s="341">
        <v>7165</v>
      </c>
      <c r="GD58" s="341">
        <v>7115</v>
      </c>
      <c r="GE58" s="341">
        <v>7074</v>
      </c>
      <c r="GF58" s="352">
        <v>7043</v>
      </c>
      <c r="GG58" s="353">
        <v>7005</v>
      </c>
      <c r="GH58" s="353">
        <v>7027</v>
      </c>
      <c r="GI58" s="353">
        <v>7002</v>
      </c>
      <c r="GJ58" s="353">
        <v>7017</v>
      </c>
      <c r="GK58" s="353">
        <v>7007</v>
      </c>
      <c r="GL58" s="353">
        <v>7004</v>
      </c>
      <c r="GM58" s="353">
        <v>6992</v>
      </c>
      <c r="GN58" s="341">
        <v>7064</v>
      </c>
      <c r="GO58" s="281">
        <v>72</v>
      </c>
      <c r="GP58" s="282">
        <v>101.02974828375299</v>
      </c>
      <c r="GQ58" s="281">
        <v>72</v>
      </c>
      <c r="GR58" s="282">
        <v>101.02974828375299</v>
      </c>
    </row>
    <row r="59" spans="1:200" ht="15" outlineLevel="2">
      <c r="A59" s="339">
        <v>656</v>
      </c>
      <c r="B59" s="340" t="s">
        <v>320</v>
      </c>
      <c r="C59" s="306" t="s">
        <v>392</v>
      </c>
      <c r="D59" s="341">
        <v>5966</v>
      </c>
      <c r="E59" s="341">
        <v>6038</v>
      </c>
      <c r="F59" s="341">
        <v>6078</v>
      </c>
      <c r="G59" s="341">
        <v>6086</v>
      </c>
      <c r="H59" s="341">
        <v>6040</v>
      </c>
      <c r="I59" s="341">
        <v>6050</v>
      </c>
      <c r="J59" s="341">
        <v>6002</v>
      </c>
      <c r="K59" s="341">
        <v>6020</v>
      </c>
      <c r="L59" s="341">
        <v>5967</v>
      </c>
      <c r="M59" s="341">
        <v>5994</v>
      </c>
      <c r="N59" s="341">
        <v>6041</v>
      </c>
      <c r="O59" s="341">
        <v>6124</v>
      </c>
      <c r="P59" s="344">
        <v>6090</v>
      </c>
      <c r="Q59" s="344">
        <v>6053</v>
      </c>
      <c r="R59" s="347">
        <v>6181</v>
      </c>
      <c r="S59" s="344">
        <v>6103</v>
      </c>
      <c r="T59" s="344">
        <v>6282</v>
      </c>
      <c r="U59" s="344">
        <v>6518</v>
      </c>
      <c r="V59" s="344">
        <v>6509</v>
      </c>
      <c r="W59" s="344">
        <v>6465</v>
      </c>
      <c r="X59" s="344">
        <v>6461</v>
      </c>
      <c r="Y59" s="344">
        <v>6568</v>
      </c>
      <c r="Z59" s="344">
        <v>6583</v>
      </c>
      <c r="AA59" s="344">
        <v>6543</v>
      </c>
      <c r="AB59" s="341">
        <v>6523</v>
      </c>
      <c r="AC59" s="341">
        <v>6562</v>
      </c>
      <c r="AD59" s="341">
        <v>6552</v>
      </c>
      <c r="AE59" s="341">
        <v>6527</v>
      </c>
      <c r="AF59" s="341">
        <v>6448</v>
      </c>
      <c r="AG59" s="341">
        <v>6366</v>
      </c>
      <c r="AH59" s="341">
        <v>6356</v>
      </c>
      <c r="AI59" s="341">
        <v>6398</v>
      </c>
      <c r="AJ59" s="341">
        <v>6344</v>
      </c>
      <c r="AK59" s="341">
        <v>6425</v>
      </c>
      <c r="AL59" s="341">
        <v>6339</v>
      </c>
      <c r="AM59" s="341">
        <v>6416</v>
      </c>
      <c r="AN59" s="344">
        <v>6395</v>
      </c>
      <c r="AO59" s="344">
        <v>6531</v>
      </c>
      <c r="AP59" s="344">
        <v>6537</v>
      </c>
      <c r="AQ59" s="344">
        <v>6550</v>
      </c>
      <c r="AR59" s="344">
        <v>6492</v>
      </c>
      <c r="AS59" s="344">
        <v>6463</v>
      </c>
      <c r="AT59" s="344">
        <v>6453</v>
      </c>
      <c r="AU59" s="344">
        <v>6429</v>
      </c>
      <c r="AV59" s="344">
        <v>6397</v>
      </c>
      <c r="AW59" s="344">
        <v>6422</v>
      </c>
      <c r="AX59" s="344">
        <v>6376</v>
      </c>
      <c r="AY59" s="344">
        <v>6468</v>
      </c>
      <c r="AZ59" s="341">
        <v>6403</v>
      </c>
      <c r="BA59" s="341">
        <v>6493</v>
      </c>
      <c r="BB59" s="341">
        <v>6505</v>
      </c>
      <c r="BC59" s="341">
        <v>6539</v>
      </c>
      <c r="BD59" s="341">
        <v>6555</v>
      </c>
      <c r="BE59" s="341">
        <v>6542</v>
      </c>
      <c r="BF59" s="341">
        <v>6520</v>
      </c>
      <c r="BG59" s="341">
        <v>6414</v>
      </c>
      <c r="BH59" s="341">
        <v>6420</v>
      </c>
      <c r="BI59" s="341">
        <v>6298</v>
      </c>
      <c r="BJ59" s="341">
        <v>6358</v>
      </c>
      <c r="BK59" s="341">
        <v>6437</v>
      </c>
      <c r="BL59" s="344">
        <v>6463</v>
      </c>
      <c r="BM59" s="344">
        <v>6510</v>
      </c>
      <c r="BN59" s="344">
        <v>6458</v>
      </c>
      <c r="BO59" s="344">
        <v>6422</v>
      </c>
      <c r="BP59" s="344">
        <v>6433</v>
      </c>
      <c r="BQ59" s="344">
        <v>6417</v>
      </c>
      <c r="BR59" s="344">
        <v>6343</v>
      </c>
      <c r="BS59" s="344">
        <v>6370</v>
      </c>
      <c r="BT59" s="344">
        <v>6314</v>
      </c>
      <c r="BU59" s="344">
        <v>6300</v>
      </c>
      <c r="BV59" s="344">
        <v>6360</v>
      </c>
      <c r="BW59" s="344">
        <v>6384</v>
      </c>
      <c r="BX59" s="341">
        <v>6420</v>
      </c>
      <c r="BY59" s="341">
        <v>6398</v>
      </c>
      <c r="BZ59" s="341">
        <v>6339</v>
      </c>
      <c r="CA59" s="341">
        <v>6268</v>
      </c>
      <c r="CB59" s="341">
        <v>6238</v>
      </c>
      <c r="CC59" s="341">
        <v>6181</v>
      </c>
      <c r="CD59" s="341">
        <v>6179</v>
      </c>
      <c r="CE59" s="341">
        <v>6171</v>
      </c>
      <c r="CF59" s="341">
        <v>6155</v>
      </c>
      <c r="CG59" s="341">
        <v>6115</v>
      </c>
      <c r="CH59" s="341">
        <v>6063</v>
      </c>
      <c r="CI59" s="341">
        <v>6072</v>
      </c>
      <c r="CJ59" s="344">
        <v>6068</v>
      </c>
      <c r="CK59" s="344">
        <v>6063</v>
      </c>
      <c r="CL59" s="344">
        <v>6039</v>
      </c>
      <c r="CM59" s="344">
        <v>6022</v>
      </c>
      <c r="CN59" s="344">
        <v>6043</v>
      </c>
      <c r="CO59" s="344">
        <v>6106</v>
      </c>
      <c r="CP59" s="344">
        <v>6177</v>
      </c>
      <c r="CQ59" s="344">
        <v>6174</v>
      </c>
      <c r="CR59" s="344">
        <v>6232</v>
      </c>
      <c r="CS59" s="344">
        <v>6239</v>
      </c>
      <c r="CT59" s="344">
        <v>6266</v>
      </c>
      <c r="CU59" s="344">
        <v>6483</v>
      </c>
      <c r="CV59" s="341">
        <v>6488</v>
      </c>
      <c r="CW59" s="341">
        <v>6519</v>
      </c>
      <c r="CX59" s="341">
        <v>6473</v>
      </c>
      <c r="CY59" s="341">
        <v>6448</v>
      </c>
      <c r="CZ59" s="341">
        <v>6479</v>
      </c>
      <c r="DA59" s="341">
        <v>6463</v>
      </c>
      <c r="DB59" s="341">
        <v>6476</v>
      </c>
      <c r="DC59" s="341">
        <v>6483</v>
      </c>
      <c r="DD59" s="341">
        <v>6470</v>
      </c>
      <c r="DE59" s="341">
        <v>6431</v>
      </c>
      <c r="DF59" s="341">
        <v>6479</v>
      </c>
      <c r="DG59" s="341">
        <v>6495</v>
      </c>
      <c r="DH59" s="344">
        <v>6499</v>
      </c>
      <c r="DI59" s="344">
        <v>6519</v>
      </c>
      <c r="DJ59" s="344">
        <v>6599</v>
      </c>
      <c r="DK59" s="344">
        <v>6607</v>
      </c>
      <c r="DL59" s="344">
        <v>6571</v>
      </c>
      <c r="DM59" s="344">
        <v>6565</v>
      </c>
      <c r="DN59" s="344">
        <v>6515</v>
      </c>
      <c r="DO59" s="344">
        <v>6473</v>
      </c>
      <c r="DP59" s="344">
        <v>6499</v>
      </c>
      <c r="DQ59" s="344">
        <v>6438</v>
      </c>
      <c r="DR59" s="344">
        <v>6421</v>
      </c>
      <c r="DS59" s="344">
        <v>6491</v>
      </c>
      <c r="DT59" s="341">
        <v>6540</v>
      </c>
      <c r="DU59" s="341">
        <v>6788</v>
      </c>
      <c r="DV59" s="341">
        <v>6801</v>
      </c>
      <c r="DW59" s="341">
        <v>6818</v>
      </c>
      <c r="DX59" s="341">
        <v>6948</v>
      </c>
      <c r="DY59" s="341">
        <v>6960</v>
      </c>
      <c r="DZ59" s="341">
        <v>7004</v>
      </c>
      <c r="EA59" s="341">
        <v>6744</v>
      </c>
      <c r="EB59" s="341">
        <v>6959</v>
      </c>
      <c r="EC59" s="341">
        <v>6898</v>
      </c>
      <c r="ED59" s="341">
        <v>6859</v>
      </c>
      <c r="EE59" s="341">
        <v>6831</v>
      </c>
      <c r="EF59" s="344">
        <v>6823</v>
      </c>
      <c r="EG59" s="344">
        <v>6831</v>
      </c>
      <c r="EH59" s="344">
        <v>6789</v>
      </c>
      <c r="EI59" s="344">
        <v>6774</v>
      </c>
      <c r="EJ59" s="344">
        <v>6609</v>
      </c>
      <c r="EK59" s="344">
        <v>6734</v>
      </c>
      <c r="EL59" s="344">
        <v>6745</v>
      </c>
      <c r="EM59" s="344">
        <v>6745</v>
      </c>
      <c r="EN59" s="344">
        <v>6708</v>
      </c>
      <c r="EO59" s="344">
        <v>6736</v>
      </c>
      <c r="EP59" s="344">
        <v>6760</v>
      </c>
      <c r="EQ59" s="344">
        <v>6788</v>
      </c>
      <c r="ER59" s="341">
        <v>6842</v>
      </c>
      <c r="ES59" s="341">
        <v>6887</v>
      </c>
      <c r="ET59" s="341">
        <v>6989</v>
      </c>
      <c r="EU59" s="341">
        <v>7006</v>
      </c>
      <c r="EV59" s="341">
        <v>7067</v>
      </c>
      <c r="EW59" s="341">
        <v>7068</v>
      </c>
      <c r="EX59" s="341">
        <v>7452</v>
      </c>
      <c r="EY59" s="341">
        <v>7510</v>
      </c>
      <c r="EZ59" s="341">
        <v>7523</v>
      </c>
      <c r="FA59" s="341">
        <v>7625</v>
      </c>
      <c r="FB59" s="341">
        <v>7652</v>
      </c>
      <c r="FC59" s="341">
        <v>7773</v>
      </c>
      <c r="FD59" s="344">
        <v>7873</v>
      </c>
      <c r="FE59" s="344">
        <v>7895</v>
      </c>
      <c r="FF59" s="344">
        <v>7860</v>
      </c>
      <c r="FG59" s="344">
        <v>7841</v>
      </c>
      <c r="FH59" s="344">
        <v>7896</v>
      </c>
      <c r="FI59" s="344">
        <v>7859</v>
      </c>
      <c r="FJ59" s="344">
        <v>7857</v>
      </c>
      <c r="FK59" s="344">
        <v>7833</v>
      </c>
      <c r="FL59" s="344">
        <v>7847</v>
      </c>
      <c r="FM59" s="344">
        <v>7821</v>
      </c>
      <c r="FN59" s="344">
        <v>7820</v>
      </c>
      <c r="FO59" s="344">
        <v>7826</v>
      </c>
      <c r="FP59" s="341">
        <v>7927</v>
      </c>
      <c r="FQ59" s="341">
        <v>7996</v>
      </c>
      <c r="FR59" s="341">
        <v>8041</v>
      </c>
      <c r="FS59" s="341">
        <v>8054</v>
      </c>
      <c r="FT59" s="341">
        <v>8015</v>
      </c>
      <c r="FU59" s="341">
        <v>7982</v>
      </c>
      <c r="FV59" s="341">
        <v>7959</v>
      </c>
      <c r="FW59" s="341">
        <v>7941</v>
      </c>
      <c r="FX59" s="341">
        <v>7919</v>
      </c>
      <c r="FY59" s="341">
        <v>7925</v>
      </c>
      <c r="FZ59" s="341">
        <v>7885</v>
      </c>
      <c r="GA59" s="341">
        <v>7890</v>
      </c>
      <c r="GB59" s="341">
        <v>8055</v>
      </c>
      <c r="GC59" s="341">
        <v>8207</v>
      </c>
      <c r="GD59" s="341">
        <v>8251</v>
      </c>
      <c r="GE59" s="341">
        <v>8219</v>
      </c>
      <c r="GF59" s="352">
        <v>8271</v>
      </c>
      <c r="GG59" s="353">
        <v>7199</v>
      </c>
      <c r="GH59" s="353">
        <v>7223</v>
      </c>
      <c r="GI59" s="353">
        <v>7207</v>
      </c>
      <c r="GJ59" s="353">
        <v>7204</v>
      </c>
      <c r="GK59" s="353">
        <v>7231</v>
      </c>
      <c r="GL59" s="353">
        <v>7249</v>
      </c>
      <c r="GM59" s="353">
        <v>7227</v>
      </c>
      <c r="GN59" s="341">
        <v>7391</v>
      </c>
      <c r="GO59" s="281">
        <v>164</v>
      </c>
      <c r="GP59" s="282">
        <v>102.269268022693</v>
      </c>
      <c r="GQ59" s="281">
        <v>164</v>
      </c>
      <c r="GR59" s="282">
        <v>102.269268022693</v>
      </c>
    </row>
    <row r="60" spans="1:200" ht="15" outlineLevel="2">
      <c r="A60" s="339">
        <v>761</v>
      </c>
      <c r="B60" s="340" t="s">
        <v>320</v>
      </c>
      <c r="C60" s="306" t="s">
        <v>393</v>
      </c>
      <c r="D60" s="341">
        <v>7718</v>
      </c>
      <c r="E60" s="341">
        <v>7940</v>
      </c>
      <c r="F60" s="341">
        <v>7981</v>
      </c>
      <c r="G60" s="341">
        <v>8021</v>
      </c>
      <c r="H60" s="341">
        <v>7977</v>
      </c>
      <c r="I60" s="341">
        <v>7955</v>
      </c>
      <c r="J60" s="341">
        <v>7868</v>
      </c>
      <c r="K60" s="341">
        <v>7951</v>
      </c>
      <c r="L60" s="341">
        <v>7917</v>
      </c>
      <c r="M60" s="341">
        <v>7958</v>
      </c>
      <c r="N60" s="341">
        <v>8096</v>
      </c>
      <c r="O60" s="341">
        <v>8279</v>
      </c>
      <c r="P60" s="344">
        <v>8404</v>
      </c>
      <c r="Q60" s="344">
        <v>8432</v>
      </c>
      <c r="R60" s="347">
        <v>8824</v>
      </c>
      <c r="S60" s="344">
        <v>8863</v>
      </c>
      <c r="T60" s="344">
        <v>8487</v>
      </c>
      <c r="U60" s="344">
        <v>8468</v>
      </c>
      <c r="V60" s="344">
        <v>8412</v>
      </c>
      <c r="W60" s="344">
        <v>8394</v>
      </c>
      <c r="X60" s="344">
        <v>8367</v>
      </c>
      <c r="Y60" s="344">
        <v>8446</v>
      </c>
      <c r="Z60" s="344">
        <v>8463</v>
      </c>
      <c r="AA60" s="344">
        <v>8419</v>
      </c>
      <c r="AB60" s="341">
        <v>8382</v>
      </c>
      <c r="AC60" s="341">
        <v>8308</v>
      </c>
      <c r="AD60" s="341">
        <v>8387</v>
      </c>
      <c r="AE60" s="341">
        <v>8403</v>
      </c>
      <c r="AF60" s="341">
        <v>8467</v>
      </c>
      <c r="AG60" s="341">
        <v>8485</v>
      </c>
      <c r="AH60" s="341">
        <v>8496</v>
      </c>
      <c r="AI60" s="341">
        <v>8610</v>
      </c>
      <c r="AJ60" s="341">
        <v>8588</v>
      </c>
      <c r="AK60" s="341">
        <v>8717</v>
      </c>
      <c r="AL60" s="341">
        <v>8331</v>
      </c>
      <c r="AM60" s="341">
        <v>8402</v>
      </c>
      <c r="AN60" s="344">
        <v>8426</v>
      </c>
      <c r="AO60" s="344">
        <v>8490</v>
      </c>
      <c r="AP60" s="344">
        <v>8504</v>
      </c>
      <c r="AQ60" s="344">
        <v>8429</v>
      </c>
      <c r="AR60" s="344">
        <v>8445</v>
      </c>
      <c r="AS60" s="344">
        <v>8481</v>
      </c>
      <c r="AT60" s="344">
        <v>8468</v>
      </c>
      <c r="AU60" s="344">
        <v>8459</v>
      </c>
      <c r="AV60" s="344">
        <v>8321</v>
      </c>
      <c r="AW60" s="344">
        <v>8341</v>
      </c>
      <c r="AX60" s="344">
        <v>8318</v>
      </c>
      <c r="AY60" s="344">
        <v>8354</v>
      </c>
      <c r="AZ60" s="341">
        <v>8351</v>
      </c>
      <c r="BA60" s="341">
        <v>8363</v>
      </c>
      <c r="BB60" s="341">
        <v>8311</v>
      </c>
      <c r="BC60" s="341">
        <v>8270</v>
      </c>
      <c r="BD60" s="341">
        <v>8242</v>
      </c>
      <c r="BE60" s="341">
        <v>8195</v>
      </c>
      <c r="BF60" s="341">
        <v>8152</v>
      </c>
      <c r="BG60" s="341">
        <v>8057</v>
      </c>
      <c r="BH60" s="341">
        <v>8045</v>
      </c>
      <c r="BI60" s="341">
        <v>7957</v>
      </c>
      <c r="BJ60" s="341">
        <v>7959</v>
      </c>
      <c r="BK60" s="341">
        <v>8048</v>
      </c>
      <c r="BL60" s="344">
        <v>8059</v>
      </c>
      <c r="BM60" s="344">
        <v>8133</v>
      </c>
      <c r="BN60" s="344">
        <v>8058</v>
      </c>
      <c r="BO60" s="344">
        <v>8061</v>
      </c>
      <c r="BP60" s="344">
        <v>8073</v>
      </c>
      <c r="BQ60" s="344">
        <v>8022</v>
      </c>
      <c r="BR60" s="344">
        <v>7916</v>
      </c>
      <c r="BS60" s="344">
        <v>7847</v>
      </c>
      <c r="BT60" s="344">
        <v>7792</v>
      </c>
      <c r="BU60" s="344">
        <v>7815</v>
      </c>
      <c r="BV60" s="344">
        <v>7852</v>
      </c>
      <c r="BW60" s="344">
        <v>7912</v>
      </c>
      <c r="BX60" s="341">
        <v>7945</v>
      </c>
      <c r="BY60" s="341">
        <v>7959</v>
      </c>
      <c r="BZ60" s="341">
        <v>7950</v>
      </c>
      <c r="CA60" s="341">
        <v>7857</v>
      </c>
      <c r="CB60" s="341">
        <v>7674</v>
      </c>
      <c r="CC60" s="341">
        <v>7586</v>
      </c>
      <c r="CD60" s="341">
        <v>7520</v>
      </c>
      <c r="CE60" s="341">
        <v>7459</v>
      </c>
      <c r="CF60" s="341">
        <v>7389</v>
      </c>
      <c r="CG60" s="341">
        <v>7379</v>
      </c>
      <c r="CH60" s="341">
        <v>7340</v>
      </c>
      <c r="CI60" s="341">
        <v>7342</v>
      </c>
      <c r="CJ60" s="344">
        <v>7320</v>
      </c>
      <c r="CK60" s="344">
        <v>7316</v>
      </c>
      <c r="CL60" s="344">
        <v>7286</v>
      </c>
      <c r="CM60" s="344">
        <v>7299</v>
      </c>
      <c r="CN60" s="344">
        <v>7319</v>
      </c>
      <c r="CO60" s="344">
        <v>7387</v>
      </c>
      <c r="CP60" s="344">
        <v>7501</v>
      </c>
      <c r="CQ60" s="344">
        <v>7521</v>
      </c>
      <c r="CR60" s="344">
        <v>7516</v>
      </c>
      <c r="CS60" s="344">
        <v>7527</v>
      </c>
      <c r="CT60" s="344">
        <v>7584</v>
      </c>
      <c r="CU60" s="344">
        <v>7600</v>
      </c>
      <c r="CV60" s="341">
        <v>7584</v>
      </c>
      <c r="CW60" s="341">
        <v>7544</v>
      </c>
      <c r="CX60" s="341">
        <v>7491</v>
      </c>
      <c r="CY60" s="341">
        <v>7450</v>
      </c>
      <c r="CZ60" s="341">
        <v>7485</v>
      </c>
      <c r="DA60" s="341">
        <v>7565</v>
      </c>
      <c r="DB60" s="341">
        <v>7594</v>
      </c>
      <c r="DC60" s="341">
        <v>7567</v>
      </c>
      <c r="DD60" s="341">
        <v>7602</v>
      </c>
      <c r="DE60" s="341">
        <v>7591</v>
      </c>
      <c r="DF60" s="341">
        <v>7673</v>
      </c>
      <c r="DG60" s="341">
        <v>7686</v>
      </c>
      <c r="DH60" s="344">
        <v>7717</v>
      </c>
      <c r="DI60" s="344">
        <v>7716</v>
      </c>
      <c r="DJ60" s="344">
        <v>7757</v>
      </c>
      <c r="DK60" s="344">
        <v>7711</v>
      </c>
      <c r="DL60" s="344">
        <v>7691</v>
      </c>
      <c r="DM60" s="344">
        <v>7640</v>
      </c>
      <c r="DN60" s="344">
        <v>7571</v>
      </c>
      <c r="DO60" s="344">
        <v>7569</v>
      </c>
      <c r="DP60" s="344">
        <v>7564</v>
      </c>
      <c r="DQ60" s="344">
        <v>7481</v>
      </c>
      <c r="DR60" s="344">
        <v>7429</v>
      </c>
      <c r="DS60" s="344">
        <v>7517</v>
      </c>
      <c r="DT60" s="341">
        <v>7584</v>
      </c>
      <c r="DU60" s="341">
        <v>7749</v>
      </c>
      <c r="DV60" s="341">
        <v>7826</v>
      </c>
      <c r="DW60" s="341">
        <v>7893</v>
      </c>
      <c r="DX60" s="341">
        <v>7992</v>
      </c>
      <c r="DY60" s="341">
        <v>8001</v>
      </c>
      <c r="DZ60" s="341">
        <v>8036</v>
      </c>
      <c r="EA60" s="341">
        <v>7857</v>
      </c>
      <c r="EB60" s="341">
        <v>7931</v>
      </c>
      <c r="EC60" s="341">
        <v>7910</v>
      </c>
      <c r="ED60" s="341">
        <v>7875</v>
      </c>
      <c r="EE60" s="341">
        <v>7894</v>
      </c>
      <c r="EF60" s="344">
        <v>7907</v>
      </c>
      <c r="EG60" s="344">
        <v>7942</v>
      </c>
      <c r="EH60" s="344">
        <v>7910</v>
      </c>
      <c r="EI60" s="344">
        <v>7860</v>
      </c>
      <c r="EJ60" s="344">
        <v>7832</v>
      </c>
      <c r="EK60" s="344">
        <v>7863</v>
      </c>
      <c r="EL60" s="344">
        <v>7832</v>
      </c>
      <c r="EM60" s="344">
        <v>7819</v>
      </c>
      <c r="EN60" s="344">
        <v>7864</v>
      </c>
      <c r="EO60" s="344">
        <v>7841</v>
      </c>
      <c r="EP60" s="344">
        <v>7835</v>
      </c>
      <c r="EQ60" s="344">
        <v>7824</v>
      </c>
      <c r="ER60" s="341">
        <v>7896</v>
      </c>
      <c r="ES60" s="341">
        <v>7890</v>
      </c>
      <c r="ET60" s="341">
        <v>8002</v>
      </c>
      <c r="EU60" s="341">
        <v>8020</v>
      </c>
      <c r="EV60" s="341">
        <v>8084</v>
      </c>
      <c r="EW60" s="341">
        <v>8058</v>
      </c>
      <c r="EX60" s="341">
        <v>8315</v>
      </c>
      <c r="EY60" s="341">
        <v>8380</v>
      </c>
      <c r="EZ60" s="341">
        <v>8373</v>
      </c>
      <c r="FA60" s="341">
        <v>8507</v>
      </c>
      <c r="FB60" s="341">
        <v>8515</v>
      </c>
      <c r="FC60" s="341">
        <v>8712</v>
      </c>
      <c r="FD60" s="344">
        <v>8757</v>
      </c>
      <c r="FE60" s="344">
        <v>8729</v>
      </c>
      <c r="FF60" s="344">
        <v>8675</v>
      </c>
      <c r="FG60" s="344">
        <v>8691</v>
      </c>
      <c r="FH60" s="344">
        <v>8705</v>
      </c>
      <c r="FI60" s="344">
        <v>8645</v>
      </c>
      <c r="FJ60" s="344">
        <v>8622</v>
      </c>
      <c r="FK60" s="344">
        <v>8628</v>
      </c>
      <c r="FL60" s="344">
        <v>8607</v>
      </c>
      <c r="FM60" s="344">
        <v>8637</v>
      </c>
      <c r="FN60" s="344">
        <v>8616</v>
      </c>
      <c r="FO60" s="344">
        <v>8619</v>
      </c>
      <c r="FP60" s="341">
        <v>8678</v>
      </c>
      <c r="FQ60" s="341">
        <v>8729</v>
      </c>
      <c r="FR60" s="341">
        <v>8773</v>
      </c>
      <c r="FS60" s="341">
        <v>8841</v>
      </c>
      <c r="FT60" s="341">
        <v>8853</v>
      </c>
      <c r="FU60" s="341">
        <v>8869</v>
      </c>
      <c r="FV60" s="341">
        <v>8912</v>
      </c>
      <c r="FW60" s="341">
        <v>8895</v>
      </c>
      <c r="FX60" s="341">
        <v>8928</v>
      </c>
      <c r="FY60" s="341">
        <v>8914</v>
      </c>
      <c r="FZ60" s="341">
        <v>8938</v>
      </c>
      <c r="GA60" s="341">
        <v>8987</v>
      </c>
      <c r="GB60" s="341">
        <v>9135</v>
      </c>
      <c r="GC60" s="341">
        <v>9176</v>
      </c>
      <c r="GD60" s="341">
        <v>9169</v>
      </c>
      <c r="GE60" s="341">
        <v>9129</v>
      </c>
      <c r="GF60" s="352">
        <v>9132</v>
      </c>
      <c r="GG60" s="353">
        <v>8251</v>
      </c>
      <c r="GH60" s="353">
        <v>8259</v>
      </c>
      <c r="GI60" s="353">
        <v>8236</v>
      </c>
      <c r="GJ60" s="353">
        <v>8246</v>
      </c>
      <c r="GK60" s="353">
        <v>8246</v>
      </c>
      <c r="GL60" s="353">
        <v>8218</v>
      </c>
      <c r="GM60" s="353">
        <v>8207</v>
      </c>
      <c r="GN60" s="341">
        <v>8320</v>
      </c>
      <c r="GO60" s="281">
        <v>113</v>
      </c>
      <c r="GP60" s="282">
        <v>101.376873400755</v>
      </c>
      <c r="GQ60" s="281">
        <v>113</v>
      </c>
      <c r="GR60" s="282">
        <v>101.376873400755</v>
      </c>
    </row>
    <row r="61" spans="1:200" ht="15" outlineLevel="2">
      <c r="A61" s="339">
        <v>842</v>
      </c>
      <c r="B61" s="340" t="s">
        <v>320</v>
      </c>
      <c r="C61" s="306" t="s">
        <v>394</v>
      </c>
      <c r="D61" s="341">
        <v>5340</v>
      </c>
      <c r="E61" s="341">
        <v>5680</v>
      </c>
      <c r="F61" s="341">
        <v>5658</v>
      </c>
      <c r="G61" s="341">
        <v>5632</v>
      </c>
      <c r="H61" s="341">
        <v>5624</v>
      </c>
      <c r="I61" s="341">
        <v>5639</v>
      </c>
      <c r="J61" s="341">
        <v>5626</v>
      </c>
      <c r="K61" s="341">
        <v>5623</v>
      </c>
      <c r="L61" s="341">
        <v>5588</v>
      </c>
      <c r="M61" s="341">
        <v>5665</v>
      </c>
      <c r="N61" s="341">
        <v>5661</v>
      </c>
      <c r="O61" s="341">
        <v>5808</v>
      </c>
      <c r="P61" s="344">
        <v>5786</v>
      </c>
      <c r="Q61" s="344">
        <v>5800</v>
      </c>
      <c r="R61" s="347">
        <v>5859</v>
      </c>
      <c r="S61" s="344">
        <v>5869</v>
      </c>
      <c r="T61" s="344">
        <v>5885</v>
      </c>
      <c r="U61" s="344">
        <v>5800</v>
      </c>
      <c r="V61" s="344">
        <v>5861</v>
      </c>
      <c r="W61" s="344">
        <v>5849</v>
      </c>
      <c r="X61" s="344">
        <v>5837</v>
      </c>
      <c r="Y61" s="344">
        <v>5793</v>
      </c>
      <c r="Z61" s="344">
        <v>5829</v>
      </c>
      <c r="AA61" s="344">
        <v>5852</v>
      </c>
      <c r="AB61" s="341">
        <v>5851</v>
      </c>
      <c r="AC61" s="341">
        <v>5878</v>
      </c>
      <c r="AD61" s="341">
        <v>5844</v>
      </c>
      <c r="AE61" s="341">
        <v>5869</v>
      </c>
      <c r="AF61" s="341">
        <v>5870</v>
      </c>
      <c r="AG61" s="341">
        <v>5894</v>
      </c>
      <c r="AH61" s="341">
        <v>5916</v>
      </c>
      <c r="AI61" s="341">
        <v>5896</v>
      </c>
      <c r="AJ61" s="341">
        <v>5945</v>
      </c>
      <c r="AK61" s="341">
        <v>5919</v>
      </c>
      <c r="AL61" s="341">
        <v>5913</v>
      </c>
      <c r="AM61" s="341">
        <v>5905</v>
      </c>
      <c r="AN61" s="344">
        <v>5927</v>
      </c>
      <c r="AO61" s="344">
        <v>5950</v>
      </c>
      <c r="AP61" s="344">
        <v>6021</v>
      </c>
      <c r="AQ61" s="344">
        <v>6023</v>
      </c>
      <c r="AR61" s="344">
        <v>6030</v>
      </c>
      <c r="AS61" s="344">
        <v>6019</v>
      </c>
      <c r="AT61" s="344">
        <v>6017</v>
      </c>
      <c r="AU61" s="344">
        <v>5974</v>
      </c>
      <c r="AV61" s="344">
        <v>5959</v>
      </c>
      <c r="AW61" s="344">
        <v>5951</v>
      </c>
      <c r="AX61" s="344">
        <v>5939</v>
      </c>
      <c r="AY61" s="344">
        <v>5903</v>
      </c>
      <c r="AZ61" s="341">
        <v>5861</v>
      </c>
      <c r="BA61" s="341">
        <v>5833</v>
      </c>
      <c r="BB61" s="341">
        <v>5853</v>
      </c>
      <c r="BC61" s="341">
        <v>5259</v>
      </c>
      <c r="BD61" s="341">
        <v>5753</v>
      </c>
      <c r="BE61" s="341">
        <v>5777</v>
      </c>
      <c r="BF61" s="341">
        <v>5782</v>
      </c>
      <c r="BG61" s="341">
        <v>5727</v>
      </c>
      <c r="BH61" s="341">
        <v>5679</v>
      </c>
      <c r="BI61" s="341">
        <v>5670</v>
      </c>
      <c r="BJ61" s="341">
        <v>5768</v>
      </c>
      <c r="BK61" s="341">
        <v>5813</v>
      </c>
      <c r="BL61" s="344">
        <v>5836</v>
      </c>
      <c r="BM61" s="344">
        <v>5881</v>
      </c>
      <c r="BN61" s="344">
        <v>5830</v>
      </c>
      <c r="BO61" s="344">
        <v>5836</v>
      </c>
      <c r="BP61" s="344">
        <v>5833</v>
      </c>
      <c r="BQ61" s="344">
        <v>5831</v>
      </c>
      <c r="BR61" s="344">
        <v>5857</v>
      </c>
      <c r="BS61" s="344">
        <v>5871</v>
      </c>
      <c r="BT61" s="344">
        <v>5889</v>
      </c>
      <c r="BU61" s="344">
        <v>5901</v>
      </c>
      <c r="BV61" s="344">
        <v>5903</v>
      </c>
      <c r="BW61" s="344">
        <v>5886</v>
      </c>
      <c r="BX61" s="341">
        <v>5886</v>
      </c>
      <c r="BY61" s="341">
        <v>5860</v>
      </c>
      <c r="BZ61" s="341">
        <v>5855</v>
      </c>
      <c r="CA61" s="341">
        <v>5847</v>
      </c>
      <c r="CB61" s="341">
        <v>5818</v>
      </c>
      <c r="CC61" s="341">
        <v>5691</v>
      </c>
      <c r="CD61" s="341">
        <v>5728</v>
      </c>
      <c r="CE61" s="341">
        <v>5727</v>
      </c>
      <c r="CF61" s="341">
        <v>5689</v>
      </c>
      <c r="CG61" s="341">
        <v>5693</v>
      </c>
      <c r="CH61" s="341">
        <v>5689</v>
      </c>
      <c r="CI61" s="341">
        <v>5660</v>
      </c>
      <c r="CJ61" s="344">
        <v>5606</v>
      </c>
      <c r="CK61" s="344">
        <v>5611</v>
      </c>
      <c r="CL61" s="344">
        <v>5617</v>
      </c>
      <c r="CM61" s="344">
        <v>5584</v>
      </c>
      <c r="CN61" s="344">
        <v>5607</v>
      </c>
      <c r="CO61" s="344">
        <v>5607</v>
      </c>
      <c r="CP61" s="344">
        <v>5633</v>
      </c>
      <c r="CQ61" s="344">
        <v>5651</v>
      </c>
      <c r="CR61" s="344">
        <v>5629</v>
      </c>
      <c r="CS61" s="344">
        <v>5632</v>
      </c>
      <c r="CT61" s="344">
        <v>5631</v>
      </c>
      <c r="CU61" s="344">
        <v>5635</v>
      </c>
      <c r="CV61" s="341">
        <v>5641</v>
      </c>
      <c r="CW61" s="341">
        <v>5634</v>
      </c>
      <c r="CX61" s="341">
        <v>5609</v>
      </c>
      <c r="CY61" s="341">
        <v>5663</v>
      </c>
      <c r="CZ61" s="341">
        <v>5655</v>
      </c>
      <c r="DA61" s="341">
        <v>5626</v>
      </c>
      <c r="DB61" s="341">
        <v>5600</v>
      </c>
      <c r="DC61" s="341">
        <v>5605</v>
      </c>
      <c r="DD61" s="341">
        <v>5581</v>
      </c>
      <c r="DE61" s="341">
        <v>5562</v>
      </c>
      <c r="DF61" s="341">
        <v>5553</v>
      </c>
      <c r="DG61" s="341">
        <v>5529</v>
      </c>
      <c r="DH61" s="344">
        <v>5546</v>
      </c>
      <c r="DI61" s="344">
        <v>5531</v>
      </c>
      <c r="DJ61" s="344">
        <v>5530</v>
      </c>
      <c r="DK61" s="344">
        <v>5523</v>
      </c>
      <c r="DL61" s="344">
        <v>5503</v>
      </c>
      <c r="DM61" s="344">
        <v>5499</v>
      </c>
      <c r="DN61" s="344">
        <v>5450</v>
      </c>
      <c r="DO61" s="344">
        <v>5467</v>
      </c>
      <c r="DP61" s="344">
        <v>5471</v>
      </c>
      <c r="DQ61" s="344">
        <v>5494</v>
      </c>
      <c r="DR61" s="344">
        <v>5474</v>
      </c>
      <c r="DS61" s="344">
        <v>5466</v>
      </c>
      <c r="DT61" s="341">
        <v>5472</v>
      </c>
      <c r="DU61" s="341">
        <v>5511</v>
      </c>
      <c r="DV61" s="341">
        <v>5452</v>
      </c>
      <c r="DW61" s="341">
        <v>5434</v>
      </c>
      <c r="DX61" s="341">
        <v>5492</v>
      </c>
      <c r="DY61" s="341">
        <v>5472</v>
      </c>
      <c r="DZ61" s="341">
        <v>5445</v>
      </c>
      <c r="EA61" s="341">
        <v>5409</v>
      </c>
      <c r="EB61" s="341">
        <v>5386</v>
      </c>
      <c r="EC61" s="341">
        <v>5364</v>
      </c>
      <c r="ED61" s="341">
        <v>5339</v>
      </c>
      <c r="EE61" s="341">
        <v>5333</v>
      </c>
      <c r="EF61" s="344">
        <v>5354</v>
      </c>
      <c r="EG61" s="344">
        <v>5387</v>
      </c>
      <c r="EH61" s="344">
        <v>5343</v>
      </c>
      <c r="EI61" s="344">
        <v>5322</v>
      </c>
      <c r="EJ61" s="344">
        <v>5320</v>
      </c>
      <c r="EK61" s="344">
        <v>5308</v>
      </c>
      <c r="EL61" s="344">
        <v>5306</v>
      </c>
      <c r="EM61" s="344">
        <v>5324</v>
      </c>
      <c r="EN61" s="344">
        <v>5368</v>
      </c>
      <c r="EO61" s="344">
        <v>5350</v>
      </c>
      <c r="EP61" s="344">
        <v>5333</v>
      </c>
      <c r="EQ61" s="344">
        <v>5323</v>
      </c>
      <c r="ER61" s="341">
        <v>5320</v>
      </c>
      <c r="ES61" s="341">
        <v>5332</v>
      </c>
      <c r="ET61" s="341">
        <v>5269</v>
      </c>
      <c r="EU61" s="341">
        <v>5225</v>
      </c>
      <c r="EV61" s="341">
        <v>5250</v>
      </c>
      <c r="EW61" s="341">
        <v>5273</v>
      </c>
      <c r="EX61" s="341">
        <v>5379</v>
      </c>
      <c r="EY61" s="341">
        <v>5376</v>
      </c>
      <c r="EZ61" s="341">
        <v>5360</v>
      </c>
      <c r="FA61" s="341">
        <v>5364</v>
      </c>
      <c r="FB61" s="341">
        <v>5380</v>
      </c>
      <c r="FC61" s="341">
        <v>5387</v>
      </c>
      <c r="FD61" s="344">
        <v>5398</v>
      </c>
      <c r="FE61" s="344">
        <v>5425</v>
      </c>
      <c r="FF61" s="344">
        <v>5383</v>
      </c>
      <c r="FG61" s="344">
        <v>5379</v>
      </c>
      <c r="FH61" s="344">
        <v>5382</v>
      </c>
      <c r="FI61" s="344">
        <v>5357</v>
      </c>
      <c r="FJ61" s="344">
        <v>5344</v>
      </c>
      <c r="FK61" s="344">
        <v>5359</v>
      </c>
      <c r="FL61" s="344">
        <v>5321</v>
      </c>
      <c r="FM61" s="344">
        <v>5319</v>
      </c>
      <c r="FN61" s="344">
        <v>5326</v>
      </c>
      <c r="FO61" s="344">
        <v>5337</v>
      </c>
      <c r="FP61" s="341">
        <v>5368</v>
      </c>
      <c r="FQ61" s="341">
        <v>5374</v>
      </c>
      <c r="FR61" s="341">
        <v>5372</v>
      </c>
      <c r="FS61" s="341">
        <v>5252</v>
      </c>
      <c r="FT61" s="341">
        <v>5243</v>
      </c>
      <c r="FU61" s="341">
        <v>5264</v>
      </c>
      <c r="FV61" s="341">
        <v>5292</v>
      </c>
      <c r="FW61" s="341">
        <v>5295</v>
      </c>
      <c r="FX61" s="341">
        <v>5285</v>
      </c>
      <c r="FY61" s="341">
        <v>5293</v>
      </c>
      <c r="FZ61" s="341">
        <v>5302</v>
      </c>
      <c r="GA61" s="341">
        <v>5318</v>
      </c>
      <c r="GB61" s="341">
        <v>5359</v>
      </c>
      <c r="GC61" s="341">
        <v>5380</v>
      </c>
      <c r="GD61" s="341">
        <v>5330</v>
      </c>
      <c r="GE61" s="341">
        <v>5341</v>
      </c>
      <c r="GF61" s="352">
        <v>5400</v>
      </c>
      <c r="GG61" s="353">
        <v>5392</v>
      </c>
      <c r="GH61" s="353">
        <v>5422</v>
      </c>
      <c r="GI61" s="353">
        <v>5417</v>
      </c>
      <c r="GJ61" s="353">
        <v>5390</v>
      </c>
      <c r="GK61" s="353">
        <v>5372</v>
      </c>
      <c r="GL61" s="353">
        <v>5390</v>
      </c>
      <c r="GM61" s="353">
        <v>5371</v>
      </c>
      <c r="GN61" s="341">
        <v>5489</v>
      </c>
      <c r="GO61" s="281">
        <v>118</v>
      </c>
      <c r="GP61" s="282">
        <v>102.19698380189899</v>
      </c>
      <c r="GQ61" s="281">
        <v>118</v>
      </c>
      <c r="GR61" s="282">
        <v>102.19698380189899</v>
      </c>
    </row>
    <row r="62" spans="1:200" ht="15" outlineLevel="1">
      <c r="A62" s="335" t="s">
        <v>321</v>
      </c>
      <c r="B62" s="336"/>
      <c r="C62" s="337" t="s">
        <v>321</v>
      </c>
      <c r="D62" s="338">
        <v>146796</v>
      </c>
      <c r="E62" s="338">
        <v>147395</v>
      </c>
      <c r="F62" s="338">
        <v>146901</v>
      </c>
      <c r="G62" s="338">
        <v>145793</v>
      </c>
      <c r="H62" s="338">
        <v>145272</v>
      </c>
      <c r="I62" s="338">
        <v>146138</v>
      </c>
      <c r="J62" s="338">
        <v>142960</v>
      </c>
      <c r="K62" s="338">
        <v>145369</v>
      </c>
      <c r="L62" s="338">
        <v>142816</v>
      </c>
      <c r="M62" s="338">
        <v>143496</v>
      </c>
      <c r="N62" s="338">
        <v>143428</v>
      </c>
      <c r="O62" s="338">
        <v>145113</v>
      </c>
      <c r="P62" s="338">
        <v>145072</v>
      </c>
      <c r="Q62" s="338">
        <v>144973</v>
      </c>
      <c r="R62" s="346">
        <v>146244</v>
      </c>
      <c r="S62" s="338">
        <v>144325</v>
      </c>
      <c r="T62" s="338">
        <v>147573</v>
      </c>
      <c r="U62" s="338">
        <v>148320</v>
      </c>
      <c r="V62" s="338">
        <v>149101</v>
      </c>
      <c r="W62" s="338">
        <v>149225</v>
      </c>
      <c r="X62" s="338">
        <v>149509</v>
      </c>
      <c r="Y62" s="338">
        <v>150118</v>
      </c>
      <c r="Z62" s="338">
        <v>149890</v>
      </c>
      <c r="AA62" s="338">
        <v>149319</v>
      </c>
      <c r="AB62" s="338">
        <v>149979</v>
      </c>
      <c r="AC62" s="338">
        <v>150795</v>
      </c>
      <c r="AD62" s="338">
        <v>150534</v>
      </c>
      <c r="AE62" s="338">
        <v>150134</v>
      </c>
      <c r="AF62" s="338">
        <v>150669</v>
      </c>
      <c r="AG62" s="338">
        <v>149233</v>
      </c>
      <c r="AH62" s="338">
        <v>148519</v>
      </c>
      <c r="AI62" s="338">
        <v>147946</v>
      </c>
      <c r="AJ62" s="338">
        <v>148271</v>
      </c>
      <c r="AK62" s="338">
        <v>149505</v>
      </c>
      <c r="AL62" s="338">
        <v>149293</v>
      </c>
      <c r="AM62" s="338">
        <v>150047</v>
      </c>
      <c r="AN62" s="338">
        <v>149701</v>
      </c>
      <c r="AO62" s="338">
        <v>149281</v>
      </c>
      <c r="AP62" s="338">
        <v>149618</v>
      </c>
      <c r="AQ62" s="338">
        <v>148696</v>
      </c>
      <c r="AR62" s="338">
        <v>150102</v>
      </c>
      <c r="AS62" s="338">
        <v>149419</v>
      </c>
      <c r="AT62" s="338">
        <v>149306</v>
      </c>
      <c r="AU62" s="338">
        <v>149585</v>
      </c>
      <c r="AV62" s="338">
        <v>148724</v>
      </c>
      <c r="AW62" s="338">
        <v>149169</v>
      </c>
      <c r="AX62" s="338">
        <v>148935</v>
      </c>
      <c r="AY62" s="338">
        <v>149256</v>
      </c>
      <c r="AZ62" s="338">
        <v>149501</v>
      </c>
      <c r="BA62" s="338">
        <v>150200</v>
      </c>
      <c r="BB62" s="338">
        <v>149628</v>
      </c>
      <c r="BC62" s="338">
        <v>149481</v>
      </c>
      <c r="BD62" s="338">
        <v>149152</v>
      </c>
      <c r="BE62" s="338">
        <v>148714</v>
      </c>
      <c r="BF62" s="338">
        <v>148475</v>
      </c>
      <c r="BG62" s="338">
        <v>146729</v>
      </c>
      <c r="BH62" s="338">
        <v>147249</v>
      </c>
      <c r="BI62" s="338">
        <v>145972</v>
      </c>
      <c r="BJ62" s="338">
        <v>146961</v>
      </c>
      <c r="BK62" s="338">
        <v>148027</v>
      </c>
      <c r="BL62" s="338">
        <v>148197</v>
      </c>
      <c r="BM62" s="338">
        <v>148982</v>
      </c>
      <c r="BN62" s="338">
        <v>148899</v>
      </c>
      <c r="BO62" s="338">
        <v>148868</v>
      </c>
      <c r="BP62" s="338">
        <v>149061</v>
      </c>
      <c r="BQ62" s="338">
        <v>148737</v>
      </c>
      <c r="BR62" s="338">
        <v>145987</v>
      </c>
      <c r="BS62" s="338">
        <v>144988</v>
      </c>
      <c r="BT62" s="338">
        <v>144578</v>
      </c>
      <c r="BU62" s="338">
        <v>144700</v>
      </c>
      <c r="BV62" s="338">
        <v>144715</v>
      </c>
      <c r="BW62" s="338">
        <v>145082</v>
      </c>
      <c r="BX62" s="338">
        <v>145041</v>
      </c>
      <c r="BY62" s="338">
        <v>144441</v>
      </c>
      <c r="BZ62" s="338">
        <v>142920</v>
      </c>
      <c r="CA62" s="338">
        <v>141440</v>
      </c>
      <c r="CB62" s="338">
        <v>141043</v>
      </c>
      <c r="CC62" s="338">
        <v>139027</v>
      </c>
      <c r="CD62" s="338">
        <v>138730</v>
      </c>
      <c r="CE62" s="338">
        <v>138629</v>
      </c>
      <c r="CF62" s="338">
        <v>137915</v>
      </c>
      <c r="CG62" s="338">
        <v>137293</v>
      </c>
      <c r="CH62" s="338">
        <v>136956</v>
      </c>
      <c r="CI62" s="338">
        <v>136603</v>
      </c>
      <c r="CJ62" s="338">
        <v>136259</v>
      </c>
      <c r="CK62" s="338">
        <v>136292</v>
      </c>
      <c r="CL62" s="338">
        <v>135994</v>
      </c>
      <c r="CM62" s="338">
        <v>135838</v>
      </c>
      <c r="CN62" s="338">
        <v>136097</v>
      </c>
      <c r="CO62" s="338">
        <v>137052</v>
      </c>
      <c r="CP62" s="338">
        <v>138313</v>
      </c>
      <c r="CQ62" s="338">
        <v>138450</v>
      </c>
      <c r="CR62" s="338">
        <v>138367</v>
      </c>
      <c r="CS62" s="338">
        <v>138750</v>
      </c>
      <c r="CT62" s="338">
        <v>139489</v>
      </c>
      <c r="CU62" s="338">
        <v>140231</v>
      </c>
      <c r="CV62" s="338">
        <v>140355</v>
      </c>
      <c r="CW62" s="338">
        <v>140177</v>
      </c>
      <c r="CX62" s="338">
        <v>139452</v>
      </c>
      <c r="CY62" s="338">
        <v>139220</v>
      </c>
      <c r="CZ62" s="338">
        <v>139192</v>
      </c>
      <c r="DA62" s="338">
        <v>138342</v>
      </c>
      <c r="DB62" s="338">
        <v>138173</v>
      </c>
      <c r="DC62" s="338">
        <v>137640</v>
      </c>
      <c r="DD62" s="338">
        <v>137550</v>
      </c>
      <c r="DE62" s="338">
        <v>137723</v>
      </c>
      <c r="DF62" s="338">
        <v>138112</v>
      </c>
      <c r="DG62" s="338">
        <v>138105</v>
      </c>
      <c r="DH62" s="338">
        <v>138055</v>
      </c>
      <c r="DI62" s="338">
        <v>137595</v>
      </c>
      <c r="DJ62" s="338">
        <v>137713</v>
      </c>
      <c r="DK62" s="338">
        <v>136869</v>
      </c>
      <c r="DL62" s="338">
        <v>136343</v>
      </c>
      <c r="DM62" s="338">
        <v>135561</v>
      </c>
      <c r="DN62" s="338">
        <v>134506</v>
      </c>
      <c r="DO62" s="338">
        <v>133998</v>
      </c>
      <c r="DP62" s="338">
        <v>134016</v>
      </c>
      <c r="DQ62" s="338">
        <v>133147</v>
      </c>
      <c r="DR62" s="338">
        <v>132551</v>
      </c>
      <c r="DS62" s="338">
        <v>133773</v>
      </c>
      <c r="DT62" s="338">
        <v>134201</v>
      </c>
      <c r="DU62" s="338">
        <v>136711</v>
      </c>
      <c r="DV62" s="338">
        <v>137316</v>
      </c>
      <c r="DW62" s="338">
        <v>137582</v>
      </c>
      <c r="DX62" s="338">
        <v>138682</v>
      </c>
      <c r="DY62" s="338">
        <v>139163</v>
      </c>
      <c r="DZ62" s="338">
        <v>139485</v>
      </c>
      <c r="EA62" s="338">
        <v>137828</v>
      </c>
      <c r="EB62" s="338">
        <v>137988</v>
      </c>
      <c r="EC62" s="338">
        <v>137672</v>
      </c>
      <c r="ED62" s="338">
        <v>136853</v>
      </c>
      <c r="EE62" s="338">
        <v>136375</v>
      </c>
      <c r="EF62" s="338">
        <v>136539</v>
      </c>
      <c r="EG62" s="338">
        <v>136245</v>
      </c>
      <c r="EH62" s="338">
        <v>135419</v>
      </c>
      <c r="EI62" s="338">
        <v>134742</v>
      </c>
      <c r="EJ62" s="338">
        <v>134118</v>
      </c>
      <c r="EK62" s="338">
        <v>133968</v>
      </c>
      <c r="EL62" s="338">
        <v>133770</v>
      </c>
      <c r="EM62" s="338">
        <v>133492</v>
      </c>
      <c r="EN62" s="338">
        <v>135383</v>
      </c>
      <c r="EO62" s="338">
        <v>134954</v>
      </c>
      <c r="EP62" s="338">
        <v>134698</v>
      </c>
      <c r="EQ62" s="338">
        <v>134758</v>
      </c>
      <c r="ER62" s="338">
        <v>135129</v>
      </c>
      <c r="ES62" s="338">
        <v>135336</v>
      </c>
      <c r="ET62" s="338">
        <v>136469</v>
      </c>
      <c r="EU62" s="338">
        <v>135858</v>
      </c>
      <c r="EV62" s="338">
        <v>136419</v>
      </c>
      <c r="EW62" s="338">
        <v>135993</v>
      </c>
      <c r="EX62" s="338">
        <v>139493</v>
      </c>
      <c r="EY62" s="338">
        <v>139961</v>
      </c>
      <c r="EZ62" s="338">
        <v>139616</v>
      </c>
      <c r="FA62" s="338">
        <v>139949</v>
      </c>
      <c r="FB62" s="338">
        <v>139765</v>
      </c>
      <c r="FC62" s="338">
        <v>140669</v>
      </c>
      <c r="FD62" s="338">
        <v>141931</v>
      </c>
      <c r="FE62" s="338">
        <v>142595</v>
      </c>
      <c r="FF62" s="338">
        <v>141379</v>
      </c>
      <c r="FG62" s="338">
        <v>140914</v>
      </c>
      <c r="FH62" s="338">
        <v>141060</v>
      </c>
      <c r="FI62" s="338">
        <v>140394</v>
      </c>
      <c r="FJ62" s="338">
        <v>140555</v>
      </c>
      <c r="FK62" s="338">
        <v>140718</v>
      </c>
      <c r="FL62" s="338">
        <v>140435</v>
      </c>
      <c r="FM62" s="338">
        <v>140437</v>
      </c>
      <c r="FN62" s="338">
        <v>140129</v>
      </c>
      <c r="FO62" s="338">
        <v>140358</v>
      </c>
      <c r="FP62" s="338">
        <v>141507</v>
      </c>
      <c r="FQ62" s="338">
        <v>141991</v>
      </c>
      <c r="FR62" s="338">
        <v>141706</v>
      </c>
      <c r="FS62" s="338">
        <v>140914</v>
      </c>
      <c r="FT62" s="338">
        <v>140373</v>
      </c>
      <c r="FU62" s="338">
        <v>140256</v>
      </c>
      <c r="FV62" s="338">
        <v>140014</v>
      </c>
      <c r="FW62" s="338">
        <v>139897</v>
      </c>
      <c r="FX62" s="338">
        <v>139801</v>
      </c>
      <c r="FY62" s="338">
        <v>139936</v>
      </c>
      <c r="FZ62" s="338">
        <v>139672</v>
      </c>
      <c r="GA62" s="338">
        <v>139763</v>
      </c>
      <c r="GB62" s="338">
        <v>141518</v>
      </c>
      <c r="GC62" s="338">
        <v>140944</v>
      </c>
      <c r="GD62" s="338">
        <v>139923</v>
      </c>
      <c r="GE62" s="338">
        <v>139271</v>
      </c>
      <c r="GF62" s="354">
        <v>139289</v>
      </c>
      <c r="GG62" s="351">
        <v>136139</v>
      </c>
      <c r="GH62" s="351">
        <v>136404</v>
      </c>
      <c r="GI62" s="351">
        <v>136136</v>
      </c>
      <c r="GJ62" s="351">
        <v>136046</v>
      </c>
      <c r="GK62" s="351">
        <v>136083</v>
      </c>
      <c r="GL62" s="351">
        <v>135822</v>
      </c>
      <c r="GM62" s="351">
        <v>135634</v>
      </c>
      <c r="GN62" s="338">
        <v>137025</v>
      </c>
      <c r="GO62" s="281">
        <v>1391</v>
      </c>
      <c r="GP62" s="282">
        <v>101.02555406461499</v>
      </c>
      <c r="GQ62" s="281">
        <v>1391</v>
      </c>
      <c r="GR62" s="282">
        <v>101.02555406461499</v>
      </c>
    </row>
    <row r="63" spans="1:200" ht="15" outlineLevel="2">
      <c r="A63" s="339">
        <v>38</v>
      </c>
      <c r="B63" s="340" t="s">
        <v>321</v>
      </c>
      <c r="C63" s="306" t="s">
        <v>395</v>
      </c>
      <c r="D63" s="341">
        <v>10033</v>
      </c>
      <c r="E63" s="341">
        <v>10028</v>
      </c>
      <c r="F63" s="341">
        <v>9953</v>
      </c>
      <c r="G63" s="341">
        <v>9870</v>
      </c>
      <c r="H63" s="341">
        <v>9789</v>
      </c>
      <c r="I63" s="341">
        <v>9845</v>
      </c>
      <c r="J63" s="341">
        <v>9769</v>
      </c>
      <c r="K63" s="341">
        <v>9802</v>
      </c>
      <c r="L63" s="341">
        <v>9663</v>
      </c>
      <c r="M63" s="341">
        <v>9788</v>
      </c>
      <c r="N63" s="341">
        <v>9779</v>
      </c>
      <c r="O63" s="341">
        <v>9947</v>
      </c>
      <c r="P63" s="344">
        <v>9960</v>
      </c>
      <c r="Q63" s="344">
        <v>9897</v>
      </c>
      <c r="R63" s="347">
        <v>9873</v>
      </c>
      <c r="S63" s="344">
        <v>9847</v>
      </c>
      <c r="T63" s="344">
        <v>9821</v>
      </c>
      <c r="U63" s="344">
        <v>9881</v>
      </c>
      <c r="V63" s="344">
        <v>9936</v>
      </c>
      <c r="W63" s="344">
        <v>9872</v>
      </c>
      <c r="X63" s="344">
        <v>9837</v>
      </c>
      <c r="Y63" s="344">
        <v>9794</v>
      </c>
      <c r="Z63" s="344">
        <v>9744</v>
      </c>
      <c r="AA63" s="344">
        <v>9791</v>
      </c>
      <c r="AB63" s="341">
        <v>9778</v>
      </c>
      <c r="AC63" s="341">
        <v>9784</v>
      </c>
      <c r="AD63" s="341">
        <v>9788</v>
      </c>
      <c r="AE63" s="341">
        <v>9803</v>
      </c>
      <c r="AF63" s="341">
        <v>9806</v>
      </c>
      <c r="AG63" s="341">
        <v>9775</v>
      </c>
      <c r="AH63" s="341">
        <v>9790</v>
      </c>
      <c r="AI63" s="341">
        <v>9750</v>
      </c>
      <c r="AJ63" s="341">
        <v>9951</v>
      </c>
      <c r="AK63" s="341">
        <v>9947</v>
      </c>
      <c r="AL63" s="341">
        <v>9944</v>
      </c>
      <c r="AM63" s="341">
        <v>9916</v>
      </c>
      <c r="AN63" s="344">
        <v>9929</v>
      </c>
      <c r="AO63" s="344">
        <v>9851</v>
      </c>
      <c r="AP63" s="344">
        <v>9884</v>
      </c>
      <c r="AQ63" s="344">
        <v>9805</v>
      </c>
      <c r="AR63" s="344">
        <v>9752</v>
      </c>
      <c r="AS63" s="344">
        <v>9798</v>
      </c>
      <c r="AT63" s="344">
        <v>9761</v>
      </c>
      <c r="AU63" s="344">
        <v>9716</v>
      </c>
      <c r="AV63" s="344">
        <v>9784</v>
      </c>
      <c r="AW63" s="344">
        <v>9775</v>
      </c>
      <c r="AX63" s="344">
        <v>9780</v>
      </c>
      <c r="AY63" s="344">
        <v>9816</v>
      </c>
      <c r="AZ63" s="341">
        <v>9760</v>
      </c>
      <c r="BA63" s="341">
        <v>9712</v>
      </c>
      <c r="BB63" s="341">
        <v>9730</v>
      </c>
      <c r="BC63" s="341">
        <v>9694</v>
      </c>
      <c r="BD63" s="341">
        <v>9586</v>
      </c>
      <c r="BE63" s="341">
        <v>9611</v>
      </c>
      <c r="BF63" s="341">
        <v>9586</v>
      </c>
      <c r="BG63" s="341">
        <v>9491</v>
      </c>
      <c r="BH63" s="341">
        <v>9445</v>
      </c>
      <c r="BI63" s="341">
        <v>9384</v>
      </c>
      <c r="BJ63" s="341">
        <v>9479</v>
      </c>
      <c r="BK63" s="341">
        <v>9551</v>
      </c>
      <c r="BL63" s="344">
        <v>9570</v>
      </c>
      <c r="BM63" s="344">
        <v>9562</v>
      </c>
      <c r="BN63" s="344">
        <v>9563</v>
      </c>
      <c r="BO63" s="344">
        <v>9576</v>
      </c>
      <c r="BP63" s="344">
        <v>9576</v>
      </c>
      <c r="BQ63" s="344">
        <v>9594</v>
      </c>
      <c r="BR63" s="344">
        <v>9600</v>
      </c>
      <c r="BS63" s="344">
        <v>9589</v>
      </c>
      <c r="BT63" s="344">
        <v>9593</v>
      </c>
      <c r="BU63" s="344">
        <v>9553</v>
      </c>
      <c r="BV63" s="344">
        <v>9479</v>
      </c>
      <c r="BW63" s="344">
        <v>9456</v>
      </c>
      <c r="BX63" s="341">
        <v>9407</v>
      </c>
      <c r="BY63" s="341">
        <v>9360</v>
      </c>
      <c r="BZ63" s="341">
        <v>9322</v>
      </c>
      <c r="CA63" s="341">
        <v>9259</v>
      </c>
      <c r="CB63" s="341">
        <v>9254</v>
      </c>
      <c r="CC63" s="341">
        <v>8855</v>
      </c>
      <c r="CD63" s="341">
        <v>8944</v>
      </c>
      <c r="CE63" s="341">
        <v>8935</v>
      </c>
      <c r="CF63" s="341">
        <v>8909</v>
      </c>
      <c r="CG63" s="341">
        <v>8888</v>
      </c>
      <c r="CH63" s="341">
        <v>8866</v>
      </c>
      <c r="CI63" s="341">
        <v>8820</v>
      </c>
      <c r="CJ63" s="344">
        <v>8835</v>
      </c>
      <c r="CK63" s="344">
        <v>8843</v>
      </c>
      <c r="CL63" s="344">
        <v>8880</v>
      </c>
      <c r="CM63" s="344">
        <v>8848</v>
      </c>
      <c r="CN63" s="344">
        <v>8875</v>
      </c>
      <c r="CO63" s="344">
        <v>8913</v>
      </c>
      <c r="CP63" s="344">
        <v>8959</v>
      </c>
      <c r="CQ63" s="344">
        <v>8987</v>
      </c>
      <c r="CR63" s="344">
        <v>8998</v>
      </c>
      <c r="CS63" s="344">
        <v>9012</v>
      </c>
      <c r="CT63" s="344">
        <v>8988</v>
      </c>
      <c r="CU63" s="344">
        <v>8964</v>
      </c>
      <c r="CV63" s="341">
        <v>8954</v>
      </c>
      <c r="CW63" s="341">
        <v>8944</v>
      </c>
      <c r="CX63" s="341">
        <v>8880</v>
      </c>
      <c r="CY63" s="341">
        <v>8832</v>
      </c>
      <c r="CZ63" s="341">
        <v>8801</v>
      </c>
      <c r="DA63" s="341">
        <v>8758</v>
      </c>
      <c r="DB63" s="341">
        <v>8753</v>
      </c>
      <c r="DC63" s="341">
        <v>8715</v>
      </c>
      <c r="DD63" s="341">
        <v>8718</v>
      </c>
      <c r="DE63" s="341">
        <v>8679</v>
      </c>
      <c r="DF63" s="341">
        <v>8682</v>
      </c>
      <c r="DG63" s="341">
        <v>8669</v>
      </c>
      <c r="DH63" s="344">
        <v>8657</v>
      </c>
      <c r="DI63" s="344">
        <v>8674</v>
      </c>
      <c r="DJ63" s="344">
        <v>8659</v>
      </c>
      <c r="DK63" s="344">
        <v>8656</v>
      </c>
      <c r="DL63" s="344">
        <v>8653</v>
      </c>
      <c r="DM63" s="344">
        <v>8611</v>
      </c>
      <c r="DN63" s="344">
        <v>8588</v>
      </c>
      <c r="DO63" s="344">
        <v>8587</v>
      </c>
      <c r="DP63" s="344">
        <v>8612</v>
      </c>
      <c r="DQ63" s="344">
        <v>8562</v>
      </c>
      <c r="DR63" s="344">
        <v>8567</v>
      </c>
      <c r="DS63" s="344">
        <v>8550</v>
      </c>
      <c r="DT63" s="341">
        <v>8583</v>
      </c>
      <c r="DU63" s="341">
        <v>8581</v>
      </c>
      <c r="DV63" s="341">
        <v>8559</v>
      </c>
      <c r="DW63" s="341">
        <v>8531</v>
      </c>
      <c r="DX63" s="341">
        <v>8608</v>
      </c>
      <c r="DY63" s="341">
        <v>8581</v>
      </c>
      <c r="DZ63" s="341">
        <v>8576</v>
      </c>
      <c r="EA63" s="341">
        <v>8570</v>
      </c>
      <c r="EB63" s="341">
        <v>8537</v>
      </c>
      <c r="EC63" s="341">
        <v>8522</v>
      </c>
      <c r="ED63" s="341">
        <v>8555</v>
      </c>
      <c r="EE63" s="341">
        <v>8534</v>
      </c>
      <c r="EF63" s="344">
        <v>8524</v>
      </c>
      <c r="EG63" s="344">
        <v>8546</v>
      </c>
      <c r="EH63" s="344">
        <v>8493</v>
      </c>
      <c r="EI63" s="344">
        <v>8480</v>
      </c>
      <c r="EJ63" s="344">
        <v>8490</v>
      </c>
      <c r="EK63" s="344">
        <v>8478</v>
      </c>
      <c r="EL63" s="344">
        <v>8480</v>
      </c>
      <c r="EM63" s="344">
        <v>8468</v>
      </c>
      <c r="EN63" s="344">
        <v>8536</v>
      </c>
      <c r="EO63" s="344">
        <v>8524</v>
      </c>
      <c r="EP63" s="344">
        <v>8518</v>
      </c>
      <c r="EQ63" s="344">
        <v>8522</v>
      </c>
      <c r="ER63" s="341">
        <v>8523</v>
      </c>
      <c r="ES63" s="341">
        <v>8558</v>
      </c>
      <c r="ET63" s="341">
        <v>8513</v>
      </c>
      <c r="EU63" s="341">
        <v>8484</v>
      </c>
      <c r="EV63" s="341">
        <v>8532</v>
      </c>
      <c r="EW63" s="341">
        <v>8501</v>
      </c>
      <c r="EX63" s="341">
        <v>8595</v>
      </c>
      <c r="EY63" s="341">
        <v>8593</v>
      </c>
      <c r="EZ63" s="341">
        <v>8557</v>
      </c>
      <c r="FA63" s="341">
        <v>8553</v>
      </c>
      <c r="FB63" s="341">
        <v>8541</v>
      </c>
      <c r="FC63" s="341">
        <v>8560</v>
      </c>
      <c r="FD63" s="344">
        <v>8591</v>
      </c>
      <c r="FE63" s="344">
        <v>8671</v>
      </c>
      <c r="FF63" s="344">
        <v>8569</v>
      </c>
      <c r="FG63" s="344">
        <v>8545</v>
      </c>
      <c r="FH63" s="344">
        <v>8566</v>
      </c>
      <c r="FI63" s="344">
        <v>8529</v>
      </c>
      <c r="FJ63" s="344">
        <v>8499</v>
      </c>
      <c r="FK63" s="344">
        <v>8510</v>
      </c>
      <c r="FL63" s="344">
        <v>8516</v>
      </c>
      <c r="FM63" s="344">
        <v>8525</v>
      </c>
      <c r="FN63" s="344">
        <v>8504</v>
      </c>
      <c r="FO63" s="344">
        <v>8504</v>
      </c>
      <c r="FP63" s="341">
        <v>8538</v>
      </c>
      <c r="FQ63" s="341">
        <v>8575</v>
      </c>
      <c r="FR63" s="341">
        <v>8580</v>
      </c>
      <c r="FS63" s="341">
        <v>8521</v>
      </c>
      <c r="FT63" s="341">
        <v>8506</v>
      </c>
      <c r="FU63" s="341">
        <v>8504</v>
      </c>
      <c r="FV63" s="341">
        <v>8511</v>
      </c>
      <c r="FW63" s="341">
        <v>8514</v>
      </c>
      <c r="FX63" s="341">
        <v>8490</v>
      </c>
      <c r="FY63" s="341">
        <v>8487</v>
      </c>
      <c r="FZ63" s="341">
        <v>8497</v>
      </c>
      <c r="GA63" s="341">
        <v>8508</v>
      </c>
      <c r="GB63" s="341">
        <v>8521</v>
      </c>
      <c r="GC63" s="341">
        <v>8842</v>
      </c>
      <c r="GD63" s="341">
        <v>8772</v>
      </c>
      <c r="GE63" s="341">
        <v>8730</v>
      </c>
      <c r="GF63" s="352">
        <v>8728</v>
      </c>
      <c r="GG63" s="353">
        <v>8700</v>
      </c>
      <c r="GH63" s="353">
        <v>8694</v>
      </c>
      <c r="GI63" s="353">
        <v>8656</v>
      </c>
      <c r="GJ63" s="353">
        <v>8590</v>
      </c>
      <c r="GK63" s="353">
        <v>8604</v>
      </c>
      <c r="GL63" s="353">
        <v>8624</v>
      </c>
      <c r="GM63" s="353">
        <v>8590</v>
      </c>
      <c r="GN63" s="341">
        <v>8753</v>
      </c>
      <c r="GO63" s="281">
        <v>163</v>
      </c>
      <c r="GP63" s="282">
        <v>101.89755529685701</v>
      </c>
      <c r="GQ63" s="281">
        <v>163</v>
      </c>
      <c r="GR63" s="282">
        <v>101.89755529685701</v>
      </c>
    </row>
    <row r="64" spans="1:200" ht="15" outlineLevel="2">
      <c r="A64" s="339">
        <v>86</v>
      </c>
      <c r="B64" s="340" t="s">
        <v>321</v>
      </c>
      <c r="C64" s="306" t="s">
        <v>396</v>
      </c>
      <c r="D64" s="341">
        <v>3390</v>
      </c>
      <c r="E64" s="341">
        <v>3399</v>
      </c>
      <c r="F64" s="341">
        <v>3371</v>
      </c>
      <c r="G64" s="341">
        <v>3381</v>
      </c>
      <c r="H64" s="341">
        <v>3353</v>
      </c>
      <c r="I64" s="341">
        <v>3340</v>
      </c>
      <c r="J64" s="341">
        <v>3349</v>
      </c>
      <c r="K64" s="341">
        <v>3334</v>
      </c>
      <c r="L64" s="341">
        <v>3440</v>
      </c>
      <c r="M64" s="341">
        <v>3447</v>
      </c>
      <c r="N64" s="341">
        <v>3520</v>
      </c>
      <c r="O64" s="341">
        <v>3603</v>
      </c>
      <c r="P64" s="344">
        <v>3626</v>
      </c>
      <c r="Q64" s="344">
        <v>3615</v>
      </c>
      <c r="R64" s="347">
        <v>3568</v>
      </c>
      <c r="S64" s="344">
        <v>3555</v>
      </c>
      <c r="T64" s="344">
        <v>3545</v>
      </c>
      <c r="U64" s="344">
        <v>3574</v>
      </c>
      <c r="V64" s="344">
        <v>3586</v>
      </c>
      <c r="W64" s="344">
        <v>3594</v>
      </c>
      <c r="X64" s="344">
        <v>3657</v>
      </c>
      <c r="Y64" s="344">
        <v>3664</v>
      </c>
      <c r="Z64" s="344">
        <v>3662</v>
      </c>
      <c r="AA64" s="344">
        <v>3614</v>
      </c>
      <c r="AB64" s="341">
        <v>3525</v>
      </c>
      <c r="AC64" s="341">
        <v>3540</v>
      </c>
      <c r="AD64" s="341">
        <v>3542</v>
      </c>
      <c r="AE64" s="341">
        <v>3498</v>
      </c>
      <c r="AF64" s="341">
        <v>3591</v>
      </c>
      <c r="AG64" s="341">
        <v>3575</v>
      </c>
      <c r="AH64" s="341">
        <v>3583</v>
      </c>
      <c r="AI64" s="341">
        <v>3597</v>
      </c>
      <c r="AJ64" s="341">
        <v>3574</v>
      </c>
      <c r="AK64" s="341">
        <v>3622</v>
      </c>
      <c r="AL64" s="341">
        <v>3643</v>
      </c>
      <c r="AM64" s="341">
        <v>3672</v>
      </c>
      <c r="AN64" s="344">
        <v>3621</v>
      </c>
      <c r="AO64" s="344">
        <v>3585</v>
      </c>
      <c r="AP64" s="344">
        <v>3551</v>
      </c>
      <c r="AQ64" s="344">
        <v>3532</v>
      </c>
      <c r="AR64" s="344">
        <v>3610</v>
      </c>
      <c r="AS64" s="344">
        <v>3570</v>
      </c>
      <c r="AT64" s="344">
        <v>3573</v>
      </c>
      <c r="AU64" s="344">
        <v>3595</v>
      </c>
      <c r="AV64" s="344">
        <v>3562</v>
      </c>
      <c r="AW64" s="344">
        <v>3571</v>
      </c>
      <c r="AX64" s="344">
        <v>3524</v>
      </c>
      <c r="AY64" s="344">
        <v>3502</v>
      </c>
      <c r="AZ64" s="341">
        <v>3546</v>
      </c>
      <c r="BA64" s="341">
        <v>3572</v>
      </c>
      <c r="BB64" s="341">
        <v>3559</v>
      </c>
      <c r="BC64" s="341">
        <v>3581</v>
      </c>
      <c r="BD64" s="341">
        <v>3579</v>
      </c>
      <c r="BE64" s="341">
        <v>3542</v>
      </c>
      <c r="BF64" s="341">
        <v>3523</v>
      </c>
      <c r="BG64" s="341">
        <v>3468</v>
      </c>
      <c r="BH64" s="341">
        <v>3531</v>
      </c>
      <c r="BI64" s="341">
        <v>3496</v>
      </c>
      <c r="BJ64" s="341">
        <v>3467</v>
      </c>
      <c r="BK64" s="341">
        <v>3498</v>
      </c>
      <c r="BL64" s="344">
        <v>3476</v>
      </c>
      <c r="BM64" s="344">
        <v>3502</v>
      </c>
      <c r="BN64" s="344">
        <v>3481</v>
      </c>
      <c r="BO64" s="344">
        <v>3449</v>
      </c>
      <c r="BP64" s="344">
        <v>3448</v>
      </c>
      <c r="BQ64" s="344">
        <v>3431</v>
      </c>
      <c r="BR64" s="344">
        <v>3310</v>
      </c>
      <c r="BS64" s="344">
        <v>3261</v>
      </c>
      <c r="BT64" s="344">
        <v>3212</v>
      </c>
      <c r="BU64" s="344">
        <v>3183</v>
      </c>
      <c r="BV64" s="344">
        <v>3189</v>
      </c>
      <c r="BW64" s="344">
        <v>3210</v>
      </c>
      <c r="BX64" s="341">
        <v>3219</v>
      </c>
      <c r="BY64" s="341">
        <v>3231</v>
      </c>
      <c r="BZ64" s="341">
        <v>3194</v>
      </c>
      <c r="CA64" s="341">
        <v>3152</v>
      </c>
      <c r="CB64" s="341">
        <v>3135</v>
      </c>
      <c r="CC64" s="341">
        <v>3123</v>
      </c>
      <c r="CD64" s="341">
        <v>3101</v>
      </c>
      <c r="CE64" s="341">
        <v>3093</v>
      </c>
      <c r="CF64" s="341">
        <v>3057</v>
      </c>
      <c r="CG64" s="341">
        <v>3043</v>
      </c>
      <c r="CH64" s="341">
        <v>3019</v>
      </c>
      <c r="CI64" s="341">
        <v>2978</v>
      </c>
      <c r="CJ64" s="344">
        <v>2970</v>
      </c>
      <c r="CK64" s="344">
        <v>2956</v>
      </c>
      <c r="CL64" s="344">
        <v>2929</v>
      </c>
      <c r="CM64" s="344">
        <v>2924</v>
      </c>
      <c r="CN64" s="344">
        <v>2928</v>
      </c>
      <c r="CO64" s="344">
        <v>2955</v>
      </c>
      <c r="CP64" s="344">
        <v>2955</v>
      </c>
      <c r="CQ64" s="344">
        <v>2990</v>
      </c>
      <c r="CR64" s="344">
        <v>2997</v>
      </c>
      <c r="CS64" s="344">
        <v>3000</v>
      </c>
      <c r="CT64" s="344">
        <v>3008</v>
      </c>
      <c r="CU64" s="344">
        <v>3027</v>
      </c>
      <c r="CV64" s="341">
        <v>2992</v>
      </c>
      <c r="CW64" s="341">
        <v>2980</v>
      </c>
      <c r="CX64" s="341">
        <v>2969</v>
      </c>
      <c r="CY64" s="341">
        <v>2970</v>
      </c>
      <c r="CZ64" s="341">
        <v>2976</v>
      </c>
      <c r="DA64" s="341">
        <v>2949</v>
      </c>
      <c r="DB64" s="341">
        <v>2959</v>
      </c>
      <c r="DC64" s="341">
        <v>2914</v>
      </c>
      <c r="DD64" s="341">
        <v>2916</v>
      </c>
      <c r="DE64" s="341">
        <v>2915</v>
      </c>
      <c r="DF64" s="341">
        <v>2900</v>
      </c>
      <c r="DG64" s="341">
        <v>2874</v>
      </c>
      <c r="DH64" s="344">
        <v>2845</v>
      </c>
      <c r="DI64" s="344">
        <v>2815</v>
      </c>
      <c r="DJ64" s="344">
        <v>2829</v>
      </c>
      <c r="DK64" s="344">
        <v>2820</v>
      </c>
      <c r="DL64" s="344">
        <v>2824</v>
      </c>
      <c r="DM64" s="344">
        <v>2797</v>
      </c>
      <c r="DN64" s="344">
        <v>2767</v>
      </c>
      <c r="DO64" s="344">
        <v>2750</v>
      </c>
      <c r="DP64" s="344">
        <v>2747</v>
      </c>
      <c r="DQ64" s="344">
        <v>2721</v>
      </c>
      <c r="DR64" s="344">
        <v>2701</v>
      </c>
      <c r="DS64" s="344">
        <v>2744</v>
      </c>
      <c r="DT64" s="341">
        <v>2762</v>
      </c>
      <c r="DU64" s="341">
        <v>2783</v>
      </c>
      <c r="DV64" s="341">
        <v>2794</v>
      </c>
      <c r="DW64" s="341">
        <v>2785</v>
      </c>
      <c r="DX64" s="341">
        <v>2817</v>
      </c>
      <c r="DY64" s="341">
        <v>2812</v>
      </c>
      <c r="DZ64" s="341">
        <v>2804</v>
      </c>
      <c r="EA64" s="341">
        <v>2781</v>
      </c>
      <c r="EB64" s="341">
        <v>2802</v>
      </c>
      <c r="EC64" s="341">
        <v>2791</v>
      </c>
      <c r="ED64" s="341">
        <v>2780</v>
      </c>
      <c r="EE64" s="341">
        <v>2772</v>
      </c>
      <c r="EF64" s="344">
        <v>2785</v>
      </c>
      <c r="EG64" s="344">
        <v>2771</v>
      </c>
      <c r="EH64" s="344">
        <v>2757</v>
      </c>
      <c r="EI64" s="344">
        <v>2729</v>
      </c>
      <c r="EJ64" s="344">
        <v>2702</v>
      </c>
      <c r="EK64" s="344">
        <v>2713</v>
      </c>
      <c r="EL64" s="344">
        <v>2714</v>
      </c>
      <c r="EM64" s="344">
        <v>2714</v>
      </c>
      <c r="EN64" s="344">
        <v>2744</v>
      </c>
      <c r="EO64" s="344">
        <v>2732</v>
      </c>
      <c r="EP64" s="344">
        <v>2728</v>
      </c>
      <c r="EQ64" s="344">
        <v>2724</v>
      </c>
      <c r="ER64" s="341">
        <v>2725</v>
      </c>
      <c r="ES64" s="341">
        <v>2735</v>
      </c>
      <c r="ET64" s="341">
        <v>2717</v>
      </c>
      <c r="EU64" s="341">
        <v>2706</v>
      </c>
      <c r="EV64" s="341">
        <v>2713</v>
      </c>
      <c r="EW64" s="341">
        <v>2691</v>
      </c>
      <c r="EX64" s="341">
        <v>2725</v>
      </c>
      <c r="EY64" s="341">
        <v>2740</v>
      </c>
      <c r="EZ64" s="341">
        <v>2717</v>
      </c>
      <c r="FA64" s="341">
        <v>2736</v>
      </c>
      <c r="FB64" s="341">
        <v>2717</v>
      </c>
      <c r="FC64" s="341">
        <v>2749</v>
      </c>
      <c r="FD64" s="344">
        <v>2752</v>
      </c>
      <c r="FE64" s="344">
        <v>2749</v>
      </c>
      <c r="FF64" s="344">
        <v>2715</v>
      </c>
      <c r="FG64" s="344">
        <v>2716</v>
      </c>
      <c r="FH64" s="344">
        <v>2710</v>
      </c>
      <c r="FI64" s="344">
        <v>2676</v>
      </c>
      <c r="FJ64" s="344">
        <v>2693</v>
      </c>
      <c r="FK64" s="344">
        <v>2708</v>
      </c>
      <c r="FL64" s="344">
        <v>2705</v>
      </c>
      <c r="FM64" s="344">
        <v>2703</v>
      </c>
      <c r="FN64" s="344">
        <v>2697</v>
      </c>
      <c r="FO64" s="344">
        <v>2710</v>
      </c>
      <c r="FP64" s="341">
        <v>2757</v>
      </c>
      <c r="FQ64" s="341">
        <v>2767</v>
      </c>
      <c r="FR64" s="341">
        <v>2751</v>
      </c>
      <c r="FS64" s="341">
        <v>2715</v>
      </c>
      <c r="FT64" s="341">
        <v>2723</v>
      </c>
      <c r="FU64" s="341">
        <v>2710</v>
      </c>
      <c r="FV64" s="341">
        <v>2693</v>
      </c>
      <c r="FW64" s="341">
        <v>2673</v>
      </c>
      <c r="FX64" s="341">
        <v>2669</v>
      </c>
      <c r="FY64" s="341">
        <v>2661</v>
      </c>
      <c r="FZ64" s="341">
        <v>2628</v>
      </c>
      <c r="GA64" s="341">
        <v>2618</v>
      </c>
      <c r="GB64" s="341">
        <v>2714</v>
      </c>
      <c r="GC64" s="341">
        <v>2739</v>
      </c>
      <c r="GD64" s="341">
        <v>2687</v>
      </c>
      <c r="GE64" s="341">
        <v>2691</v>
      </c>
      <c r="GF64" s="352">
        <v>2684</v>
      </c>
      <c r="GG64" s="353">
        <v>2646</v>
      </c>
      <c r="GH64" s="353">
        <v>2678</v>
      </c>
      <c r="GI64" s="353">
        <v>2666</v>
      </c>
      <c r="GJ64" s="353">
        <v>2670</v>
      </c>
      <c r="GK64" s="353">
        <v>2658</v>
      </c>
      <c r="GL64" s="353">
        <v>2629</v>
      </c>
      <c r="GM64" s="353">
        <v>2633</v>
      </c>
      <c r="GN64" s="341">
        <v>2732</v>
      </c>
      <c r="GO64" s="281">
        <v>99</v>
      </c>
      <c r="GP64" s="282">
        <v>103.75996961640701</v>
      </c>
      <c r="GQ64" s="281">
        <v>99</v>
      </c>
      <c r="GR64" s="282">
        <v>103.75996961640701</v>
      </c>
    </row>
    <row r="65" spans="1:200" ht="15" outlineLevel="2">
      <c r="A65" s="339">
        <v>107</v>
      </c>
      <c r="B65" s="340" t="s">
        <v>321</v>
      </c>
      <c r="C65" s="306" t="s">
        <v>397</v>
      </c>
      <c r="D65" s="341">
        <v>6849</v>
      </c>
      <c r="E65" s="341">
        <v>6881</v>
      </c>
      <c r="F65" s="341">
        <v>6862</v>
      </c>
      <c r="G65" s="341">
        <v>6847</v>
      </c>
      <c r="H65" s="341">
        <v>6835</v>
      </c>
      <c r="I65" s="341">
        <v>6882</v>
      </c>
      <c r="J65" s="341">
        <v>6856</v>
      </c>
      <c r="K65" s="341">
        <v>6847</v>
      </c>
      <c r="L65" s="341">
        <v>6820</v>
      </c>
      <c r="M65" s="341">
        <v>6868</v>
      </c>
      <c r="N65" s="341">
        <v>6822</v>
      </c>
      <c r="O65" s="341">
        <v>6916</v>
      </c>
      <c r="P65" s="344">
        <v>6933</v>
      </c>
      <c r="Q65" s="344">
        <v>6862</v>
      </c>
      <c r="R65" s="347">
        <v>6885</v>
      </c>
      <c r="S65" s="344">
        <v>6219</v>
      </c>
      <c r="T65" s="344">
        <v>6653</v>
      </c>
      <c r="U65" s="344">
        <v>6581</v>
      </c>
      <c r="V65" s="344">
        <v>6682</v>
      </c>
      <c r="W65" s="344">
        <v>6670</v>
      </c>
      <c r="X65" s="344">
        <v>6714</v>
      </c>
      <c r="Y65" s="344">
        <v>6740</v>
      </c>
      <c r="Z65" s="344">
        <v>6723</v>
      </c>
      <c r="AA65" s="344">
        <v>6804</v>
      </c>
      <c r="AB65" s="341">
        <v>6744</v>
      </c>
      <c r="AC65" s="341">
        <v>6732</v>
      </c>
      <c r="AD65" s="341">
        <v>6728</v>
      </c>
      <c r="AE65" s="341">
        <v>6702</v>
      </c>
      <c r="AF65" s="341">
        <v>6690</v>
      </c>
      <c r="AG65" s="341">
        <v>6621</v>
      </c>
      <c r="AH65" s="341">
        <v>6586</v>
      </c>
      <c r="AI65" s="341">
        <v>6616</v>
      </c>
      <c r="AJ65" s="341">
        <v>6681</v>
      </c>
      <c r="AK65" s="341">
        <v>6705</v>
      </c>
      <c r="AL65" s="341">
        <v>6668</v>
      </c>
      <c r="AM65" s="341">
        <v>6675</v>
      </c>
      <c r="AN65" s="344">
        <v>6680</v>
      </c>
      <c r="AO65" s="344">
        <v>6639</v>
      </c>
      <c r="AP65" s="344">
        <v>6663</v>
      </c>
      <c r="AQ65" s="344">
        <v>6674</v>
      </c>
      <c r="AR65" s="344">
        <v>6685</v>
      </c>
      <c r="AS65" s="344">
        <v>6641</v>
      </c>
      <c r="AT65" s="344">
        <v>6605</v>
      </c>
      <c r="AU65" s="344">
        <v>6595</v>
      </c>
      <c r="AV65" s="344">
        <v>6548</v>
      </c>
      <c r="AW65" s="344">
        <v>6554</v>
      </c>
      <c r="AX65" s="344">
        <v>6538</v>
      </c>
      <c r="AY65" s="344">
        <v>6552</v>
      </c>
      <c r="AZ65" s="341">
        <v>6549</v>
      </c>
      <c r="BA65" s="341">
        <v>6548</v>
      </c>
      <c r="BB65" s="341">
        <v>6561</v>
      </c>
      <c r="BC65" s="341">
        <v>6527</v>
      </c>
      <c r="BD65" s="341">
        <v>6468</v>
      </c>
      <c r="BE65" s="341">
        <v>6508</v>
      </c>
      <c r="BF65" s="341">
        <v>6498</v>
      </c>
      <c r="BG65" s="341">
        <v>6431</v>
      </c>
      <c r="BH65" s="341">
        <v>6440</v>
      </c>
      <c r="BI65" s="341">
        <v>6399</v>
      </c>
      <c r="BJ65" s="341">
        <v>6442</v>
      </c>
      <c r="BK65" s="341">
        <v>6465</v>
      </c>
      <c r="BL65" s="344">
        <v>6423</v>
      </c>
      <c r="BM65" s="344">
        <v>6392</v>
      </c>
      <c r="BN65" s="344">
        <v>6367</v>
      </c>
      <c r="BO65" s="344">
        <v>6403</v>
      </c>
      <c r="BP65" s="344">
        <v>6389</v>
      </c>
      <c r="BQ65" s="344">
        <v>6332</v>
      </c>
      <c r="BR65" s="344">
        <v>6234</v>
      </c>
      <c r="BS65" s="344">
        <v>6185</v>
      </c>
      <c r="BT65" s="344">
        <v>6176</v>
      </c>
      <c r="BU65" s="344">
        <v>6171</v>
      </c>
      <c r="BV65" s="344">
        <v>6184</v>
      </c>
      <c r="BW65" s="344">
        <v>6182</v>
      </c>
      <c r="BX65" s="341">
        <v>6162</v>
      </c>
      <c r="BY65" s="341">
        <v>6148</v>
      </c>
      <c r="BZ65" s="341">
        <v>6104</v>
      </c>
      <c r="CA65" s="341">
        <v>6071</v>
      </c>
      <c r="CB65" s="341">
        <v>6008</v>
      </c>
      <c r="CC65" s="341">
        <v>5896</v>
      </c>
      <c r="CD65" s="341">
        <v>5967</v>
      </c>
      <c r="CE65" s="341">
        <v>5956</v>
      </c>
      <c r="CF65" s="341">
        <v>5927</v>
      </c>
      <c r="CG65" s="341">
        <v>5896</v>
      </c>
      <c r="CH65" s="341">
        <v>5863</v>
      </c>
      <c r="CI65" s="341">
        <v>5837</v>
      </c>
      <c r="CJ65" s="344">
        <v>5842</v>
      </c>
      <c r="CK65" s="344">
        <v>5887</v>
      </c>
      <c r="CL65" s="344">
        <v>5898</v>
      </c>
      <c r="CM65" s="344">
        <v>5916</v>
      </c>
      <c r="CN65" s="344">
        <v>5936</v>
      </c>
      <c r="CO65" s="344">
        <v>5971</v>
      </c>
      <c r="CP65" s="344">
        <v>6033</v>
      </c>
      <c r="CQ65" s="344">
        <v>6086</v>
      </c>
      <c r="CR65" s="344">
        <v>6090</v>
      </c>
      <c r="CS65" s="344">
        <v>6050</v>
      </c>
      <c r="CT65" s="344">
        <v>6042</v>
      </c>
      <c r="CU65" s="344">
        <v>6016</v>
      </c>
      <c r="CV65" s="341">
        <v>6005</v>
      </c>
      <c r="CW65" s="341">
        <v>6003</v>
      </c>
      <c r="CX65" s="341">
        <v>5960</v>
      </c>
      <c r="CY65" s="341">
        <v>5981</v>
      </c>
      <c r="CZ65" s="341">
        <v>6001</v>
      </c>
      <c r="DA65" s="341">
        <v>5979</v>
      </c>
      <c r="DB65" s="341">
        <v>5990</v>
      </c>
      <c r="DC65" s="341">
        <v>5999</v>
      </c>
      <c r="DD65" s="341">
        <v>5977</v>
      </c>
      <c r="DE65" s="341">
        <v>5962</v>
      </c>
      <c r="DF65" s="341">
        <v>5993</v>
      </c>
      <c r="DG65" s="341">
        <v>5953</v>
      </c>
      <c r="DH65" s="344">
        <v>5945</v>
      </c>
      <c r="DI65" s="344">
        <v>5860</v>
      </c>
      <c r="DJ65" s="344">
        <v>5876</v>
      </c>
      <c r="DK65" s="344">
        <v>5829</v>
      </c>
      <c r="DL65" s="344">
        <v>5833</v>
      </c>
      <c r="DM65" s="344">
        <v>5768</v>
      </c>
      <c r="DN65" s="344">
        <v>5739</v>
      </c>
      <c r="DO65" s="344">
        <v>5735</v>
      </c>
      <c r="DP65" s="344">
        <v>5744</v>
      </c>
      <c r="DQ65" s="344">
        <v>5699</v>
      </c>
      <c r="DR65" s="344">
        <v>5676</v>
      </c>
      <c r="DS65" s="344">
        <v>5657</v>
      </c>
      <c r="DT65" s="341">
        <v>5592</v>
      </c>
      <c r="DU65" s="341">
        <v>5646</v>
      </c>
      <c r="DV65" s="341">
        <v>5636</v>
      </c>
      <c r="DW65" s="341">
        <v>5676</v>
      </c>
      <c r="DX65" s="341">
        <v>5720</v>
      </c>
      <c r="DY65" s="341">
        <v>5722</v>
      </c>
      <c r="DZ65" s="341">
        <v>5732</v>
      </c>
      <c r="EA65" s="341">
        <v>5706</v>
      </c>
      <c r="EB65" s="341">
        <v>5692</v>
      </c>
      <c r="EC65" s="341">
        <v>5714</v>
      </c>
      <c r="ED65" s="341">
        <v>5683</v>
      </c>
      <c r="EE65" s="341">
        <v>5715</v>
      </c>
      <c r="EF65" s="344">
        <v>5729</v>
      </c>
      <c r="EG65" s="344">
        <v>5769</v>
      </c>
      <c r="EH65" s="344">
        <v>5738</v>
      </c>
      <c r="EI65" s="344">
        <v>5738</v>
      </c>
      <c r="EJ65" s="344">
        <v>5720</v>
      </c>
      <c r="EK65" s="344">
        <v>5700</v>
      </c>
      <c r="EL65" s="344">
        <v>5747</v>
      </c>
      <c r="EM65" s="344">
        <v>5777</v>
      </c>
      <c r="EN65" s="344">
        <v>5839</v>
      </c>
      <c r="EO65" s="344">
        <v>5824</v>
      </c>
      <c r="EP65" s="344">
        <v>5808</v>
      </c>
      <c r="EQ65" s="344">
        <v>5793</v>
      </c>
      <c r="ER65" s="341">
        <v>5808</v>
      </c>
      <c r="ES65" s="341">
        <v>5796</v>
      </c>
      <c r="ET65" s="341">
        <v>5721</v>
      </c>
      <c r="EU65" s="341">
        <v>5681</v>
      </c>
      <c r="EV65" s="341">
        <v>5668</v>
      </c>
      <c r="EW65" s="341">
        <v>5653</v>
      </c>
      <c r="EX65" s="341">
        <v>5738</v>
      </c>
      <c r="EY65" s="341">
        <v>5747</v>
      </c>
      <c r="EZ65" s="341">
        <v>5709</v>
      </c>
      <c r="FA65" s="341">
        <v>5728</v>
      </c>
      <c r="FB65" s="341">
        <v>5707</v>
      </c>
      <c r="FC65" s="341">
        <v>5687</v>
      </c>
      <c r="FD65" s="344">
        <v>5747</v>
      </c>
      <c r="FE65" s="344">
        <v>5759</v>
      </c>
      <c r="FF65" s="344">
        <v>5672</v>
      </c>
      <c r="FG65" s="344">
        <v>5638</v>
      </c>
      <c r="FH65" s="344">
        <v>5657</v>
      </c>
      <c r="FI65" s="344">
        <v>5632</v>
      </c>
      <c r="FJ65" s="344">
        <v>5629</v>
      </c>
      <c r="FK65" s="344">
        <v>5650</v>
      </c>
      <c r="FL65" s="344">
        <v>5647</v>
      </c>
      <c r="FM65" s="344">
        <v>5674</v>
      </c>
      <c r="FN65" s="344">
        <v>5671</v>
      </c>
      <c r="FO65" s="344">
        <v>5659</v>
      </c>
      <c r="FP65" s="341">
        <v>5693</v>
      </c>
      <c r="FQ65" s="341">
        <v>5739</v>
      </c>
      <c r="FR65" s="341">
        <v>5714</v>
      </c>
      <c r="FS65" s="341">
        <v>5608</v>
      </c>
      <c r="FT65" s="341">
        <v>5561</v>
      </c>
      <c r="FU65" s="341">
        <v>5554</v>
      </c>
      <c r="FV65" s="341">
        <v>5536</v>
      </c>
      <c r="FW65" s="341">
        <v>5518</v>
      </c>
      <c r="FX65" s="341">
        <v>5484</v>
      </c>
      <c r="FY65" s="341">
        <v>5523</v>
      </c>
      <c r="FZ65" s="341">
        <v>5511</v>
      </c>
      <c r="GA65" s="341">
        <v>5513</v>
      </c>
      <c r="GB65" s="341">
        <v>5567</v>
      </c>
      <c r="GC65" s="341">
        <v>5698</v>
      </c>
      <c r="GD65" s="341">
        <v>5577</v>
      </c>
      <c r="GE65" s="341">
        <v>5550</v>
      </c>
      <c r="GF65" s="352">
        <v>5534</v>
      </c>
      <c r="GG65" s="353">
        <v>5514</v>
      </c>
      <c r="GH65" s="353">
        <v>5508</v>
      </c>
      <c r="GI65" s="353">
        <v>5487</v>
      </c>
      <c r="GJ65" s="353">
        <v>5439</v>
      </c>
      <c r="GK65" s="353">
        <v>5444</v>
      </c>
      <c r="GL65" s="353">
        <v>5417</v>
      </c>
      <c r="GM65" s="353">
        <v>5410</v>
      </c>
      <c r="GN65" s="341">
        <v>5533</v>
      </c>
      <c r="GO65" s="281">
        <v>123</v>
      </c>
      <c r="GP65" s="282">
        <v>102.273567467652</v>
      </c>
      <c r="GQ65" s="281">
        <v>123</v>
      </c>
      <c r="GR65" s="282">
        <v>102.273567467652</v>
      </c>
    </row>
    <row r="66" spans="1:200" ht="15" outlineLevel="2">
      <c r="A66" s="339">
        <v>134</v>
      </c>
      <c r="B66" s="340" t="s">
        <v>321</v>
      </c>
      <c r="C66" s="306" t="s">
        <v>398</v>
      </c>
      <c r="D66" s="341">
        <v>6480</v>
      </c>
      <c r="E66" s="341">
        <v>6525</v>
      </c>
      <c r="F66" s="341">
        <v>6498</v>
      </c>
      <c r="G66" s="341">
        <v>6499</v>
      </c>
      <c r="H66" s="341">
        <v>6492</v>
      </c>
      <c r="I66" s="341">
        <v>6512</v>
      </c>
      <c r="J66" s="341">
        <v>6511</v>
      </c>
      <c r="K66" s="341">
        <v>6500</v>
      </c>
      <c r="L66" s="341">
        <v>6541</v>
      </c>
      <c r="M66" s="341">
        <v>6544</v>
      </c>
      <c r="N66" s="341">
        <v>6558</v>
      </c>
      <c r="O66" s="341">
        <v>6689</v>
      </c>
      <c r="P66" s="344">
        <v>6671</v>
      </c>
      <c r="Q66" s="344">
        <v>6714</v>
      </c>
      <c r="R66" s="347">
        <v>6779</v>
      </c>
      <c r="S66" s="344">
        <v>6319</v>
      </c>
      <c r="T66" s="344">
        <v>6344</v>
      </c>
      <c r="U66" s="344">
        <v>6636</v>
      </c>
      <c r="V66" s="344">
        <v>6607</v>
      </c>
      <c r="W66" s="344">
        <v>6568</v>
      </c>
      <c r="X66" s="344">
        <v>6589</v>
      </c>
      <c r="Y66" s="344">
        <v>6647</v>
      </c>
      <c r="Z66" s="344">
        <v>6628</v>
      </c>
      <c r="AA66" s="344">
        <v>6610</v>
      </c>
      <c r="AB66" s="341">
        <v>6849</v>
      </c>
      <c r="AC66" s="341">
        <v>6866</v>
      </c>
      <c r="AD66" s="341">
        <v>6841</v>
      </c>
      <c r="AE66" s="341">
        <v>6803</v>
      </c>
      <c r="AF66" s="341">
        <v>6765</v>
      </c>
      <c r="AG66" s="341">
        <v>6739</v>
      </c>
      <c r="AH66" s="341">
        <v>6671</v>
      </c>
      <c r="AI66" s="341">
        <v>6722</v>
      </c>
      <c r="AJ66" s="341">
        <v>6721</v>
      </c>
      <c r="AK66" s="341">
        <v>6747</v>
      </c>
      <c r="AL66" s="341">
        <v>6704</v>
      </c>
      <c r="AM66" s="341">
        <v>6738</v>
      </c>
      <c r="AN66" s="344">
        <v>6737</v>
      </c>
      <c r="AO66" s="344">
        <v>6750</v>
      </c>
      <c r="AP66" s="344">
        <v>6716</v>
      </c>
      <c r="AQ66" s="344">
        <v>6665</v>
      </c>
      <c r="AR66" s="344">
        <v>6677</v>
      </c>
      <c r="AS66" s="344">
        <v>6662</v>
      </c>
      <c r="AT66" s="344">
        <v>6678</v>
      </c>
      <c r="AU66" s="344">
        <v>6676</v>
      </c>
      <c r="AV66" s="344">
        <v>6633</v>
      </c>
      <c r="AW66" s="344">
        <v>6657</v>
      </c>
      <c r="AX66" s="344">
        <v>6623</v>
      </c>
      <c r="AY66" s="344">
        <v>6662</v>
      </c>
      <c r="AZ66" s="341">
        <v>6651</v>
      </c>
      <c r="BA66" s="341">
        <v>6668</v>
      </c>
      <c r="BB66" s="341">
        <v>6632</v>
      </c>
      <c r="BC66" s="341">
        <v>6634</v>
      </c>
      <c r="BD66" s="341">
        <v>6641</v>
      </c>
      <c r="BE66" s="341">
        <v>6580</v>
      </c>
      <c r="BF66" s="341">
        <v>6585</v>
      </c>
      <c r="BG66" s="341">
        <v>6530</v>
      </c>
      <c r="BH66" s="341">
        <v>6523</v>
      </c>
      <c r="BI66" s="341">
        <v>6484</v>
      </c>
      <c r="BJ66" s="341">
        <v>6471</v>
      </c>
      <c r="BK66" s="341">
        <v>6495</v>
      </c>
      <c r="BL66" s="344">
        <v>6485</v>
      </c>
      <c r="BM66" s="344">
        <v>6492</v>
      </c>
      <c r="BN66" s="344">
        <v>6488</v>
      </c>
      <c r="BO66" s="344">
        <v>6484</v>
      </c>
      <c r="BP66" s="344">
        <v>6490</v>
      </c>
      <c r="BQ66" s="344">
        <v>6464</v>
      </c>
      <c r="BR66" s="344">
        <v>6406</v>
      </c>
      <c r="BS66" s="344">
        <v>6370</v>
      </c>
      <c r="BT66" s="344">
        <v>6343</v>
      </c>
      <c r="BU66" s="344">
        <v>6321</v>
      </c>
      <c r="BV66" s="344">
        <v>6291</v>
      </c>
      <c r="BW66" s="344">
        <v>6294</v>
      </c>
      <c r="BX66" s="341">
        <v>6292</v>
      </c>
      <c r="BY66" s="341">
        <v>6282</v>
      </c>
      <c r="BZ66" s="341">
        <v>6267</v>
      </c>
      <c r="CA66" s="341">
        <v>6188</v>
      </c>
      <c r="CB66" s="341">
        <v>6148</v>
      </c>
      <c r="CC66" s="341">
        <v>6117</v>
      </c>
      <c r="CD66" s="341">
        <v>6108</v>
      </c>
      <c r="CE66" s="341">
        <v>6099</v>
      </c>
      <c r="CF66" s="341">
        <v>6091</v>
      </c>
      <c r="CG66" s="341">
        <v>6057</v>
      </c>
      <c r="CH66" s="341">
        <v>6091</v>
      </c>
      <c r="CI66" s="341">
        <v>6090</v>
      </c>
      <c r="CJ66" s="344">
        <v>6063</v>
      </c>
      <c r="CK66" s="344">
        <v>6051</v>
      </c>
      <c r="CL66" s="344">
        <v>6062</v>
      </c>
      <c r="CM66" s="344">
        <v>6050</v>
      </c>
      <c r="CN66" s="344">
        <v>6043</v>
      </c>
      <c r="CO66" s="344">
        <v>6078</v>
      </c>
      <c r="CP66" s="344">
        <v>6120</v>
      </c>
      <c r="CQ66" s="344">
        <v>6150</v>
      </c>
      <c r="CR66" s="344">
        <v>6149</v>
      </c>
      <c r="CS66" s="344">
        <v>6170</v>
      </c>
      <c r="CT66" s="344">
        <v>6185</v>
      </c>
      <c r="CU66" s="344">
        <v>6210</v>
      </c>
      <c r="CV66" s="341">
        <v>6204</v>
      </c>
      <c r="CW66" s="341">
        <v>6177</v>
      </c>
      <c r="CX66" s="341">
        <v>6191</v>
      </c>
      <c r="CY66" s="341">
        <v>6174</v>
      </c>
      <c r="CZ66" s="341">
        <v>6151</v>
      </c>
      <c r="DA66" s="341">
        <v>6143</v>
      </c>
      <c r="DB66" s="341">
        <v>6138</v>
      </c>
      <c r="DC66" s="341">
        <v>6103</v>
      </c>
      <c r="DD66" s="341">
        <v>6114</v>
      </c>
      <c r="DE66" s="341">
        <v>6153</v>
      </c>
      <c r="DF66" s="341">
        <v>6171</v>
      </c>
      <c r="DG66" s="341">
        <v>6170</v>
      </c>
      <c r="DH66" s="344">
        <v>6169</v>
      </c>
      <c r="DI66" s="344">
        <v>6130</v>
      </c>
      <c r="DJ66" s="344">
        <v>6150</v>
      </c>
      <c r="DK66" s="344">
        <v>6136</v>
      </c>
      <c r="DL66" s="344">
        <v>6117</v>
      </c>
      <c r="DM66" s="344">
        <v>6099</v>
      </c>
      <c r="DN66" s="344">
        <v>6085</v>
      </c>
      <c r="DO66" s="344">
        <v>6072</v>
      </c>
      <c r="DP66" s="344">
        <v>6067</v>
      </c>
      <c r="DQ66" s="344">
        <v>6058</v>
      </c>
      <c r="DR66" s="344">
        <v>6037</v>
      </c>
      <c r="DS66" s="344">
        <v>6124</v>
      </c>
      <c r="DT66" s="341">
        <v>6176</v>
      </c>
      <c r="DU66" s="341">
        <v>6230</v>
      </c>
      <c r="DV66" s="341">
        <v>6245</v>
      </c>
      <c r="DW66" s="341">
        <v>6254</v>
      </c>
      <c r="DX66" s="341">
        <v>6283</v>
      </c>
      <c r="DY66" s="341">
        <v>6312</v>
      </c>
      <c r="DZ66" s="341">
        <v>6348</v>
      </c>
      <c r="EA66" s="341">
        <v>6317</v>
      </c>
      <c r="EB66" s="341">
        <v>6348</v>
      </c>
      <c r="EC66" s="341">
        <v>6327</v>
      </c>
      <c r="ED66" s="341">
        <v>6299</v>
      </c>
      <c r="EE66" s="341">
        <v>6310</v>
      </c>
      <c r="EF66" s="344">
        <v>6341</v>
      </c>
      <c r="EG66" s="344">
        <v>6349</v>
      </c>
      <c r="EH66" s="344">
        <v>6324</v>
      </c>
      <c r="EI66" s="344">
        <v>6308</v>
      </c>
      <c r="EJ66" s="344">
        <v>6294</v>
      </c>
      <c r="EK66" s="344">
        <v>6325</v>
      </c>
      <c r="EL66" s="344">
        <v>6334</v>
      </c>
      <c r="EM66" s="344">
        <v>6328</v>
      </c>
      <c r="EN66" s="344">
        <v>6309</v>
      </c>
      <c r="EO66" s="344">
        <v>6331</v>
      </c>
      <c r="EP66" s="344">
        <v>6320</v>
      </c>
      <c r="EQ66" s="344">
        <v>6312</v>
      </c>
      <c r="ER66" s="341">
        <v>6300</v>
      </c>
      <c r="ES66" s="341">
        <v>6289</v>
      </c>
      <c r="ET66" s="341">
        <v>6294</v>
      </c>
      <c r="EU66" s="341">
        <v>6301</v>
      </c>
      <c r="EV66" s="341">
        <v>6324</v>
      </c>
      <c r="EW66" s="341">
        <v>6319</v>
      </c>
      <c r="EX66" s="341">
        <v>6395</v>
      </c>
      <c r="EY66" s="341">
        <v>6399</v>
      </c>
      <c r="EZ66" s="341">
        <v>6413</v>
      </c>
      <c r="FA66" s="341">
        <v>6405</v>
      </c>
      <c r="FB66" s="341">
        <v>6378</v>
      </c>
      <c r="FC66" s="341">
        <v>6394</v>
      </c>
      <c r="FD66" s="344">
        <v>6404</v>
      </c>
      <c r="FE66" s="344">
        <v>6367</v>
      </c>
      <c r="FF66" s="344">
        <v>6344</v>
      </c>
      <c r="FG66" s="344">
        <v>6329</v>
      </c>
      <c r="FH66" s="344">
        <v>6305</v>
      </c>
      <c r="FI66" s="344">
        <v>6245</v>
      </c>
      <c r="FJ66" s="344">
        <v>6257</v>
      </c>
      <c r="FK66" s="344">
        <v>6261</v>
      </c>
      <c r="FL66" s="344">
        <v>6254</v>
      </c>
      <c r="FM66" s="344">
        <v>6227</v>
      </c>
      <c r="FN66" s="344">
        <v>6207</v>
      </c>
      <c r="FO66" s="344">
        <v>6215</v>
      </c>
      <c r="FP66" s="341">
        <v>6233</v>
      </c>
      <c r="FQ66" s="341">
        <v>6271</v>
      </c>
      <c r="FR66" s="341">
        <v>6241</v>
      </c>
      <c r="FS66" s="341">
        <v>6228</v>
      </c>
      <c r="FT66" s="341">
        <v>6248</v>
      </c>
      <c r="FU66" s="341">
        <v>6243</v>
      </c>
      <c r="FV66" s="341">
        <v>6240</v>
      </c>
      <c r="FW66" s="341">
        <v>6218</v>
      </c>
      <c r="FX66" s="341">
        <v>6219</v>
      </c>
      <c r="FY66" s="341">
        <v>6200</v>
      </c>
      <c r="FZ66" s="341">
        <v>6188</v>
      </c>
      <c r="GA66" s="341">
        <v>6192</v>
      </c>
      <c r="GB66" s="341">
        <v>6217</v>
      </c>
      <c r="GC66" s="341">
        <v>6480</v>
      </c>
      <c r="GD66" s="341">
        <v>6452</v>
      </c>
      <c r="GE66" s="341">
        <v>6445</v>
      </c>
      <c r="GF66" s="352">
        <v>6417</v>
      </c>
      <c r="GG66" s="353">
        <v>6364</v>
      </c>
      <c r="GH66" s="353">
        <v>6365</v>
      </c>
      <c r="GI66" s="353">
        <v>6347</v>
      </c>
      <c r="GJ66" s="353">
        <v>6327</v>
      </c>
      <c r="GK66" s="353">
        <v>6324</v>
      </c>
      <c r="GL66" s="353">
        <v>6320</v>
      </c>
      <c r="GM66" s="353">
        <v>6320</v>
      </c>
      <c r="GN66" s="341">
        <v>6446</v>
      </c>
      <c r="GO66" s="281">
        <v>126</v>
      </c>
      <c r="GP66" s="282">
        <v>101.993670886076</v>
      </c>
      <c r="GQ66" s="281">
        <v>126</v>
      </c>
      <c r="GR66" s="282">
        <v>101.993670886076</v>
      </c>
    </row>
    <row r="67" spans="1:200" ht="15" outlineLevel="2">
      <c r="A67" s="339">
        <v>150</v>
      </c>
      <c r="B67" s="340" t="s">
        <v>321</v>
      </c>
      <c r="C67" s="306" t="s">
        <v>399</v>
      </c>
      <c r="D67" s="341">
        <v>2129</v>
      </c>
      <c r="E67" s="341">
        <v>2143</v>
      </c>
      <c r="F67" s="341">
        <v>2100</v>
      </c>
      <c r="G67" s="341">
        <v>2079</v>
      </c>
      <c r="H67" s="341">
        <v>2084</v>
      </c>
      <c r="I67" s="341">
        <v>2106</v>
      </c>
      <c r="J67" s="341">
        <v>2068</v>
      </c>
      <c r="K67" s="341">
        <v>2106</v>
      </c>
      <c r="L67" s="341">
        <v>2027</v>
      </c>
      <c r="M67" s="341">
        <v>2075</v>
      </c>
      <c r="N67" s="341">
        <v>2088</v>
      </c>
      <c r="O67" s="341">
        <v>2078</v>
      </c>
      <c r="P67" s="344">
        <v>2031</v>
      </c>
      <c r="Q67" s="344">
        <v>2088</v>
      </c>
      <c r="R67" s="347">
        <v>2109</v>
      </c>
      <c r="S67" s="344">
        <v>2051</v>
      </c>
      <c r="T67" s="344">
        <v>2010</v>
      </c>
      <c r="U67" s="344">
        <v>2018</v>
      </c>
      <c r="V67" s="344">
        <v>2067</v>
      </c>
      <c r="W67" s="344">
        <v>2133</v>
      </c>
      <c r="X67" s="344">
        <v>2101</v>
      </c>
      <c r="Y67" s="344">
        <v>2094</v>
      </c>
      <c r="Z67" s="344">
        <v>2094</v>
      </c>
      <c r="AA67" s="344">
        <v>2069</v>
      </c>
      <c r="AB67" s="341">
        <v>2058</v>
      </c>
      <c r="AC67" s="341">
        <v>2064</v>
      </c>
      <c r="AD67" s="341">
        <v>2011</v>
      </c>
      <c r="AE67" s="341">
        <v>1970</v>
      </c>
      <c r="AF67" s="341">
        <v>1940</v>
      </c>
      <c r="AG67" s="341">
        <v>1882</v>
      </c>
      <c r="AH67" s="341">
        <v>1805</v>
      </c>
      <c r="AI67" s="341">
        <v>1795</v>
      </c>
      <c r="AJ67" s="341">
        <v>1793</v>
      </c>
      <c r="AK67" s="341">
        <v>1792</v>
      </c>
      <c r="AL67" s="341">
        <v>1773</v>
      </c>
      <c r="AM67" s="341">
        <v>1800</v>
      </c>
      <c r="AN67" s="344">
        <v>1810</v>
      </c>
      <c r="AO67" s="344">
        <v>1783</v>
      </c>
      <c r="AP67" s="344">
        <v>1802</v>
      </c>
      <c r="AQ67" s="344">
        <v>1767</v>
      </c>
      <c r="AR67" s="344">
        <v>1780</v>
      </c>
      <c r="AS67" s="344">
        <v>1783</v>
      </c>
      <c r="AT67" s="344">
        <v>1792</v>
      </c>
      <c r="AU67" s="344">
        <v>1783</v>
      </c>
      <c r="AV67" s="344">
        <v>1769</v>
      </c>
      <c r="AW67" s="344">
        <v>1754</v>
      </c>
      <c r="AX67" s="344">
        <v>1701</v>
      </c>
      <c r="AY67" s="344">
        <v>1714</v>
      </c>
      <c r="AZ67" s="341">
        <v>1721</v>
      </c>
      <c r="BA67" s="341">
        <v>1735</v>
      </c>
      <c r="BB67" s="341">
        <v>1726</v>
      </c>
      <c r="BC67" s="341">
        <v>1762</v>
      </c>
      <c r="BD67" s="341">
        <v>1767</v>
      </c>
      <c r="BE67" s="341">
        <v>1720</v>
      </c>
      <c r="BF67" s="341">
        <v>1694</v>
      </c>
      <c r="BG67" s="341">
        <v>1662</v>
      </c>
      <c r="BH67" s="341">
        <v>1689</v>
      </c>
      <c r="BI67" s="341">
        <v>1655</v>
      </c>
      <c r="BJ67" s="341">
        <v>1656</v>
      </c>
      <c r="BK67" s="341">
        <v>1681</v>
      </c>
      <c r="BL67" s="344">
        <v>1690</v>
      </c>
      <c r="BM67" s="344">
        <v>1699</v>
      </c>
      <c r="BN67" s="344">
        <v>1693</v>
      </c>
      <c r="BO67" s="344">
        <v>1697</v>
      </c>
      <c r="BP67" s="344">
        <v>1701</v>
      </c>
      <c r="BQ67" s="344">
        <v>1688</v>
      </c>
      <c r="BR67" s="344">
        <v>1587</v>
      </c>
      <c r="BS67" s="344">
        <v>1548</v>
      </c>
      <c r="BT67" s="344">
        <v>1540</v>
      </c>
      <c r="BU67" s="344">
        <v>1554</v>
      </c>
      <c r="BV67" s="344">
        <v>1578</v>
      </c>
      <c r="BW67" s="344">
        <v>1585</v>
      </c>
      <c r="BX67" s="341">
        <v>1587</v>
      </c>
      <c r="BY67" s="341">
        <v>1597</v>
      </c>
      <c r="BZ67" s="341">
        <v>1610</v>
      </c>
      <c r="CA67" s="341">
        <v>1579</v>
      </c>
      <c r="CB67" s="341">
        <v>1583</v>
      </c>
      <c r="CC67" s="341">
        <v>1572</v>
      </c>
      <c r="CD67" s="341">
        <v>1564</v>
      </c>
      <c r="CE67" s="341">
        <v>1585</v>
      </c>
      <c r="CF67" s="341">
        <v>1593</v>
      </c>
      <c r="CG67" s="341">
        <v>1596</v>
      </c>
      <c r="CH67" s="341">
        <v>1591</v>
      </c>
      <c r="CI67" s="341">
        <v>1578</v>
      </c>
      <c r="CJ67" s="344">
        <v>1569</v>
      </c>
      <c r="CK67" s="344">
        <v>1563</v>
      </c>
      <c r="CL67" s="344">
        <v>1548</v>
      </c>
      <c r="CM67" s="344">
        <v>1561</v>
      </c>
      <c r="CN67" s="344">
        <v>1537</v>
      </c>
      <c r="CO67" s="344">
        <v>1543</v>
      </c>
      <c r="CP67" s="344">
        <v>1565</v>
      </c>
      <c r="CQ67" s="344">
        <v>1551</v>
      </c>
      <c r="CR67" s="344">
        <v>1554</v>
      </c>
      <c r="CS67" s="344">
        <v>1569</v>
      </c>
      <c r="CT67" s="344">
        <v>1577</v>
      </c>
      <c r="CU67" s="344">
        <v>1583</v>
      </c>
      <c r="CV67" s="341">
        <v>1589</v>
      </c>
      <c r="CW67" s="341">
        <v>1576</v>
      </c>
      <c r="CX67" s="341">
        <v>1567</v>
      </c>
      <c r="CY67" s="341">
        <v>1583</v>
      </c>
      <c r="CZ67" s="341">
        <v>1600</v>
      </c>
      <c r="DA67" s="341">
        <v>1603</v>
      </c>
      <c r="DB67" s="341">
        <v>1581</v>
      </c>
      <c r="DC67" s="341">
        <v>1580</v>
      </c>
      <c r="DD67" s="341">
        <v>1588</v>
      </c>
      <c r="DE67" s="341">
        <v>1584</v>
      </c>
      <c r="DF67" s="341">
        <v>1597</v>
      </c>
      <c r="DG67" s="341">
        <v>1588</v>
      </c>
      <c r="DH67" s="344">
        <v>1571</v>
      </c>
      <c r="DI67" s="344">
        <v>1584</v>
      </c>
      <c r="DJ67" s="344">
        <v>1583</v>
      </c>
      <c r="DK67" s="344">
        <v>1564</v>
      </c>
      <c r="DL67" s="344">
        <v>1559</v>
      </c>
      <c r="DM67" s="344">
        <v>1550</v>
      </c>
      <c r="DN67" s="344">
        <v>1544</v>
      </c>
      <c r="DO67" s="344">
        <v>1551</v>
      </c>
      <c r="DP67" s="344">
        <v>1566</v>
      </c>
      <c r="DQ67" s="344">
        <v>1549</v>
      </c>
      <c r="DR67" s="344">
        <v>1548</v>
      </c>
      <c r="DS67" s="344">
        <v>1573</v>
      </c>
      <c r="DT67" s="341">
        <v>1560</v>
      </c>
      <c r="DU67" s="341">
        <v>1586</v>
      </c>
      <c r="DV67" s="341">
        <v>1596</v>
      </c>
      <c r="DW67" s="341">
        <v>1600</v>
      </c>
      <c r="DX67" s="341">
        <v>1614</v>
      </c>
      <c r="DY67" s="341">
        <v>1612</v>
      </c>
      <c r="DZ67" s="341">
        <v>1612</v>
      </c>
      <c r="EA67" s="341">
        <v>1592</v>
      </c>
      <c r="EB67" s="341">
        <v>1595</v>
      </c>
      <c r="EC67" s="341">
        <v>1590</v>
      </c>
      <c r="ED67" s="341">
        <v>1582</v>
      </c>
      <c r="EE67" s="341">
        <v>1572</v>
      </c>
      <c r="EF67" s="344">
        <v>1584</v>
      </c>
      <c r="EG67" s="344">
        <v>1589</v>
      </c>
      <c r="EH67" s="344">
        <v>1568</v>
      </c>
      <c r="EI67" s="344">
        <v>1556</v>
      </c>
      <c r="EJ67" s="344">
        <v>1544</v>
      </c>
      <c r="EK67" s="344">
        <v>1556</v>
      </c>
      <c r="EL67" s="344">
        <v>1535</v>
      </c>
      <c r="EM67" s="344">
        <v>1544</v>
      </c>
      <c r="EN67" s="344">
        <v>1548</v>
      </c>
      <c r="EO67" s="344">
        <v>1556</v>
      </c>
      <c r="EP67" s="344">
        <v>1544</v>
      </c>
      <c r="EQ67" s="344">
        <v>1551</v>
      </c>
      <c r="ER67" s="341">
        <v>1565</v>
      </c>
      <c r="ES67" s="341">
        <v>1550</v>
      </c>
      <c r="ET67" s="341">
        <v>1535</v>
      </c>
      <c r="EU67" s="341">
        <v>1541</v>
      </c>
      <c r="EV67" s="341">
        <v>1546</v>
      </c>
      <c r="EW67" s="341">
        <v>1528</v>
      </c>
      <c r="EX67" s="341">
        <v>1621</v>
      </c>
      <c r="EY67" s="341">
        <v>1618</v>
      </c>
      <c r="EZ67" s="341">
        <v>1616</v>
      </c>
      <c r="FA67" s="341">
        <v>1620</v>
      </c>
      <c r="FB67" s="341">
        <v>1626</v>
      </c>
      <c r="FC67" s="341">
        <v>1641</v>
      </c>
      <c r="FD67" s="344">
        <v>1653</v>
      </c>
      <c r="FE67" s="344">
        <v>1648</v>
      </c>
      <c r="FF67" s="344">
        <v>1616</v>
      </c>
      <c r="FG67" s="344">
        <v>1605</v>
      </c>
      <c r="FH67" s="344">
        <v>1598</v>
      </c>
      <c r="FI67" s="344">
        <v>1585</v>
      </c>
      <c r="FJ67" s="344">
        <v>1592</v>
      </c>
      <c r="FK67" s="344">
        <v>1593</v>
      </c>
      <c r="FL67" s="344">
        <v>1598</v>
      </c>
      <c r="FM67" s="344">
        <v>1585</v>
      </c>
      <c r="FN67" s="344">
        <v>1576</v>
      </c>
      <c r="FO67" s="344">
        <v>1596</v>
      </c>
      <c r="FP67" s="341">
        <v>1626</v>
      </c>
      <c r="FQ67" s="341">
        <v>1632</v>
      </c>
      <c r="FR67" s="341">
        <v>1608</v>
      </c>
      <c r="FS67" s="341">
        <v>1615</v>
      </c>
      <c r="FT67" s="341">
        <v>1587</v>
      </c>
      <c r="FU67" s="341">
        <v>1594</v>
      </c>
      <c r="FV67" s="341">
        <v>1590</v>
      </c>
      <c r="FW67" s="341">
        <v>1641</v>
      </c>
      <c r="FX67" s="341">
        <v>1621</v>
      </c>
      <c r="FY67" s="341">
        <v>1611</v>
      </c>
      <c r="FZ67" s="341">
        <v>1610</v>
      </c>
      <c r="GA67" s="341">
        <v>1622</v>
      </c>
      <c r="GB67" s="341">
        <v>1682</v>
      </c>
      <c r="GC67" s="341">
        <v>1666</v>
      </c>
      <c r="GD67" s="341">
        <v>1612</v>
      </c>
      <c r="GE67" s="341">
        <v>1605</v>
      </c>
      <c r="GF67" s="352">
        <v>1598</v>
      </c>
      <c r="GG67" s="353">
        <v>1527</v>
      </c>
      <c r="GH67" s="353">
        <v>1540</v>
      </c>
      <c r="GI67" s="353">
        <v>1589</v>
      </c>
      <c r="GJ67" s="353">
        <v>1567</v>
      </c>
      <c r="GK67" s="353">
        <v>1554</v>
      </c>
      <c r="GL67" s="353">
        <v>1552</v>
      </c>
      <c r="GM67" s="353">
        <v>1571</v>
      </c>
      <c r="GN67" s="341">
        <v>1622</v>
      </c>
      <c r="GO67" s="281">
        <v>51</v>
      </c>
      <c r="GP67" s="282">
        <v>103.246339910885</v>
      </c>
      <c r="GQ67" s="281">
        <v>51</v>
      </c>
      <c r="GR67" s="282">
        <v>103.246339910885</v>
      </c>
    </row>
    <row r="68" spans="1:200" ht="15" outlineLevel="2">
      <c r="A68" s="339">
        <v>237</v>
      </c>
      <c r="B68" s="340" t="s">
        <v>321</v>
      </c>
      <c r="C68" s="306" t="s">
        <v>400</v>
      </c>
      <c r="D68" s="341">
        <v>6328</v>
      </c>
      <c r="E68" s="341">
        <v>6386</v>
      </c>
      <c r="F68" s="341">
        <v>6333</v>
      </c>
      <c r="G68" s="341">
        <v>6225</v>
      </c>
      <c r="H68" s="341">
        <v>6338</v>
      </c>
      <c r="I68" s="341">
        <v>6315</v>
      </c>
      <c r="J68" s="341">
        <v>6198</v>
      </c>
      <c r="K68" s="341">
        <v>6303</v>
      </c>
      <c r="L68" s="341">
        <v>6287</v>
      </c>
      <c r="M68" s="341">
        <v>6248</v>
      </c>
      <c r="N68" s="341">
        <v>6211</v>
      </c>
      <c r="O68" s="341">
        <v>6211</v>
      </c>
      <c r="P68" s="344">
        <v>6191</v>
      </c>
      <c r="Q68" s="344">
        <v>6359</v>
      </c>
      <c r="R68" s="347">
        <v>6399</v>
      </c>
      <c r="S68" s="344">
        <v>6451</v>
      </c>
      <c r="T68" s="344">
        <v>6422</v>
      </c>
      <c r="U68" s="344">
        <v>6535</v>
      </c>
      <c r="V68" s="344">
        <v>6622</v>
      </c>
      <c r="W68" s="344">
        <v>6687</v>
      </c>
      <c r="X68" s="344">
        <v>6604</v>
      </c>
      <c r="Y68" s="344">
        <v>6641</v>
      </c>
      <c r="Z68" s="344">
        <v>6712</v>
      </c>
      <c r="AA68" s="344">
        <v>6618</v>
      </c>
      <c r="AB68" s="341">
        <v>6633</v>
      </c>
      <c r="AC68" s="341">
        <v>6798</v>
      </c>
      <c r="AD68" s="341">
        <v>6789</v>
      </c>
      <c r="AE68" s="341">
        <v>6754</v>
      </c>
      <c r="AF68" s="341">
        <v>6625</v>
      </c>
      <c r="AG68" s="341">
        <v>6387</v>
      </c>
      <c r="AH68" s="341">
        <v>6346</v>
      </c>
      <c r="AI68" s="341">
        <v>6334</v>
      </c>
      <c r="AJ68" s="341">
        <v>6332</v>
      </c>
      <c r="AK68" s="341">
        <v>6408</v>
      </c>
      <c r="AL68" s="341">
        <v>6428</v>
      </c>
      <c r="AM68" s="341">
        <v>6570</v>
      </c>
      <c r="AN68" s="344">
        <v>6571</v>
      </c>
      <c r="AO68" s="344">
        <v>6484</v>
      </c>
      <c r="AP68" s="344">
        <v>6429</v>
      </c>
      <c r="AQ68" s="344">
        <v>6391</v>
      </c>
      <c r="AR68" s="344">
        <v>6593</v>
      </c>
      <c r="AS68" s="344">
        <v>6600</v>
      </c>
      <c r="AT68" s="344">
        <v>6626</v>
      </c>
      <c r="AU68" s="344">
        <v>6658</v>
      </c>
      <c r="AV68" s="344">
        <v>6562</v>
      </c>
      <c r="AW68" s="344">
        <v>6602</v>
      </c>
      <c r="AX68" s="344">
        <v>6637</v>
      </c>
      <c r="AY68" s="344">
        <v>6692</v>
      </c>
      <c r="AZ68" s="341">
        <v>6691</v>
      </c>
      <c r="BA68" s="341">
        <v>6939</v>
      </c>
      <c r="BB68" s="341">
        <v>6778</v>
      </c>
      <c r="BC68" s="341">
        <v>6751</v>
      </c>
      <c r="BD68" s="341">
        <v>6740</v>
      </c>
      <c r="BE68" s="341">
        <v>6699</v>
      </c>
      <c r="BF68" s="341">
        <v>6727</v>
      </c>
      <c r="BG68" s="341">
        <v>6601</v>
      </c>
      <c r="BH68" s="341">
        <v>6666</v>
      </c>
      <c r="BI68" s="341">
        <v>6604</v>
      </c>
      <c r="BJ68" s="341">
        <v>6643</v>
      </c>
      <c r="BK68" s="341">
        <v>6738</v>
      </c>
      <c r="BL68" s="344">
        <v>6727</v>
      </c>
      <c r="BM68" s="344">
        <v>6864</v>
      </c>
      <c r="BN68" s="344">
        <v>6786</v>
      </c>
      <c r="BO68" s="344">
        <v>6688</v>
      </c>
      <c r="BP68" s="344">
        <v>6692</v>
      </c>
      <c r="BQ68" s="344">
        <v>6690</v>
      </c>
      <c r="BR68" s="344">
        <v>6489</v>
      </c>
      <c r="BS68" s="344">
        <v>6432</v>
      </c>
      <c r="BT68" s="344">
        <v>6375</v>
      </c>
      <c r="BU68" s="344">
        <v>6405</v>
      </c>
      <c r="BV68" s="344">
        <v>6420</v>
      </c>
      <c r="BW68" s="344">
        <v>6440</v>
      </c>
      <c r="BX68" s="341">
        <v>6528</v>
      </c>
      <c r="BY68" s="341">
        <v>6525</v>
      </c>
      <c r="BZ68" s="341">
        <v>6323</v>
      </c>
      <c r="CA68" s="341">
        <v>6182</v>
      </c>
      <c r="CB68" s="341">
        <v>6121</v>
      </c>
      <c r="CC68" s="341">
        <v>6010</v>
      </c>
      <c r="CD68" s="341">
        <v>5962</v>
      </c>
      <c r="CE68" s="341">
        <v>5949</v>
      </c>
      <c r="CF68" s="341">
        <v>5907</v>
      </c>
      <c r="CG68" s="341">
        <v>5888</v>
      </c>
      <c r="CH68" s="341">
        <v>5874</v>
      </c>
      <c r="CI68" s="341">
        <v>5872</v>
      </c>
      <c r="CJ68" s="344">
        <v>5867</v>
      </c>
      <c r="CK68" s="344">
        <v>5847</v>
      </c>
      <c r="CL68" s="344">
        <v>5814</v>
      </c>
      <c r="CM68" s="344">
        <v>5778</v>
      </c>
      <c r="CN68" s="344">
        <v>5788</v>
      </c>
      <c r="CO68" s="344">
        <v>5796</v>
      </c>
      <c r="CP68" s="344">
        <v>5815</v>
      </c>
      <c r="CQ68" s="344">
        <v>5694</v>
      </c>
      <c r="CR68" s="344">
        <v>5798</v>
      </c>
      <c r="CS68" s="344">
        <v>5857</v>
      </c>
      <c r="CT68" s="344">
        <v>5932</v>
      </c>
      <c r="CU68" s="344">
        <v>5999</v>
      </c>
      <c r="CV68" s="341">
        <v>5991</v>
      </c>
      <c r="CW68" s="341">
        <v>5960</v>
      </c>
      <c r="CX68" s="341">
        <v>5904</v>
      </c>
      <c r="CY68" s="341">
        <v>5908</v>
      </c>
      <c r="CZ68" s="341">
        <v>5890</v>
      </c>
      <c r="DA68" s="341">
        <v>5842</v>
      </c>
      <c r="DB68" s="341">
        <v>5796</v>
      </c>
      <c r="DC68" s="341">
        <v>5718</v>
      </c>
      <c r="DD68" s="341">
        <v>5710</v>
      </c>
      <c r="DE68" s="341">
        <v>6077</v>
      </c>
      <c r="DF68" s="341">
        <v>6230</v>
      </c>
      <c r="DG68" s="341">
        <v>6230</v>
      </c>
      <c r="DH68" s="344">
        <v>6183</v>
      </c>
      <c r="DI68" s="344">
        <v>6136</v>
      </c>
      <c r="DJ68" s="344">
        <v>6090</v>
      </c>
      <c r="DK68" s="344">
        <v>6036</v>
      </c>
      <c r="DL68" s="344">
        <v>5997</v>
      </c>
      <c r="DM68" s="344">
        <v>5910</v>
      </c>
      <c r="DN68" s="344">
        <v>5838</v>
      </c>
      <c r="DO68" s="344">
        <v>5828</v>
      </c>
      <c r="DP68" s="344">
        <v>5809</v>
      </c>
      <c r="DQ68" s="344">
        <v>5759</v>
      </c>
      <c r="DR68" s="344">
        <v>5735</v>
      </c>
      <c r="DS68" s="344">
        <v>5897</v>
      </c>
      <c r="DT68" s="341">
        <v>5953</v>
      </c>
      <c r="DU68" s="341">
        <v>6462</v>
      </c>
      <c r="DV68" s="341">
        <v>6466</v>
      </c>
      <c r="DW68" s="341">
        <v>6456</v>
      </c>
      <c r="DX68" s="341">
        <v>6507</v>
      </c>
      <c r="DY68" s="341">
        <v>6517</v>
      </c>
      <c r="DZ68" s="341">
        <v>6588</v>
      </c>
      <c r="EA68" s="341">
        <v>6382</v>
      </c>
      <c r="EB68" s="341">
        <v>6410</v>
      </c>
      <c r="EC68" s="341">
        <v>6375</v>
      </c>
      <c r="ED68" s="341">
        <v>6328</v>
      </c>
      <c r="EE68" s="341">
        <v>6289</v>
      </c>
      <c r="EF68" s="344">
        <v>6287</v>
      </c>
      <c r="EG68" s="344">
        <v>6210</v>
      </c>
      <c r="EH68" s="344">
        <v>6111</v>
      </c>
      <c r="EI68" s="344">
        <v>6076</v>
      </c>
      <c r="EJ68" s="344">
        <v>6036</v>
      </c>
      <c r="EK68" s="344">
        <v>6060</v>
      </c>
      <c r="EL68" s="344">
        <v>6060</v>
      </c>
      <c r="EM68" s="344">
        <v>6026</v>
      </c>
      <c r="EN68" s="344">
        <v>6471</v>
      </c>
      <c r="EO68" s="344">
        <v>6435</v>
      </c>
      <c r="EP68" s="344">
        <v>6463</v>
      </c>
      <c r="EQ68" s="344">
        <v>6575</v>
      </c>
      <c r="ER68" s="341">
        <v>6610</v>
      </c>
      <c r="ES68" s="341">
        <v>6783</v>
      </c>
      <c r="ET68" s="341">
        <v>7247</v>
      </c>
      <c r="EU68" s="341">
        <v>7232</v>
      </c>
      <c r="EV68" s="341">
        <v>7427</v>
      </c>
      <c r="EW68" s="341">
        <v>7439</v>
      </c>
      <c r="EX68" s="341">
        <v>7810</v>
      </c>
      <c r="EY68" s="341">
        <v>7978</v>
      </c>
      <c r="EZ68" s="341">
        <v>8005</v>
      </c>
      <c r="FA68" s="341">
        <v>8028</v>
      </c>
      <c r="FB68" s="341">
        <v>8078</v>
      </c>
      <c r="FC68" s="341">
        <v>8213</v>
      </c>
      <c r="FD68" s="344">
        <v>8399</v>
      </c>
      <c r="FE68" s="344">
        <v>8620</v>
      </c>
      <c r="FF68" s="344">
        <v>8560</v>
      </c>
      <c r="FG68" s="344">
        <v>8575</v>
      </c>
      <c r="FH68" s="344">
        <v>8670</v>
      </c>
      <c r="FI68" s="344">
        <v>8691</v>
      </c>
      <c r="FJ68" s="344">
        <v>8784</v>
      </c>
      <c r="FK68" s="344">
        <v>8822</v>
      </c>
      <c r="FL68" s="344">
        <v>8814</v>
      </c>
      <c r="FM68" s="344">
        <v>8935</v>
      </c>
      <c r="FN68" s="344">
        <v>8990</v>
      </c>
      <c r="FO68" s="344">
        <v>9071</v>
      </c>
      <c r="FP68" s="341">
        <v>9266</v>
      </c>
      <c r="FQ68" s="341">
        <v>9315</v>
      </c>
      <c r="FR68" s="341">
        <v>9234</v>
      </c>
      <c r="FS68" s="341">
        <v>9246</v>
      </c>
      <c r="FT68" s="341">
        <v>9238</v>
      </c>
      <c r="FU68" s="341">
        <v>9278</v>
      </c>
      <c r="FV68" s="341">
        <v>9266</v>
      </c>
      <c r="FW68" s="341">
        <v>9268</v>
      </c>
      <c r="FX68" s="341">
        <v>9329</v>
      </c>
      <c r="FY68" s="341">
        <v>9428</v>
      </c>
      <c r="FZ68" s="341">
        <v>9448</v>
      </c>
      <c r="GA68" s="341">
        <v>9477</v>
      </c>
      <c r="GB68" s="341">
        <v>9690</v>
      </c>
      <c r="GC68" s="341">
        <v>9787</v>
      </c>
      <c r="GD68" s="341">
        <v>9693</v>
      </c>
      <c r="GE68" s="341">
        <v>9639</v>
      </c>
      <c r="GF68" s="352">
        <v>9705</v>
      </c>
      <c r="GG68" s="353">
        <v>9015</v>
      </c>
      <c r="GH68" s="353">
        <v>9106</v>
      </c>
      <c r="GI68" s="353">
        <v>9124</v>
      </c>
      <c r="GJ68" s="353">
        <v>9159</v>
      </c>
      <c r="GK68" s="353">
        <v>9155</v>
      </c>
      <c r="GL68" s="353">
        <v>9144</v>
      </c>
      <c r="GM68" s="353">
        <v>9173</v>
      </c>
      <c r="GN68" s="341">
        <v>9386</v>
      </c>
      <c r="GO68" s="281">
        <v>213</v>
      </c>
      <c r="GP68" s="282">
        <v>102.322032050583</v>
      </c>
      <c r="GQ68" s="281">
        <v>213</v>
      </c>
      <c r="GR68" s="282">
        <v>102.322032050583</v>
      </c>
    </row>
    <row r="69" spans="1:200" ht="15" outlineLevel="2">
      <c r="A69" s="339">
        <v>264</v>
      </c>
      <c r="B69" s="340" t="s">
        <v>321</v>
      </c>
      <c r="C69" s="306" t="s">
        <v>401</v>
      </c>
      <c r="D69" s="341">
        <v>2348</v>
      </c>
      <c r="E69" s="341">
        <v>2323</v>
      </c>
      <c r="F69" s="341">
        <v>2312</v>
      </c>
      <c r="G69" s="341">
        <v>2298</v>
      </c>
      <c r="H69" s="341">
        <v>2280</v>
      </c>
      <c r="I69" s="341">
        <v>2306</v>
      </c>
      <c r="J69" s="341">
        <v>2239</v>
      </c>
      <c r="K69" s="341">
        <v>2301</v>
      </c>
      <c r="L69" s="341">
        <v>2197</v>
      </c>
      <c r="M69" s="341">
        <v>2198</v>
      </c>
      <c r="N69" s="341">
        <v>2186</v>
      </c>
      <c r="O69" s="341">
        <v>2196</v>
      </c>
      <c r="P69" s="344">
        <v>2184</v>
      </c>
      <c r="Q69" s="344">
        <v>2193</v>
      </c>
      <c r="R69" s="347">
        <v>2206</v>
      </c>
      <c r="S69" s="344">
        <v>2193</v>
      </c>
      <c r="T69" s="344">
        <v>2188</v>
      </c>
      <c r="U69" s="344">
        <v>2182</v>
      </c>
      <c r="V69" s="344">
        <v>2180</v>
      </c>
      <c r="W69" s="344">
        <v>2185</v>
      </c>
      <c r="X69" s="344">
        <v>2216</v>
      </c>
      <c r="Y69" s="344">
        <v>2271</v>
      </c>
      <c r="Z69" s="344">
        <v>2302</v>
      </c>
      <c r="AA69" s="344">
        <v>2306</v>
      </c>
      <c r="AB69" s="341">
        <v>2344</v>
      </c>
      <c r="AC69" s="341">
        <v>2369</v>
      </c>
      <c r="AD69" s="341">
        <v>2391</v>
      </c>
      <c r="AE69" s="341">
        <v>2395</v>
      </c>
      <c r="AF69" s="341">
        <v>2397</v>
      </c>
      <c r="AG69" s="341">
        <v>2417</v>
      </c>
      <c r="AH69" s="341">
        <v>2402</v>
      </c>
      <c r="AI69" s="341">
        <v>2383</v>
      </c>
      <c r="AJ69" s="341">
        <v>2387</v>
      </c>
      <c r="AK69" s="341">
        <v>2394</v>
      </c>
      <c r="AL69" s="341">
        <v>2410</v>
      </c>
      <c r="AM69" s="341">
        <v>2459</v>
      </c>
      <c r="AN69" s="344">
        <v>2490</v>
      </c>
      <c r="AO69" s="344">
        <v>2490</v>
      </c>
      <c r="AP69" s="344">
        <v>2515</v>
      </c>
      <c r="AQ69" s="344">
        <v>2514</v>
      </c>
      <c r="AR69" s="344">
        <v>2564</v>
      </c>
      <c r="AS69" s="344">
        <v>2563</v>
      </c>
      <c r="AT69" s="344">
        <v>2593</v>
      </c>
      <c r="AU69" s="344">
        <v>2611</v>
      </c>
      <c r="AV69" s="344">
        <v>2583</v>
      </c>
      <c r="AW69" s="344">
        <v>2575</v>
      </c>
      <c r="AX69" s="344">
        <v>2606</v>
      </c>
      <c r="AY69" s="344">
        <v>2624</v>
      </c>
      <c r="AZ69" s="341">
        <v>2669</v>
      </c>
      <c r="BA69" s="341">
        <v>2697</v>
      </c>
      <c r="BB69" s="341">
        <v>2683</v>
      </c>
      <c r="BC69" s="341">
        <v>2669</v>
      </c>
      <c r="BD69" s="341">
        <v>2674</v>
      </c>
      <c r="BE69" s="341">
        <v>2672</v>
      </c>
      <c r="BF69" s="341">
        <v>2679</v>
      </c>
      <c r="BG69" s="341">
        <v>2638</v>
      </c>
      <c r="BH69" s="341">
        <v>2650</v>
      </c>
      <c r="BI69" s="341">
        <v>2639</v>
      </c>
      <c r="BJ69" s="341">
        <v>2657</v>
      </c>
      <c r="BK69" s="341">
        <v>2677</v>
      </c>
      <c r="BL69" s="344">
        <v>2683</v>
      </c>
      <c r="BM69" s="344">
        <v>2709</v>
      </c>
      <c r="BN69" s="344">
        <v>2708</v>
      </c>
      <c r="BO69" s="344">
        <v>2731</v>
      </c>
      <c r="BP69" s="344">
        <v>2732</v>
      </c>
      <c r="BQ69" s="344">
        <v>2707</v>
      </c>
      <c r="BR69" s="344">
        <v>2647</v>
      </c>
      <c r="BS69" s="344">
        <v>2611</v>
      </c>
      <c r="BT69" s="344">
        <v>2613</v>
      </c>
      <c r="BU69" s="344">
        <v>2607</v>
      </c>
      <c r="BV69" s="344">
        <v>2612</v>
      </c>
      <c r="BW69" s="344">
        <v>2631</v>
      </c>
      <c r="BX69" s="341">
        <v>2664</v>
      </c>
      <c r="BY69" s="341">
        <v>2667</v>
      </c>
      <c r="BZ69" s="341">
        <v>2596</v>
      </c>
      <c r="CA69" s="341">
        <v>2575</v>
      </c>
      <c r="CB69" s="341">
        <v>2569</v>
      </c>
      <c r="CC69" s="341">
        <v>2515</v>
      </c>
      <c r="CD69" s="341">
        <v>2486</v>
      </c>
      <c r="CE69" s="341">
        <v>2468</v>
      </c>
      <c r="CF69" s="341">
        <v>2438</v>
      </c>
      <c r="CG69" s="341">
        <v>2445</v>
      </c>
      <c r="CH69" s="341">
        <v>2444</v>
      </c>
      <c r="CI69" s="341">
        <v>2452</v>
      </c>
      <c r="CJ69" s="344">
        <v>2426</v>
      </c>
      <c r="CK69" s="344">
        <v>2442</v>
      </c>
      <c r="CL69" s="344">
        <v>2439</v>
      </c>
      <c r="CM69" s="344">
        <v>2416</v>
      </c>
      <c r="CN69" s="344">
        <v>2424</v>
      </c>
      <c r="CO69" s="344">
        <v>2443</v>
      </c>
      <c r="CP69" s="344">
        <v>2493</v>
      </c>
      <c r="CQ69" s="344">
        <v>2430</v>
      </c>
      <c r="CR69" s="344">
        <v>2472</v>
      </c>
      <c r="CS69" s="344">
        <v>2502</v>
      </c>
      <c r="CT69" s="344">
        <v>2494</v>
      </c>
      <c r="CU69" s="344">
        <v>2523</v>
      </c>
      <c r="CV69" s="341">
        <v>2494</v>
      </c>
      <c r="CW69" s="341">
        <v>2494</v>
      </c>
      <c r="CX69" s="341">
        <v>2479</v>
      </c>
      <c r="CY69" s="341">
        <v>2465</v>
      </c>
      <c r="CZ69" s="341">
        <v>2462</v>
      </c>
      <c r="DA69" s="341">
        <v>2434</v>
      </c>
      <c r="DB69" s="341">
        <v>2433</v>
      </c>
      <c r="DC69" s="341">
        <v>2424</v>
      </c>
      <c r="DD69" s="341">
        <v>2431</v>
      </c>
      <c r="DE69" s="341">
        <v>2434</v>
      </c>
      <c r="DF69" s="341">
        <v>2400</v>
      </c>
      <c r="DG69" s="341">
        <v>2382</v>
      </c>
      <c r="DH69" s="344">
        <v>2373</v>
      </c>
      <c r="DI69" s="344">
        <v>2327</v>
      </c>
      <c r="DJ69" s="344">
        <v>2318</v>
      </c>
      <c r="DK69" s="344">
        <v>2312</v>
      </c>
      <c r="DL69" s="344">
        <v>2286</v>
      </c>
      <c r="DM69" s="344">
        <v>2255</v>
      </c>
      <c r="DN69" s="344">
        <v>2230</v>
      </c>
      <c r="DO69" s="344">
        <v>2198</v>
      </c>
      <c r="DP69" s="344">
        <v>2188</v>
      </c>
      <c r="DQ69" s="344">
        <v>2177</v>
      </c>
      <c r="DR69" s="344">
        <v>2162</v>
      </c>
      <c r="DS69" s="344">
        <v>2186</v>
      </c>
      <c r="DT69" s="341">
        <v>2218</v>
      </c>
      <c r="DU69" s="341">
        <v>2300</v>
      </c>
      <c r="DV69" s="341">
        <v>2333</v>
      </c>
      <c r="DW69" s="341">
        <v>2353</v>
      </c>
      <c r="DX69" s="341">
        <v>2400</v>
      </c>
      <c r="DY69" s="341">
        <v>2455</v>
      </c>
      <c r="DZ69" s="341">
        <v>2496</v>
      </c>
      <c r="EA69" s="341">
        <v>2404</v>
      </c>
      <c r="EB69" s="341">
        <v>2398</v>
      </c>
      <c r="EC69" s="341">
        <v>2388</v>
      </c>
      <c r="ED69" s="341">
        <v>2359</v>
      </c>
      <c r="EE69" s="341">
        <v>2342</v>
      </c>
      <c r="EF69" s="344">
        <v>2336</v>
      </c>
      <c r="EG69" s="344">
        <v>2325</v>
      </c>
      <c r="EH69" s="344">
        <v>2296</v>
      </c>
      <c r="EI69" s="344">
        <v>2312</v>
      </c>
      <c r="EJ69" s="344">
        <v>2277</v>
      </c>
      <c r="EK69" s="344">
        <v>2293</v>
      </c>
      <c r="EL69" s="344">
        <v>2359</v>
      </c>
      <c r="EM69" s="344">
        <v>2381</v>
      </c>
      <c r="EN69" s="344">
        <v>2385</v>
      </c>
      <c r="EO69" s="344">
        <v>2407</v>
      </c>
      <c r="EP69" s="344">
        <v>2384</v>
      </c>
      <c r="EQ69" s="344">
        <v>2374</v>
      </c>
      <c r="ER69" s="341">
        <v>2390</v>
      </c>
      <c r="ES69" s="341">
        <v>2398</v>
      </c>
      <c r="ET69" s="341">
        <v>2609</v>
      </c>
      <c r="EU69" s="341">
        <v>2617</v>
      </c>
      <c r="EV69" s="341">
        <v>2610</v>
      </c>
      <c r="EW69" s="341">
        <v>2584</v>
      </c>
      <c r="EX69" s="341">
        <v>2833</v>
      </c>
      <c r="EY69" s="341">
        <v>2884</v>
      </c>
      <c r="EZ69" s="341">
        <v>2878</v>
      </c>
      <c r="FA69" s="341">
        <v>2945</v>
      </c>
      <c r="FB69" s="341">
        <v>2892</v>
      </c>
      <c r="FC69" s="341">
        <v>2928</v>
      </c>
      <c r="FD69" s="344">
        <v>2994</v>
      </c>
      <c r="FE69" s="344">
        <v>3010</v>
      </c>
      <c r="FF69" s="344">
        <v>2938</v>
      </c>
      <c r="FG69" s="344">
        <v>2942</v>
      </c>
      <c r="FH69" s="344">
        <v>2970</v>
      </c>
      <c r="FI69" s="344">
        <v>2973</v>
      </c>
      <c r="FJ69" s="344">
        <v>2982</v>
      </c>
      <c r="FK69" s="344">
        <v>2993</v>
      </c>
      <c r="FL69" s="344">
        <v>2974</v>
      </c>
      <c r="FM69" s="344">
        <v>2984</v>
      </c>
      <c r="FN69" s="344">
        <v>2958</v>
      </c>
      <c r="FO69" s="344">
        <v>2975</v>
      </c>
      <c r="FP69" s="341">
        <v>3002</v>
      </c>
      <c r="FQ69" s="341">
        <v>3021</v>
      </c>
      <c r="FR69" s="341">
        <v>3040</v>
      </c>
      <c r="FS69" s="341">
        <v>3008</v>
      </c>
      <c r="FT69" s="341">
        <v>3014</v>
      </c>
      <c r="FU69" s="341">
        <v>3043</v>
      </c>
      <c r="FV69" s="341">
        <v>3036</v>
      </c>
      <c r="FW69" s="341">
        <v>3042</v>
      </c>
      <c r="FX69" s="341">
        <v>3033</v>
      </c>
      <c r="FY69" s="341">
        <v>3037</v>
      </c>
      <c r="FZ69" s="341">
        <v>3049</v>
      </c>
      <c r="GA69" s="341">
        <v>3035</v>
      </c>
      <c r="GB69" s="341">
        <v>3102</v>
      </c>
      <c r="GC69" s="341">
        <v>3064</v>
      </c>
      <c r="GD69" s="341">
        <v>3046</v>
      </c>
      <c r="GE69" s="341">
        <v>3029</v>
      </c>
      <c r="GF69" s="352">
        <v>3022</v>
      </c>
      <c r="GG69" s="353">
        <v>2820</v>
      </c>
      <c r="GH69" s="353">
        <v>2837</v>
      </c>
      <c r="GI69" s="353">
        <v>2861</v>
      </c>
      <c r="GJ69" s="353">
        <v>2865</v>
      </c>
      <c r="GK69" s="353">
        <v>2899</v>
      </c>
      <c r="GL69" s="353">
        <v>2905</v>
      </c>
      <c r="GM69" s="353">
        <v>2892</v>
      </c>
      <c r="GN69" s="341">
        <v>2905</v>
      </c>
      <c r="GO69" s="281">
        <v>13</v>
      </c>
      <c r="GP69" s="282">
        <v>100.449515905947</v>
      </c>
      <c r="GQ69" s="281">
        <v>13</v>
      </c>
      <c r="GR69" s="282">
        <v>100.449515905947</v>
      </c>
    </row>
    <row r="70" spans="1:200" ht="15" outlineLevel="2">
      <c r="A70" s="339">
        <v>310</v>
      </c>
      <c r="B70" s="340" t="s">
        <v>321</v>
      </c>
      <c r="C70" s="306" t="s">
        <v>402</v>
      </c>
      <c r="D70" s="341">
        <v>5090</v>
      </c>
      <c r="E70" s="341">
        <v>5213</v>
      </c>
      <c r="F70" s="341">
        <v>5144</v>
      </c>
      <c r="G70" s="341">
        <v>5251</v>
      </c>
      <c r="H70" s="341">
        <v>5228</v>
      </c>
      <c r="I70" s="341">
        <v>5227</v>
      </c>
      <c r="J70" s="341">
        <v>5166</v>
      </c>
      <c r="K70" s="341">
        <v>5212</v>
      </c>
      <c r="L70" s="341">
        <v>5229</v>
      </c>
      <c r="M70" s="341">
        <v>5184</v>
      </c>
      <c r="N70" s="341">
        <v>5141</v>
      </c>
      <c r="O70" s="341">
        <v>5189</v>
      </c>
      <c r="P70" s="344">
        <v>5156</v>
      </c>
      <c r="Q70" s="344">
        <v>5209</v>
      </c>
      <c r="R70" s="347">
        <v>5254</v>
      </c>
      <c r="S70" s="344">
        <v>5411</v>
      </c>
      <c r="T70" s="344">
        <v>5465</v>
      </c>
      <c r="U70" s="344">
        <v>5464</v>
      </c>
      <c r="V70" s="344">
        <v>5530</v>
      </c>
      <c r="W70" s="344">
        <v>5493</v>
      </c>
      <c r="X70" s="344">
        <v>5413</v>
      </c>
      <c r="Y70" s="344">
        <v>5398</v>
      </c>
      <c r="Z70" s="344">
        <v>5404</v>
      </c>
      <c r="AA70" s="344">
        <v>5307</v>
      </c>
      <c r="AB70" s="341">
        <v>5357</v>
      </c>
      <c r="AC70" s="341">
        <v>5436</v>
      </c>
      <c r="AD70" s="341">
        <v>5408</v>
      </c>
      <c r="AE70" s="341">
        <v>5403</v>
      </c>
      <c r="AF70" s="341">
        <v>5346</v>
      </c>
      <c r="AG70" s="341">
        <v>5152</v>
      </c>
      <c r="AH70" s="341">
        <v>5103</v>
      </c>
      <c r="AI70" s="341">
        <v>5110</v>
      </c>
      <c r="AJ70" s="341">
        <v>5126</v>
      </c>
      <c r="AK70" s="341">
        <v>5163</v>
      </c>
      <c r="AL70" s="341">
        <v>5155</v>
      </c>
      <c r="AM70" s="341">
        <v>5274</v>
      </c>
      <c r="AN70" s="344">
        <v>5256</v>
      </c>
      <c r="AO70" s="344">
        <v>5203</v>
      </c>
      <c r="AP70" s="344">
        <v>5150</v>
      </c>
      <c r="AQ70" s="344">
        <v>5141</v>
      </c>
      <c r="AR70" s="344">
        <v>5242</v>
      </c>
      <c r="AS70" s="344">
        <v>5190</v>
      </c>
      <c r="AT70" s="344">
        <v>5186</v>
      </c>
      <c r="AU70" s="344">
        <v>5366</v>
      </c>
      <c r="AV70" s="344">
        <v>5301</v>
      </c>
      <c r="AW70" s="344">
        <v>5336</v>
      </c>
      <c r="AX70" s="344">
        <v>5287</v>
      </c>
      <c r="AY70" s="344">
        <v>5245</v>
      </c>
      <c r="AZ70" s="341">
        <v>5284</v>
      </c>
      <c r="BA70" s="341">
        <v>5364</v>
      </c>
      <c r="BB70" s="341">
        <v>5302</v>
      </c>
      <c r="BC70" s="341">
        <v>5343</v>
      </c>
      <c r="BD70" s="341">
        <v>5331</v>
      </c>
      <c r="BE70" s="341">
        <v>5271</v>
      </c>
      <c r="BF70" s="341">
        <v>5277</v>
      </c>
      <c r="BG70" s="341">
        <v>5183</v>
      </c>
      <c r="BH70" s="341">
        <v>5232</v>
      </c>
      <c r="BI70" s="341">
        <v>5132</v>
      </c>
      <c r="BJ70" s="341">
        <v>5174</v>
      </c>
      <c r="BK70" s="341">
        <v>5218</v>
      </c>
      <c r="BL70" s="344">
        <v>5219</v>
      </c>
      <c r="BM70" s="344">
        <v>5268</v>
      </c>
      <c r="BN70" s="344">
        <v>5216</v>
      </c>
      <c r="BO70" s="344">
        <v>5195</v>
      </c>
      <c r="BP70" s="344">
        <v>5207</v>
      </c>
      <c r="BQ70" s="344">
        <v>5167</v>
      </c>
      <c r="BR70" s="344">
        <v>4965</v>
      </c>
      <c r="BS70" s="344">
        <v>4908</v>
      </c>
      <c r="BT70" s="344">
        <v>4846</v>
      </c>
      <c r="BU70" s="344">
        <v>4863</v>
      </c>
      <c r="BV70" s="344">
        <v>4881</v>
      </c>
      <c r="BW70" s="344">
        <v>4915</v>
      </c>
      <c r="BX70" s="341">
        <v>4958</v>
      </c>
      <c r="BY70" s="341">
        <v>4913</v>
      </c>
      <c r="BZ70" s="341">
        <v>4894</v>
      </c>
      <c r="CA70" s="341">
        <v>4831</v>
      </c>
      <c r="CB70" s="341">
        <v>4834</v>
      </c>
      <c r="CC70" s="341">
        <v>4772</v>
      </c>
      <c r="CD70" s="341">
        <v>4761</v>
      </c>
      <c r="CE70" s="341">
        <v>4759</v>
      </c>
      <c r="CF70" s="341">
        <v>4740</v>
      </c>
      <c r="CG70" s="341">
        <v>4712</v>
      </c>
      <c r="CH70" s="341">
        <v>4718</v>
      </c>
      <c r="CI70" s="341">
        <v>4702</v>
      </c>
      <c r="CJ70" s="344">
        <v>4693</v>
      </c>
      <c r="CK70" s="344">
        <v>4697</v>
      </c>
      <c r="CL70" s="344">
        <v>4655</v>
      </c>
      <c r="CM70" s="344">
        <v>4677</v>
      </c>
      <c r="CN70" s="344">
        <v>4740</v>
      </c>
      <c r="CO70" s="344">
        <v>4760</v>
      </c>
      <c r="CP70" s="344">
        <v>4870</v>
      </c>
      <c r="CQ70" s="344">
        <v>4899</v>
      </c>
      <c r="CR70" s="344">
        <v>4901</v>
      </c>
      <c r="CS70" s="344">
        <v>4944</v>
      </c>
      <c r="CT70" s="344">
        <v>4984</v>
      </c>
      <c r="CU70" s="344">
        <v>5019</v>
      </c>
      <c r="CV70" s="341">
        <v>5021</v>
      </c>
      <c r="CW70" s="341">
        <v>4995</v>
      </c>
      <c r="CX70" s="341">
        <v>4921</v>
      </c>
      <c r="CY70" s="341">
        <v>4901</v>
      </c>
      <c r="CZ70" s="341">
        <v>4915</v>
      </c>
      <c r="DA70" s="341">
        <v>4869</v>
      </c>
      <c r="DB70" s="341">
        <v>4876</v>
      </c>
      <c r="DC70" s="341">
        <v>4889</v>
      </c>
      <c r="DD70" s="341">
        <v>4897</v>
      </c>
      <c r="DE70" s="341">
        <v>4896</v>
      </c>
      <c r="DF70" s="341">
        <v>4914</v>
      </c>
      <c r="DG70" s="341">
        <v>5055</v>
      </c>
      <c r="DH70" s="344">
        <v>5048</v>
      </c>
      <c r="DI70" s="344">
        <v>4979</v>
      </c>
      <c r="DJ70" s="344">
        <v>5079</v>
      </c>
      <c r="DK70" s="344">
        <v>5010</v>
      </c>
      <c r="DL70" s="344">
        <v>4956</v>
      </c>
      <c r="DM70" s="344">
        <v>4901</v>
      </c>
      <c r="DN70" s="344">
        <v>4874</v>
      </c>
      <c r="DO70" s="344">
        <v>4846</v>
      </c>
      <c r="DP70" s="344">
        <v>4831</v>
      </c>
      <c r="DQ70" s="344">
        <v>4787</v>
      </c>
      <c r="DR70" s="344">
        <v>4744</v>
      </c>
      <c r="DS70" s="344">
        <v>4784</v>
      </c>
      <c r="DT70" s="341">
        <v>4821</v>
      </c>
      <c r="DU70" s="341">
        <v>4947</v>
      </c>
      <c r="DV70" s="341">
        <v>4935</v>
      </c>
      <c r="DW70" s="341">
        <v>4949</v>
      </c>
      <c r="DX70" s="341">
        <v>5015</v>
      </c>
      <c r="DY70" s="341">
        <v>5087</v>
      </c>
      <c r="DZ70" s="341">
        <v>5091</v>
      </c>
      <c r="EA70" s="341">
        <v>5032</v>
      </c>
      <c r="EB70" s="341">
        <v>4998</v>
      </c>
      <c r="EC70" s="341">
        <v>4945</v>
      </c>
      <c r="ED70" s="341">
        <v>4891</v>
      </c>
      <c r="EE70" s="341">
        <v>4855</v>
      </c>
      <c r="EF70" s="344">
        <v>4862</v>
      </c>
      <c r="EG70" s="344">
        <v>4861</v>
      </c>
      <c r="EH70" s="344">
        <v>4799</v>
      </c>
      <c r="EI70" s="344">
        <v>4754</v>
      </c>
      <c r="EJ70" s="344">
        <v>4756</v>
      </c>
      <c r="EK70" s="344">
        <v>4738</v>
      </c>
      <c r="EL70" s="344">
        <v>4728</v>
      </c>
      <c r="EM70" s="344">
        <v>4703</v>
      </c>
      <c r="EN70" s="344">
        <v>4737</v>
      </c>
      <c r="EO70" s="344">
        <v>4703</v>
      </c>
      <c r="EP70" s="344">
        <v>4687</v>
      </c>
      <c r="EQ70" s="344">
        <v>4677</v>
      </c>
      <c r="ER70" s="341">
        <v>4684</v>
      </c>
      <c r="ES70" s="341">
        <v>4661</v>
      </c>
      <c r="ET70" s="341">
        <v>4619</v>
      </c>
      <c r="EU70" s="341">
        <v>4593</v>
      </c>
      <c r="EV70" s="341">
        <v>4593</v>
      </c>
      <c r="EW70" s="341">
        <v>4555</v>
      </c>
      <c r="EX70" s="341">
        <v>4749</v>
      </c>
      <c r="EY70" s="341">
        <v>4765</v>
      </c>
      <c r="EZ70" s="341">
        <v>4722</v>
      </c>
      <c r="FA70" s="341">
        <v>4752</v>
      </c>
      <c r="FB70" s="341">
        <v>4764</v>
      </c>
      <c r="FC70" s="341">
        <v>4773</v>
      </c>
      <c r="FD70" s="344">
        <v>4822</v>
      </c>
      <c r="FE70" s="344">
        <v>4790</v>
      </c>
      <c r="FF70" s="344">
        <v>4765</v>
      </c>
      <c r="FG70" s="344">
        <v>4771</v>
      </c>
      <c r="FH70" s="344">
        <v>4763</v>
      </c>
      <c r="FI70" s="344">
        <v>4719</v>
      </c>
      <c r="FJ70" s="344">
        <v>4712</v>
      </c>
      <c r="FK70" s="344">
        <v>4740</v>
      </c>
      <c r="FL70" s="344">
        <v>4721</v>
      </c>
      <c r="FM70" s="344">
        <v>4724</v>
      </c>
      <c r="FN70" s="344">
        <v>4705</v>
      </c>
      <c r="FO70" s="344">
        <v>4726</v>
      </c>
      <c r="FP70" s="341">
        <v>4782</v>
      </c>
      <c r="FQ70" s="341">
        <v>4786</v>
      </c>
      <c r="FR70" s="341">
        <v>4759</v>
      </c>
      <c r="FS70" s="341">
        <v>4735</v>
      </c>
      <c r="FT70" s="341">
        <v>4722</v>
      </c>
      <c r="FU70" s="341">
        <v>4732</v>
      </c>
      <c r="FV70" s="341">
        <v>4735</v>
      </c>
      <c r="FW70" s="341">
        <v>4740</v>
      </c>
      <c r="FX70" s="341">
        <v>4746</v>
      </c>
      <c r="FY70" s="341">
        <v>4721</v>
      </c>
      <c r="FZ70" s="341">
        <v>4717</v>
      </c>
      <c r="GA70" s="341">
        <v>4747</v>
      </c>
      <c r="GB70" s="341">
        <v>4824</v>
      </c>
      <c r="GC70" s="341">
        <v>4763</v>
      </c>
      <c r="GD70" s="341">
        <v>4720</v>
      </c>
      <c r="GE70" s="341">
        <v>4668</v>
      </c>
      <c r="GF70" s="352">
        <v>4688</v>
      </c>
      <c r="GG70" s="353">
        <v>4608</v>
      </c>
      <c r="GH70" s="353">
        <v>4594</v>
      </c>
      <c r="GI70" s="353">
        <v>4580</v>
      </c>
      <c r="GJ70" s="353">
        <v>4571</v>
      </c>
      <c r="GK70" s="353">
        <v>4594</v>
      </c>
      <c r="GL70" s="353">
        <v>4596</v>
      </c>
      <c r="GM70" s="353">
        <v>4587</v>
      </c>
      <c r="GN70" s="341">
        <v>4669</v>
      </c>
      <c r="GO70" s="281">
        <v>82</v>
      </c>
      <c r="GP70" s="282">
        <v>101.78766078046699</v>
      </c>
      <c r="GQ70" s="281">
        <v>82</v>
      </c>
      <c r="GR70" s="282">
        <v>101.78766078046699</v>
      </c>
    </row>
    <row r="71" spans="1:200" ht="15" outlineLevel="2">
      <c r="A71" s="339">
        <v>315</v>
      </c>
      <c r="B71" s="340" t="s">
        <v>321</v>
      </c>
      <c r="C71" s="306" t="s">
        <v>403</v>
      </c>
      <c r="D71" s="341">
        <v>4173</v>
      </c>
      <c r="E71" s="341">
        <v>4181</v>
      </c>
      <c r="F71" s="341">
        <v>4185</v>
      </c>
      <c r="G71" s="341">
        <v>4135</v>
      </c>
      <c r="H71" s="341">
        <v>4123</v>
      </c>
      <c r="I71" s="341">
        <v>4163</v>
      </c>
      <c r="J71" s="341">
        <v>3851</v>
      </c>
      <c r="K71" s="341">
        <v>4145</v>
      </c>
      <c r="L71" s="341">
        <v>3919</v>
      </c>
      <c r="M71" s="341">
        <v>3951</v>
      </c>
      <c r="N71" s="341">
        <v>3971</v>
      </c>
      <c r="O71" s="341">
        <v>4039</v>
      </c>
      <c r="P71" s="344">
        <v>4155</v>
      </c>
      <c r="Q71" s="344">
        <v>4151</v>
      </c>
      <c r="R71" s="347">
        <v>4249</v>
      </c>
      <c r="S71" s="344">
        <v>4009</v>
      </c>
      <c r="T71" s="344">
        <v>4271</v>
      </c>
      <c r="U71" s="344">
        <v>4256</v>
      </c>
      <c r="V71" s="344">
        <v>4273</v>
      </c>
      <c r="W71" s="344">
        <v>4250</v>
      </c>
      <c r="X71" s="344">
        <v>4289</v>
      </c>
      <c r="Y71" s="344">
        <v>4331</v>
      </c>
      <c r="Z71" s="344">
        <v>4316</v>
      </c>
      <c r="AA71" s="344">
        <v>4245</v>
      </c>
      <c r="AB71" s="341">
        <v>4353</v>
      </c>
      <c r="AC71" s="341">
        <v>4379</v>
      </c>
      <c r="AD71" s="341">
        <v>4344</v>
      </c>
      <c r="AE71" s="341">
        <v>4262</v>
      </c>
      <c r="AF71" s="341">
        <v>4305</v>
      </c>
      <c r="AG71" s="341">
        <v>4246</v>
      </c>
      <c r="AH71" s="341">
        <v>4202</v>
      </c>
      <c r="AI71" s="341">
        <v>4156</v>
      </c>
      <c r="AJ71" s="341">
        <v>4161</v>
      </c>
      <c r="AK71" s="341">
        <v>4280</v>
      </c>
      <c r="AL71" s="341">
        <v>4272</v>
      </c>
      <c r="AM71" s="341">
        <v>4290</v>
      </c>
      <c r="AN71" s="344">
        <v>4277</v>
      </c>
      <c r="AO71" s="344">
        <v>4259</v>
      </c>
      <c r="AP71" s="344">
        <v>4240</v>
      </c>
      <c r="AQ71" s="344">
        <v>4203</v>
      </c>
      <c r="AR71" s="344">
        <v>4279</v>
      </c>
      <c r="AS71" s="344">
        <v>4275</v>
      </c>
      <c r="AT71" s="344">
        <v>4280</v>
      </c>
      <c r="AU71" s="344">
        <v>4303</v>
      </c>
      <c r="AV71" s="344">
        <v>4246</v>
      </c>
      <c r="AW71" s="344">
        <v>4229</v>
      </c>
      <c r="AX71" s="344">
        <v>4210</v>
      </c>
      <c r="AY71" s="344">
        <v>4211</v>
      </c>
      <c r="AZ71" s="341">
        <v>4223</v>
      </c>
      <c r="BA71" s="341">
        <v>4278</v>
      </c>
      <c r="BB71" s="341">
        <v>4273</v>
      </c>
      <c r="BC71" s="341">
        <v>4281</v>
      </c>
      <c r="BD71" s="341">
        <v>4291</v>
      </c>
      <c r="BE71" s="341">
        <v>4226</v>
      </c>
      <c r="BF71" s="341">
        <v>4213</v>
      </c>
      <c r="BG71" s="341">
        <v>4165</v>
      </c>
      <c r="BH71" s="341">
        <v>4170</v>
      </c>
      <c r="BI71" s="341">
        <v>4137</v>
      </c>
      <c r="BJ71" s="341">
        <v>4162</v>
      </c>
      <c r="BK71" s="341">
        <v>4217</v>
      </c>
      <c r="BL71" s="344">
        <v>4210</v>
      </c>
      <c r="BM71" s="344">
        <v>4214</v>
      </c>
      <c r="BN71" s="344">
        <v>4208</v>
      </c>
      <c r="BO71" s="344">
        <v>4194</v>
      </c>
      <c r="BP71" s="344">
        <v>4208</v>
      </c>
      <c r="BQ71" s="344">
        <v>4183</v>
      </c>
      <c r="BR71" s="344">
        <v>3993</v>
      </c>
      <c r="BS71" s="344">
        <v>3955</v>
      </c>
      <c r="BT71" s="344">
        <v>3935</v>
      </c>
      <c r="BU71" s="344">
        <v>3954</v>
      </c>
      <c r="BV71" s="344">
        <v>3983</v>
      </c>
      <c r="BW71" s="344">
        <v>3998</v>
      </c>
      <c r="BX71" s="341">
        <v>3997</v>
      </c>
      <c r="BY71" s="341">
        <v>3950</v>
      </c>
      <c r="BZ71" s="341">
        <v>3935</v>
      </c>
      <c r="CA71" s="341">
        <v>3867</v>
      </c>
      <c r="CB71" s="341">
        <v>3820</v>
      </c>
      <c r="CC71" s="341">
        <v>3785</v>
      </c>
      <c r="CD71" s="341">
        <v>3768</v>
      </c>
      <c r="CE71" s="341">
        <v>3790</v>
      </c>
      <c r="CF71" s="341">
        <v>3785</v>
      </c>
      <c r="CG71" s="341">
        <v>3745</v>
      </c>
      <c r="CH71" s="341">
        <v>3734</v>
      </c>
      <c r="CI71" s="341">
        <v>3724</v>
      </c>
      <c r="CJ71" s="344">
        <v>3736</v>
      </c>
      <c r="CK71" s="344">
        <v>3774</v>
      </c>
      <c r="CL71" s="344">
        <v>3777</v>
      </c>
      <c r="CM71" s="344">
        <v>3783</v>
      </c>
      <c r="CN71" s="344">
        <v>3803</v>
      </c>
      <c r="CO71" s="344">
        <v>3845</v>
      </c>
      <c r="CP71" s="344">
        <v>3886</v>
      </c>
      <c r="CQ71" s="344">
        <v>3906</v>
      </c>
      <c r="CR71" s="344">
        <v>3960</v>
      </c>
      <c r="CS71" s="344">
        <v>3994</v>
      </c>
      <c r="CT71" s="344">
        <v>4032</v>
      </c>
      <c r="CU71" s="344">
        <v>4046</v>
      </c>
      <c r="CV71" s="341">
        <v>4067</v>
      </c>
      <c r="CW71" s="341">
        <v>4029</v>
      </c>
      <c r="CX71" s="341">
        <v>4003</v>
      </c>
      <c r="CY71" s="341">
        <v>3986</v>
      </c>
      <c r="CZ71" s="341">
        <v>3979</v>
      </c>
      <c r="DA71" s="341">
        <v>3939</v>
      </c>
      <c r="DB71" s="341">
        <v>3964</v>
      </c>
      <c r="DC71" s="341">
        <v>3955</v>
      </c>
      <c r="DD71" s="341">
        <v>3985</v>
      </c>
      <c r="DE71" s="341">
        <v>4086</v>
      </c>
      <c r="DF71" s="341">
        <v>4102</v>
      </c>
      <c r="DG71" s="341">
        <v>4109</v>
      </c>
      <c r="DH71" s="344">
        <v>4101</v>
      </c>
      <c r="DI71" s="344">
        <v>4093</v>
      </c>
      <c r="DJ71" s="344">
        <v>4092</v>
      </c>
      <c r="DK71" s="344">
        <v>4063</v>
      </c>
      <c r="DL71" s="344">
        <v>4018</v>
      </c>
      <c r="DM71" s="344">
        <v>3990</v>
      </c>
      <c r="DN71" s="344">
        <v>3953</v>
      </c>
      <c r="DO71" s="344">
        <v>3951</v>
      </c>
      <c r="DP71" s="344">
        <v>3968</v>
      </c>
      <c r="DQ71" s="344">
        <v>3953</v>
      </c>
      <c r="DR71" s="344">
        <v>3911</v>
      </c>
      <c r="DS71" s="344">
        <v>3921</v>
      </c>
      <c r="DT71" s="341">
        <v>3926</v>
      </c>
      <c r="DU71" s="341">
        <v>4011</v>
      </c>
      <c r="DV71" s="341">
        <v>4032</v>
      </c>
      <c r="DW71" s="341">
        <v>4118</v>
      </c>
      <c r="DX71" s="341">
        <v>4115</v>
      </c>
      <c r="DY71" s="341">
        <v>4129</v>
      </c>
      <c r="DZ71" s="341">
        <v>4156</v>
      </c>
      <c r="EA71" s="341">
        <v>4109</v>
      </c>
      <c r="EB71" s="341">
        <v>4166</v>
      </c>
      <c r="EC71" s="341">
        <v>4124</v>
      </c>
      <c r="ED71" s="341">
        <v>4084</v>
      </c>
      <c r="EE71" s="341">
        <v>4073</v>
      </c>
      <c r="EF71" s="344">
        <v>4064</v>
      </c>
      <c r="EG71" s="344">
        <v>4013</v>
      </c>
      <c r="EH71" s="344">
        <v>3965</v>
      </c>
      <c r="EI71" s="344">
        <v>3961</v>
      </c>
      <c r="EJ71" s="344">
        <v>3939</v>
      </c>
      <c r="EK71" s="344">
        <v>3975</v>
      </c>
      <c r="EL71" s="344">
        <v>3984</v>
      </c>
      <c r="EM71" s="344">
        <v>3977</v>
      </c>
      <c r="EN71" s="344">
        <v>3963</v>
      </c>
      <c r="EO71" s="344">
        <v>3938</v>
      </c>
      <c r="EP71" s="344">
        <v>3929</v>
      </c>
      <c r="EQ71" s="344">
        <v>3941</v>
      </c>
      <c r="ER71" s="341">
        <v>3974</v>
      </c>
      <c r="ES71" s="341">
        <v>3947</v>
      </c>
      <c r="ET71" s="341">
        <v>3932</v>
      </c>
      <c r="EU71" s="341">
        <v>3918</v>
      </c>
      <c r="EV71" s="341">
        <v>3928</v>
      </c>
      <c r="EW71" s="341">
        <v>3920</v>
      </c>
      <c r="EX71" s="341">
        <v>4002</v>
      </c>
      <c r="EY71" s="341">
        <v>4010</v>
      </c>
      <c r="EZ71" s="341">
        <v>4004</v>
      </c>
      <c r="FA71" s="341">
        <v>4002</v>
      </c>
      <c r="FB71" s="341">
        <v>4011</v>
      </c>
      <c r="FC71" s="341">
        <v>4033</v>
      </c>
      <c r="FD71" s="344">
        <v>4079</v>
      </c>
      <c r="FE71" s="344">
        <v>4125</v>
      </c>
      <c r="FF71" s="344">
        <v>4060</v>
      </c>
      <c r="FG71" s="344">
        <v>4030</v>
      </c>
      <c r="FH71" s="344">
        <v>4014</v>
      </c>
      <c r="FI71" s="344">
        <v>3963</v>
      </c>
      <c r="FJ71" s="344">
        <v>3961</v>
      </c>
      <c r="FK71" s="344">
        <v>3940</v>
      </c>
      <c r="FL71" s="344">
        <v>3930</v>
      </c>
      <c r="FM71" s="344">
        <v>3907</v>
      </c>
      <c r="FN71" s="344">
        <v>3918</v>
      </c>
      <c r="FO71" s="344">
        <v>3931</v>
      </c>
      <c r="FP71" s="341">
        <v>3968</v>
      </c>
      <c r="FQ71" s="341">
        <v>3963</v>
      </c>
      <c r="FR71" s="341">
        <v>3961</v>
      </c>
      <c r="FS71" s="341">
        <v>3960</v>
      </c>
      <c r="FT71" s="341">
        <v>3955</v>
      </c>
      <c r="FU71" s="341">
        <v>3946</v>
      </c>
      <c r="FV71" s="341">
        <v>3944</v>
      </c>
      <c r="FW71" s="341">
        <v>3925</v>
      </c>
      <c r="FX71" s="341">
        <v>3939</v>
      </c>
      <c r="FY71" s="341">
        <v>3931</v>
      </c>
      <c r="FZ71" s="341">
        <v>3937</v>
      </c>
      <c r="GA71" s="341">
        <v>3940</v>
      </c>
      <c r="GB71" s="341">
        <v>3993</v>
      </c>
      <c r="GC71" s="341">
        <v>4001</v>
      </c>
      <c r="GD71" s="341">
        <v>3935</v>
      </c>
      <c r="GE71" s="341">
        <v>3898</v>
      </c>
      <c r="GF71" s="352">
        <v>3880</v>
      </c>
      <c r="GG71" s="353">
        <v>3851</v>
      </c>
      <c r="GH71" s="353">
        <v>3866</v>
      </c>
      <c r="GI71" s="353">
        <v>3839</v>
      </c>
      <c r="GJ71" s="353">
        <v>3827</v>
      </c>
      <c r="GK71" s="353">
        <v>3844</v>
      </c>
      <c r="GL71" s="353">
        <v>3825</v>
      </c>
      <c r="GM71" s="353">
        <v>3821</v>
      </c>
      <c r="GN71" s="341">
        <v>3841</v>
      </c>
      <c r="GO71" s="281">
        <v>20</v>
      </c>
      <c r="GP71" s="282">
        <v>100.523423187647</v>
      </c>
      <c r="GQ71" s="281">
        <v>20</v>
      </c>
      <c r="GR71" s="282">
        <v>100.523423187647</v>
      </c>
    </row>
    <row r="72" spans="1:200" ht="15" outlineLevel="2">
      <c r="A72" s="339">
        <v>361</v>
      </c>
      <c r="B72" s="340" t="s">
        <v>321</v>
      </c>
      <c r="C72" s="306" t="s">
        <v>404</v>
      </c>
      <c r="D72" s="341">
        <v>21291</v>
      </c>
      <c r="E72" s="341">
        <v>21384</v>
      </c>
      <c r="F72" s="341">
        <v>21334</v>
      </c>
      <c r="G72" s="341">
        <v>20448</v>
      </c>
      <c r="H72" s="341">
        <v>20515</v>
      </c>
      <c r="I72" s="341">
        <v>20905</v>
      </c>
      <c r="J72" s="341">
        <v>20456</v>
      </c>
      <c r="K72" s="341">
        <v>20536</v>
      </c>
      <c r="L72" s="341">
        <v>20394</v>
      </c>
      <c r="M72" s="341">
        <v>20566</v>
      </c>
      <c r="N72" s="341">
        <v>20564</v>
      </c>
      <c r="O72" s="341">
        <v>20735</v>
      </c>
      <c r="P72" s="344">
        <v>20788</v>
      </c>
      <c r="Q72" s="344">
        <v>20915</v>
      </c>
      <c r="R72" s="347">
        <v>20949</v>
      </c>
      <c r="S72" s="344">
        <v>21195</v>
      </c>
      <c r="T72" s="344">
        <v>21280</v>
      </c>
      <c r="U72" s="344">
        <v>21424</v>
      </c>
      <c r="V72" s="344">
        <v>21440</v>
      </c>
      <c r="W72" s="344">
        <v>21430</v>
      </c>
      <c r="X72" s="344">
        <v>21516</v>
      </c>
      <c r="Y72" s="344">
        <v>21552</v>
      </c>
      <c r="Z72" s="344">
        <v>21578</v>
      </c>
      <c r="AA72" s="344">
        <v>21458</v>
      </c>
      <c r="AB72" s="341">
        <v>21504</v>
      </c>
      <c r="AC72" s="341">
        <v>21553</v>
      </c>
      <c r="AD72" s="341">
        <v>21496</v>
      </c>
      <c r="AE72" s="341">
        <v>21444</v>
      </c>
      <c r="AF72" s="341">
        <v>21444</v>
      </c>
      <c r="AG72" s="341">
        <v>21205</v>
      </c>
      <c r="AH72" s="341">
        <v>21121</v>
      </c>
      <c r="AI72" s="341">
        <v>20981</v>
      </c>
      <c r="AJ72" s="341">
        <v>20902</v>
      </c>
      <c r="AK72" s="341">
        <v>20954</v>
      </c>
      <c r="AL72" s="341">
        <v>20902</v>
      </c>
      <c r="AM72" s="341">
        <v>21025</v>
      </c>
      <c r="AN72" s="344">
        <v>20970</v>
      </c>
      <c r="AO72" s="344">
        <v>20901</v>
      </c>
      <c r="AP72" s="344">
        <v>20799</v>
      </c>
      <c r="AQ72" s="344">
        <v>20690</v>
      </c>
      <c r="AR72" s="344">
        <v>20845</v>
      </c>
      <c r="AS72" s="344">
        <v>20588</v>
      </c>
      <c r="AT72" s="344">
        <v>20544</v>
      </c>
      <c r="AU72" s="344">
        <v>20428</v>
      </c>
      <c r="AV72" s="344">
        <v>20270</v>
      </c>
      <c r="AW72" s="344">
        <v>20359</v>
      </c>
      <c r="AX72" s="344">
        <v>20357</v>
      </c>
      <c r="AY72" s="344">
        <v>20423</v>
      </c>
      <c r="AZ72" s="341">
        <v>20452</v>
      </c>
      <c r="BA72" s="341">
        <v>20423</v>
      </c>
      <c r="BB72" s="341">
        <v>20328</v>
      </c>
      <c r="BC72" s="341">
        <v>20247</v>
      </c>
      <c r="BD72" s="341">
        <v>20199</v>
      </c>
      <c r="BE72" s="341">
        <v>20057</v>
      </c>
      <c r="BF72" s="341">
        <v>19926</v>
      </c>
      <c r="BG72" s="341">
        <v>19782</v>
      </c>
      <c r="BH72" s="341">
        <v>19801</v>
      </c>
      <c r="BI72" s="341">
        <v>19639</v>
      </c>
      <c r="BJ72" s="341">
        <v>19683</v>
      </c>
      <c r="BK72" s="341">
        <v>19733</v>
      </c>
      <c r="BL72" s="344">
        <v>19762</v>
      </c>
      <c r="BM72" s="344">
        <v>19813</v>
      </c>
      <c r="BN72" s="344">
        <v>19801</v>
      </c>
      <c r="BO72" s="344">
        <v>19806</v>
      </c>
      <c r="BP72" s="344">
        <v>19790</v>
      </c>
      <c r="BQ72" s="344">
        <v>19718</v>
      </c>
      <c r="BR72" s="344">
        <v>19395</v>
      </c>
      <c r="BS72" s="344">
        <v>19292</v>
      </c>
      <c r="BT72" s="344">
        <v>19230</v>
      </c>
      <c r="BU72" s="344">
        <v>19208</v>
      </c>
      <c r="BV72" s="344">
        <v>19264</v>
      </c>
      <c r="BW72" s="344">
        <v>19289</v>
      </c>
      <c r="BX72" s="341">
        <v>19296</v>
      </c>
      <c r="BY72" s="341">
        <v>19218</v>
      </c>
      <c r="BZ72" s="341">
        <v>19181</v>
      </c>
      <c r="CA72" s="341">
        <v>18985</v>
      </c>
      <c r="CB72" s="341">
        <v>18910</v>
      </c>
      <c r="CC72" s="341">
        <v>18852</v>
      </c>
      <c r="CD72" s="341">
        <v>18826</v>
      </c>
      <c r="CE72" s="341">
        <v>18831</v>
      </c>
      <c r="CF72" s="341">
        <v>18802</v>
      </c>
      <c r="CG72" s="341">
        <v>18766</v>
      </c>
      <c r="CH72" s="341">
        <v>18713</v>
      </c>
      <c r="CI72" s="341">
        <v>18763</v>
      </c>
      <c r="CJ72" s="344">
        <v>18739</v>
      </c>
      <c r="CK72" s="344">
        <v>18804</v>
      </c>
      <c r="CL72" s="344">
        <v>18747</v>
      </c>
      <c r="CM72" s="344">
        <v>18769</v>
      </c>
      <c r="CN72" s="344">
        <v>18798</v>
      </c>
      <c r="CO72" s="344">
        <v>18916</v>
      </c>
      <c r="CP72" s="344">
        <v>19137</v>
      </c>
      <c r="CQ72" s="344">
        <v>19189</v>
      </c>
      <c r="CR72" s="344">
        <v>19210</v>
      </c>
      <c r="CS72" s="344">
        <v>19214</v>
      </c>
      <c r="CT72" s="344">
        <v>19290</v>
      </c>
      <c r="CU72" s="344">
        <v>19418</v>
      </c>
      <c r="CV72" s="341">
        <v>19364</v>
      </c>
      <c r="CW72" s="341">
        <v>19327</v>
      </c>
      <c r="CX72" s="341">
        <v>19236</v>
      </c>
      <c r="CY72" s="341">
        <v>19171</v>
      </c>
      <c r="CZ72" s="341">
        <v>19181</v>
      </c>
      <c r="DA72" s="341">
        <v>19095</v>
      </c>
      <c r="DB72" s="341">
        <v>19072</v>
      </c>
      <c r="DC72" s="341">
        <v>19040</v>
      </c>
      <c r="DD72" s="341">
        <v>19004</v>
      </c>
      <c r="DE72" s="341">
        <v>18914</v>
      </c>
      <c r="DF72" s="341">
        <v>18778</v>
      </c>
      <c r="DG72" s="341">
        <v>18765</v>
      </c>
      <c r="DH72" s="344">
        <v>18694</v>
      </c>
      <c r="DI72" s="344">
        <v>18700</v>
      </c>
      <c r="DJ72" s="344">
        <v>18646</v>
      </c>
      <c r="DK72" s="344">
        <v>18671</v>
      </c>
      <c r="DL72" s="344">
        <v>18602</v>
      </c>
      <c r="DM72" s="344">
        <v>18499</v>
      </c>
      <c r="DN72" s="344">
        <v>18294</v>
      </c>
      <c r="DO72" s="344">
        <v>18201</v>
      </c>
      <c r="DP72" s="344">
        <v>18239</v>
      </c>
      <c r="DQ72" s="344">
        <v>18189</v>
      </c>
      <c r="DR72" s="344">
        <v>18094</v>
      </c>
      <c r="DS72" s="344">
        <v>18191</v>
      </c>
      <c r="DT72" s="341">
        <v>18228</v>
      </c>
      <c r="DU72" s="341">
        <v>18389</v>
      </c>
      <c r="DV72" s="341">
        <v>18342</v>
      </c>
      <c r="DW72" s="341">
        <v>18322</v>
      </c>
      <c r="DX72" s="341">
        <v>18342</v>
      </c>
      <c r="DY72" s="341">
        <v>18353</v>
      </c>
      <c r="DZ72" s="341">
        <v>18318</v>
      </c>
      <c r="EA72" s="341">
        <v>18186</v>
      </c>
      <c r="EB72" s="341">
        <v>18226</v>
      </c>
      <c r="EC72" s="341">
        <v>18369</v>
      </c>
      <c r="ED72" s="341">
        <v>18318</v>
      </c>
      <c r="EE72" s="341">
        <v>18239</v>
      </c>
      <c r="EF72" s="344">
        <v>18304</v>
      </c>
      <c r="EG72" s="344">
        <v>18278</v>
      </c>
      <c r="EH72" s="344">
        <v>18143</v>
      </c>
      <c r="EI72" s="344">
        <v>18020</v>
      </c>
      <c r="EJ72" s="344">
        <v>17934</v>
      </c>
      <c r="EK72" s="344">
        <v>17894</v>
      </c>
      <c r="EL72" s="344">
        <v>17861</v>
      </c>
      <c r="EM72" s="344">
        <v>17787</v>
      </c>
      <c r="EN72" s="344">
        <v>17748</v>
      </c>
      <c r="EO72" s="344">
        <v>17679</v>
      </c>
      <c r="EP72" s="344">
        <v>17600</v>
      </c>
      <c r="EQ72" s="344">
        <v>17553</v>
      </c>
      <c r="ER72" s="341">
        <v>17576</v>
      </c>
      <c r="ES72" s="341">
        <v>17472</v>
      </c>
      <c r="ET72" s="341">
        <v>17275</v>
      </c>
      <c r="EU72" s="341">
        <v>17190</v>
      </c>
      <c r="EV72" s="341">
        <v>17149</v>
      </c>
      <c r="EW72" s="341">
        <v>17042</v>
      </c>
      <c r="EX72" s="341">
        <v>17270</v>
      </c>
      <c r="EY72" s="341">
        <v>17290</v>
      </c>
      <c r="EZ72" s="341">
        <v>17273</v>
      </c>
      <c r="FA72" s="341">
        <v>17262</v>
      </c>
      <c r="FB72" s="341">
        <v>17213</v>
      </c>
      <c r="FC72" s="341">
        <v>17293</v>
      </c>
      <c r="FD72" s="344">
        <v>17438</v>
      </c>
      <c r="FE72" s="344">
        <v>17464</v>
      </c>
      <c r="FF72" s="344">
        <v>17299</v>
      </c>
      <c r="FG72" s="344">
        <v>17189</v>
      </c>
      <c r="FH72" s="344">
        <v>17140</v>
      </c>
      <c r="FI72" s="344">
        <v>16941</v>
      </c>
      <c r="FJ72" s="344">
        <v>16911</v>
      </c>
      <c r="FK72" s="344">
        <v>16867</v>
      </c>
      <c r="FL72" s="344">
        <v>16783</v>
      </c>
      <c r="FM72" s="344">
        <v>16750</v>
      </c>
      <c r="FN72" s="344">
        <v>16684</v>
      </c>
      <c r="FO72" s="344">
        <v>16688</v>
      </c>
      <c r="FP72" s="341">
        <v>16723</v>
      </c>
      <c r="FQ72" s="341">
        <v>16721</v>
      </c>
      <c r="FR72" s="341">
        <v>16661</v>
      </c>
      <c r="FS72" s="341">
        <v>16523</v>
      </c>
      <c r="FT72" s="341">
        <v>16399</v>
      </c>
      <c r="FU72" s="341">
        <v>16345</v>
      </c>
      <c r="FV72" s="341">
        <v>16270</v>
      </c>
      <c r="FW72" s="341">
        <v>16238</v>
      </c>
      <c r="FX72" s="341">
        <v>16195</v>
      </c>
      <c r="FY72" s="341">
        <v>16185</v>
      </c>
      <c r="FZ72" s="341">
        <v>16152</v>
      </c>
      <c r="GA72" s="341">
        <v>16187</v>
      </c>
      <c r="GB72" s="341">
        <v>16318</v>
      </c>
      <c r="GC72" s="341">
        <v>16217</v>
      </c>
      <c r="GD72" s="341">
        <v>16113</v>
      </c>
      <c r="GE72" s="341">
        <v>16020</v>
      </c>
      <c r="GF72" s="352">
        <v>15978</v>
      </c>
      <c r="GG72" s="353">
        <v>15869</v>
      </c>
      <c r="GH72" s="353">
        <v>15853</v>
      </c>
      <c r="GI72" s="353">
        <v>15775</v>
      </c>
      <c r="GJ72" s="353">
        <v>15676</v>
      </c>
      <c r="GK72" s="353">
        <v>15668</v>
      </c>
      <c r="GL72" s="353">
        <v>15648</v>
      </c>
      <c r="GM72" s="353">
        <v>15583</v>
      </c>
      <c r="GN72" s="341">
        <v>15552</v>
      </c>
      <c r="GO72" s="281">
        <v>-31</v>
      </c>
      <c r="GP72" s="282">
        <v>99.8010652634281</v>
      </c>
      <c r="GQ72" s="281">
        <v>-31</v>
      </c>
      <c r="GR72" s="282">
        <v>99.8010652634281</v>
      </c>
    </row>
    <row r="73" spans="1:200" ht="15" outlineLevel="2">
      <c r="A73" s="339">
        <v>647</v>
      </c>
      <c r="B73" s="340" t="s">
        <v>321</v>
      </c>
      <c r="C73" s="306" t="s">
        <v>405</v>
      </c>
      <c r="D73" s="341">
        <v>5427</v>
      </c>
      <c r="E73" s="341">
        <v>5418</v>
      </c>
      <c r="F73" s="341">
        <v>5307</v>
      </c>
      <c r="G73" s="341">
        <v>5264</v>
      </c>
      <c r="H73" s="341">
        <v>5229</v>
      </c>
      <c r="I73" s="341">
        <v>5297</v>
      </c>
      <c r="J73" s="341">
        <v>5119</v>
      </c>
      <c r="K73" s="341">
        <v>5288</v>
      </c>
      <c r="L73" s="341">
        <v>5088</v>
      </c>
      <c r="M73" s="341">
        <v>5083</v>
      </c>
      <c r="N73" s="341">
        <v>5121</v>
      </c>
      <c r="O73" s="341">
        <v>5189</v>
      </c>
      <c r="P73" s="344">
        <v>5152</v>
      </c>
      <c r="Q73" s="344">
        <v>5124</v>
      </c>
      <c r="R73" s="347">
        <v>5070</v>
      </c>
      <c r="S73" s="344">
        <v>4485</v>
      </c>
      <c r="T73" s="344">
        <v>4984</v>
      </c>
      <c r="U73" s="344">
        <v>4961</v>
      </c>
      <c r="V73" s="344">
        <v>4920</v>
      </c>
      <c r="W73" s="344">
        <v>4888</v>
      </c>
      <c r="X73" s="344">
        <v>4963</v>
      </c>
      <c r="Y73" s="344">
        <v>4970</v>
      </c>
      <c r="Z73" s="344">
        <v>4950</v>
      </c>
      <c r="AA73" s="344">
        <v>4923</v>
      </c>
      <c r="AB73" s="341">
        <v>4893</v>
      </c>
      <c r="AC73" s="341">
        <v>4937</v>
      </c>
      <c r="AD73" s="341">
        <v>4898</v>
      </c>
      <c r="AE73" s="341">
        <v>4854</v>
      </c>
      <c r="AF73" s="341">
        <v>4953</v>
      </c>
      <c r="AG73" s="341">
        <v>4885</v>
      </c>
      <c r="AH73" s="341">
        <v>4867</v>
      </c>
      <c r="AI73" s="341">
        <v>4913</v>
      </c>
      <c r="AJ73" s="341">
        <v>4877</v>
      </c>
      <c r="AK73" s="341">
        <v>4935</v>
      </c>
      <c r="AL73" s="341">
        <v>4931</v>
      </c>
      <c r="AM73" s="341">
        <v>4968</v>
      </c>
      <c r="AN73" s="344">
        <v>4947</v>
      </c>
      <c r="AO73" s="344">
        <v>4943</v>
      </c>
      <c r="AP73" s="344">
        <v>4937</v>
      </c>
      <c r="AQ73" s="344">
        <v>4854</v>
      </c>
      <c r="AR73" s="344">
        <v>4832</v>
      </c>
      <c r="AS73" s="344">
        <v>4786</v>
      </c>
      <c r="AT73" s="344">
        <v>4758</v>
      </c>
      <c r="AU73" s="344">
        <v>4773</v>
      </c>
      <c r="AV73" s="344">
        <v>4806</v>
      </c>
      <c r="AW73" s="344">
        <v>4811</v>
      </c>
      <c r="AX73" s="344">
        <v>4840</v>
      </c>
      <c r="AY73" s="344">
        <v>4851</v>
      </c>
      <c r="AZ73" s="341">
        <v>4843</v>
      </c>
      <c r="BA73" s="341">
        <v>4839</v>
      </c>
      <c r="BB73" s="341">
        <v>4799</v>
      </c>
      <c r="BC73" s="341">
        <v>4803</v>
      </c>
      <c r="BD73" s="341">
        <v>4828</v>
      </c>
      <c r="BE73" s="341">
        <v>4786</v>
      </c>
      <c r="BF73" s="341">
        <v>4744</v>
      </c>
      <c r="BG73" s="341">
        <v>4675</v>
      </c>
      <c r="BH73" s="341">
        <v>4706</v>
      </c>
      <c r="BI73" s="341">
        <v>4648</v>
      </c>
      <c r="BJ73" s="341">
        <v>4665</v>
      </c>
      <c r="BK73" s="341">
        <v>4700</v>
      </c>
      <c r="BL73" s="344">
        <v>4725</v>
      </c>
      <c r="BM73" s="344">
        <v>4748</v>
      </c>
      <c r="BN73" s="344">
        <v>4758</v>
      </c>
      <c r="BO73" s="344">
        <v>4764</v>
      </c>
      <c r="BP73" s="344">
        <v>4771</v>
      </c>
      <c r="BQ73" s="344">
        <v>4764</v>
      </c>
      <c r="BR73" s="344">
        <v>4643</v>
      </c>
      <c r="BS73" s="344">
        <v>4610</v>
      </c>
      <c r="BT73" s="344">
        <v>4573</v>
      </c>
      <c r="BU73" s="344">
        <v>4585</v>
      </c>
      <c r="BV73" s="344">
        <v>4577</v>
      </c>
      <c r="BW73" s="344">
        <v>4588</v>
      </c>
      <c r="BX73" s="341">
        <v>4563</v>
      </c>
      <c r="BY73" s="341">
        <v>4461</v>
      </c>
      <c r="BZ73" s="341">
        <v>4448</v>
      </c>
      <c r="CA73" s="341">
        <v>4417</v>
      </c>
      <c r="CB73" s="341">
        <v>4406</v>
      </c>
      <c r="CC73" s="341">
        <v>4456</v>
      </c>
      <c r="CD73" s="341">
        <v>4424</v>
      </c>
      <c r="CE73" s="341">
        <v>4422</v>
      </c>
      <c r="CF73" s="341">
        <v>4394</v>
      </c>
      <c r="CG73" s="341">
        <v>4342</v>
      </c>
      <c r="CH73" s="341">
        <v>4322</v>
      </c>
      <c r="CI73" s="341">
        <v>4326</v>
      </c>
      <c r="CJ73" s="344">
        <v>4344</v>
      </c>
      <c r="CK73" s="344">
        <v>4347</v>
      </c>
      <c r="CL73" s="344">
        <v>4327</v>
      </c>
      <c r="CM73" s="344">
        <v>4333</v>
      </c>
      <c r="CN73" s="344">
        <v>4359</v>
      </c>
      <c r="CO73" s="344">
        <v>4396</v>
      </c>
      <c r="CP73" s="344">
        <v>4417</v>
      </c>
      <c r="CQ73" s="344">
        <v>4416</v>
      </c>
      <c r="CR73" s="344">
        <v>4376</v>
      </c>
      <c r="CS73" s="344">
        <v>4406</v>
      </c>
      <c r="CT73" s="344">
        <v>4406</v>
      </c>
      <c r="CU73" s="344">
        <v>4450</v>
      </c>
      <c r="CV73" s="341">
        <v>4439</v>
      </c>
      <c r="CW73" s="341">
        <v>4428</v>
      </c>
      <c r="CX73" s="341">
        <v>4385</v>
      </c>
      <c r="CY73" s="341">
        <v>4382</v>
      </c>
      <c r="CZ73" s="341">
        <v>4355</v>
      </c>
      <c r="DA73" s="341">
        <v>4327</v>
      </c>
      <c r="DB73" s="341">
        <v>4369</v>
      </c>
      <c r="DC73" s="341">
        <v>4400</v>
      </c>
      <c r="DD73" s="341">
        <v>4371</v>
      </c>
      <c r="DE73" s="341">
        <v>4366</v>
      </c>
      <c r="DF73" s="341">
        <v>4351</v>
      </c>
      <c r="DG73" s="341">
        <v>4327</v>
      </c>
      <c r="DH73" s="344">
        <v>4355</v>
      </c>
      <c r="DI73" s="344">
        <v>4354</v>
      </c>
      <c r="DJ73" s="344">
        <v>4355</v>
      </c>
      <c r="DK73" s="344">
        <v>4334</v>
      </c>
      <c r="DL73" s="344">
        <v>4325</v>
      </c>
      <c r="DM73" s="344">
        <v>4302</v>
      </c>
      <c r="DN73" s="344">
        <v>4279</v>
      </c>
      <c r="DO73" s="344">
        <v>4274</v>
      </c>
      <c r="DP73" s="344">
        <v>4266</v>
      </c>
      <c r="DQ73" s="344">
        <v>4234</v>
      </c>
      <c r="DR73" s="344">
        <v>4229</v>
      </c>
      <c r="DS73" s="344">
        <v>4305</v>
      </c>
      <c r="DT73" s="341">
        <v>4329</v>
      </c>
      <c r="DU73" s="341">
        <v>4363</v>
      </c>
      <c r="DV73" s="341">
        <v>4392</v>
      </c>
      <c r="DW73" s="341">
        <v>4395</v>
      </c>
      <c r="DX73" s="341">
        <v>4446</v>
      </c>
      <c r="DY73" s="341">
        <v>4474</v>
      </c>
      <c r="DZ73" s="341">
        <v>4518</v>
      </c>
      <c r="EA73" s="341">
        <v>4455</v>
      </c>
      <c r="EB73" s="341">
        <v>4461</v>
      </c>
      <c r="EC73" s="341">
        <v>4448</v>
      </c>
      <c r="ED73" s="341">
        <v>4448</v>
      </c>
      <c r="EE73" s="341">
        <v>4449</v>
      </c>
      <c r="EF73" s="344">
        <v>4455</v>
      </c>
      <c r="EG73" s="344">
        <v>4431</v>
      </c>
      <c r="EH73" s="344">
        <v>4399</v>
      </c>
      <c r="EI73" s="344">
        <v>4400</v>
      </c>
      <c r="EJ73" s="344">
        <v>4376</v>
      </c>
      <c r="EK73" s="344">
        <v>4356</v>
      </c>
      <c r="EL73" s="344">
        <v>4360</v>
      </c>
      <c r="EM73" s="344">
        <v>4361</v>
      </c>
      <c r="EN73" s="344">
        <v>4360</v>
      </c>
      <c r="EO73" s="344">
        <v>4353</v>
      </c>
      <c r="EP73" s="344">
        <v>4355</v>
      </c>
      <c r="EQ73" s="344">
        <v>4326</v>
      </c>
      <c r="ER73" s="341">
        <v>4323</v>
      </c>
      <c r="ES73" s="341">
        <v>4325</v>
      </c>
      <c r="ET73" s="341">
        <v>4285</v>
      </c>
      <c r="EU73" s="341">
        <v>4247</v>
      </c>
      <c r="EV73" s="341">
        <v>4267</v>
      </c>
      <c r="EW73" s="341">
        <v>4270</v>
      </c>
      <c r="EX73" s="341">
        <v>4410</v>
      </c>
      <c r="EY73" s="341">
        <v>4427</v>
      </c>
      <c r="EZ73" s="341">
        <v>4412</v>
      </c>
      <c r="FA73" s="341">
        <v>4436</v>
      </c>
      <c r="FB73" s="341">
        <v>4427</v>
      </c>
      <c r="FC73" s="341">
        <v>4476</v>
      </c>
      <c r="FD73" s="344">
        <v>4517</v>
      </c>
      <c r="FE73" s="344">
        <v>4552</v>
      </c>
      <c r="FF73" s="344">
        <v>4540</v>
      </c>
      <c r="FG73" s="344">
        <v>4464</v>
      </c>
      <c r="FH73" s="344">
        <v>4441</v>
      </c>
      <c r="FI73" s="344">
        <v>4429</v>
      </c>
      <c r="FJ73" s="344">
        <v>4406</v>
      </c>
      <c r="FK73" s="344">
        <v>4427</v>
      </c>
      <c r="FL73" s="344">
        <v>4417</v>
      </c>
      <c r="FM73" s="344">
        <v>4395</v>
      </c>
      <c r="FN73" s="344">
        <v>4369</v>
      </c>
      <c r="FO73" s="344">
        <v>4388</v>
      </c>
      <c r="FP73" s="341">
        <v>4403</v>
      </c>
      <c r="FQ73" s="341">
        <v>4456</v>
      </c>
      <c r="FR73" s="341">
        <v>4462</v>
      </c>
      <c r="FS73" s="341">
        <v>4415</v>
      </c>
      <c r="FT73" s="341">
        <v>4401</v>
      </c>
      <c r="FU73" s="341">
        <v>4360</v>
      </c>
      <c r="FV73" s="341">
        <v>4340</v>
      </c>
      <c r="FW73" s="341">
        <v>4378</v>
      </c>
      <c r="FX73" s="341">
        <v>4365</v>
      </c>
      <c r="FY73" s="341">
        <v>4328</v>
      </c>
      <c r="FZ73" s="341">
        <v>4313</v>
      </c>
      <c r="GA73" s="341">
        <v>4327</v>
      </c>
      <c r="GB73" s="341">
        <v>4386</v>
      </c>
      <c r="GC73" s="341">
        <v>4399</v>
      </c>
      <c r="GD73" s="341">
        <v>4392</v>
      </c>
      <c r="GE73" s="341">
        <v>4358</v>
      </c>
      <c r="GF73" s="352">
        <v>4328</v>
      </c>
      <c r="GG73" s="353">
        <v>4219</v>
      </c>
      <c r="GH73" s="353">
        <v>4201</v>
      </c>
      <c r="GI73" s="353">
        <v>4170</v>
      </c>
      <c r="GJ73" s="353">
        <v>4166</v>
      </c>
      <c r="GK73" s="353">
        <v>4150</v>
      </c>
      <c r="GL73" s="353">
        <v>4126</v>
      </c>
      <c r="GM73" s="353">
        <v>4128</v>
      </c>
      <c r="GN73" s="341">
        <v>4152</v>
      </c>
      <c r="GO73" s="281">
        <v>24</v>
      </c>
      <c r="GP73" s="282">
        <v>100.58139534883701</v>
      </c>
      <c r="GQ73" s="281">
        <v>24</v>
      </c>
      <c r="GR73" s="282">
        <v>100.58139534883701</v>
      </c>
    </row>
    <row r="74" spans="1:200" ht="15" outlineLevel="2">
      <c r="A74" s="339">
        <v>658</v>
      </c>
      <c r="B74" s="340" t="s">
        <v>321</v>
      </c>
      <c r="C74" s="306" t="s">
        <v>406</v>
      </c>
      <c r="D74" s="341">
        <v>1880</v>
      </c>
      <c r="E74" s="341">
        <v>1864</v>
      </c>
      <c r="F74" s="341">
        <v>1841</v>
      </c>
      <c r="G74" s="341">
        <v>1832</v>
      </c>
      <c r="H74" s="341">
        <v>1846</v>
      </c>
      <c r="I74" s="341">
        <v>1867</v>
      </c>
      <c r="J74" s="341">
        <v>1832</v>
      </c>
      <c r="K74" s="341">
        <v>1865</v>
      </c>
      <c r="L74" s="341">
        <v>1831</v>
      </c>
      <c r="M74" s="341">
        <v>1833</v>
      </c>
      <c r="N74" s="341">
        <v>1832</v>
      </c>
      <c r="O74" s="341">
        <v>1860</v>
      </c>
      <c r="P74" s="344">
        <v>1835</v>
      </c>
      <c r="Q74" s="344">
        <v>1786</v>
      </c>
      <c r="R74" s="347">
        <v>1789</v>
      </c>
      <c r="S74" s="344">
        <v>1334</v>
      </c>
      <c r="T74" s="344">
        <v>1986</v>
      </c>
      <c r="U74" s="344">
        <v>2018</v>
      </c>
      <c r="V74" s="344">
        <v>2022</v>
      </c>
      <c r="W74" s="344">
        <v>2007</v>
      </c>
      <c r="X74" s="344">
        <v>2020</v>
      </c>
      <c r="Y74" s="344">
        <v>2086</v>
      </c>
      <c r="Z74" s="344">
        <v>2107</v>
      </c>
      <c r="AA74" s="344">
        <v>2070</v>
      </c>
      <c r="AB74" s="341">
        <v>2072</v>
      </c>
      <c r="AC74" s="341">
        <v>2045</v>
      </c>
      <c r="AD74" s="341">
        <v>2045</v>
      </c>
      <c r="AE74" s="341">
        <v>2057</v>
      </c>
      <c r="AF74" s="341">
        <v>2072</v>
      </c>
      <c r="AG74" s="341">
        <v>2037</v>
      </c>
      <c r="AH74" s="341">
        <v>2050</v>
      </c>
      <c r="AI74" s="341">
        <v>2125</v>
      </c>
      <c r="AJ74" s="341">
        <v>2103</v>
      </c>
      <c r="AK74" s="341">
        <v>2119</v>
      </c>
      <c r="AL74" s="341">
        <v>2084</v>
      </c>
      <c r="AM74" s="341">
        <v>2113</v>
      </c>
      <c r="AN74" s="344">
        <v>2107</v>
      </c>
      <c r="AO74" s="344">
        <v>2175</v>
      </c>
      <c r="AP74" s="344">
        <v>2168</v>
      </c>
      <c r="AQ74" s="344">
        <v>2118</v>
      </c>
      <c r="AR74" s="344">
        <v>2128</v>
      </c>
      <c r="AS74" s="344">
        <v>2113</v>
      </c>
      <c r="AT74" s="344">
        <v>2104</v>
      </c>
      <c r="AU74" s="344">
        <v>2157</v>
      </c>
      <c r="AV74" s="344">
        <v>2131</v>
      </c>
      <c r="AW74" s="344">
        <v>2139</v>
      </c>
      <c r="AX74" s="344">
        <v>2098</v>
      </c>
      <c r="AY74" s="344">
        <v>2117</v>
      </c>
      <c r="AZ74" s="341">
        <v>2125</v>
      </c>
      <c r="BA74" s="341">
        <v>2171</v>
      </c>
      <c r="BB74" s="341">
        <v>2143</v>
      </c>
      <c r="BC74" s="341">
        <v>2148</v>
      </c>
      <c r="BD74" s="341">
        <v>2147</v>
      </c>
      <c r="BE74" s="341">
        <v>2128</v>
      </c>
      <c r="BF74" s="341">
        <v>2121</v>
      </c>
      <c r="BG74" s="341">
        <v>2092</v>
      </c>
      <c r="BH74" s="341">
        <v>2105</v>
      </c>
      <c r="BI74" s="341">
        <v>2071</v>
      </c>
      <c r="BJ74" s="341">
        <v>2087</v>
      </c>
      <c r="BK74" s="341">
        <v>2112</v>
      </c>
      <c r="BL74" s="344">
        <v>2103</v>
      </c>
      <c r="BM74" s="344">
        <v>2120</v>
      </c>
      <c r="BN74" s="344">
        <v>2120</v>
      </c>
      <c r="BO74" s="344">
        <v>2130</v>
      </c>
      <c r="BP74" s="344">
        <v>2126</v>
      </c>
      <c r="BQ74" s="344">
        <v>2128</v>
      </c>
      <c r="BR74" s="344">
        <v>2047</v>
      </c>
      <c r="BS74" s="344">
        <v>2013</v>
      </c>
      <c r="BT74" s="344">
        <v>2004</v>
      </c>
      <c r="BU74" s="344">
        <v>1998</v>
      </c>
      <c r="BV74" s="344">
        <v>1975</v>
      </c>
      <c r="BW74" s="344">
        <v>2004</v>
      </c>
      <c r="BX74" s="341">
        <v>2006</v>
      </c>
      <c r="BY74" s="341">
        <v>1987</v>
      </c>
      <c r="BZ74" s="341">
        <v>1958</v>
      </c>
      <c r="CA74" s="341">
        <v>1920</v>
      </c>
      <c r="CB74" s="341">
        <v>1962</v>
      </c>
      <c r="CC74" s="341">
        <v>1977</v>
      </c>
      <c r="CD74" s="341">
        <v>1969</v>
      </c>
      <c r="CE74" s="341">
        <v>1973</v>
      </c>
      <c r="CF74" s="341">
        <v>1945</v>
      </c>
      <c r="CG74" s="341">
        <v>1955</v>
      </c>
      <c r="CH74" s="341">
        <v>1979</v>
      </c>
      <c r="CI74" s="341">
        <v>1980</v>
      </c>
      <c r="CJ74" s="344">
        <v>1984</v>
      </c>
      <c r="CK74" s="344">
        <v>1957</v>
      </c>
      <c r="CL74" s="344">
        <v>1950</v>
      </c>
      <c r="CM74" s="344">
        <v>1951</v>
      </c>
      <c r="CN74" s="344">
        <v>1956</v>
      </c>
      <c r="CO74" s="344">
        <v>1977</v>
      </c>
      <c r="CP74" s="344">
        <v>2010</v>
      </c>
      <c r="CQ74" s="344">
        <v>2002</v>
      </c>
      <c r="CR74" s="344">
        <v>1969</v>
      </c>
      <c r="CS74" s="344">
        <v>1965</v>
      </c>
      <c r="CT74" s="344">
        <v>1974</v>
      </c>
      <c r="CU74" s="344">
        <v>1964</v>
      </c>
      <c r="CV74" s="341">
        <v>1982</v>
      </c>
      <c r="CW74" s="341">
        <v>2000</v>
      </c>
      <c r="CX74" s="341">
        <v>1991</v>
      </c>
      <c r="CY74" s="341">
        <v>1975</v>
      </c>
      <c r="CZ74" s="341">
        <v>1997</v>
      </c>
      <c r="DA74" s="341">
        <v>1982</v>
      </c>
      <c r="DB74" s="341">
        <v>1997</v>
      </c>
      <c r="DC74" s="341">
        <v>1981</v>
      </c>
      <c r="DD74" s="341">
        <v>1970</v>
      </c>
      <c r="DE74" s="341">
        <v>2000</v>
      </c>
      <c r="DF74" s="341">
        <v>1997</v>
      </c>
      <c r="DG74" s="341">
        <v>1997</v>
      </c>
      <c r="DH74" s="344">
        <v>1983</v>
      </c>
      <c r="DI74" s="344">
        <v>1974</v>
      </c>
      <c r="DJ74" s="344">
        <v>1975</v>
      </c>
      <c r="DK74" s="344">
        <v>1951</v>
      </c>
      <c r="DL74" s="344">
        <v>1924</v>
      </c>
      <c r="DM74" s="344">
        <v>1897</v>
      </c>
      <c r="DN74" s="344">
        <v>1872</v>
      </c>
      <c r="DO74" s="344">
        <v>1855</v>
      </c>
      <c r="DP74" s="344">
        <v>1849</v>
      </c>
      <c r="DQ74" s="344">
        <v>1828</v>
      </c>
      <c r="DR74" s="344">
        <v>1802</v>
      </c>
      <c r="DS74" s="344">
        <v>1845</v>
      </c>
      <c r="DT74" s="341">
        <v>1850</v>
      </c>
      <c r="DU74" s="341">
        <v>1904</v>
      </c>
      <c r="DV74" s="341">
        <v>1908</v>
      </c>
      <c r="DW74" s="341">
        <v>1901</v>
      </c>
      <c r="DX74" s="341">
        <v>1917</v>
      </c>
      <c r="DY74" s="341">
        <v>1941</v>
      </c>
      <c r="DZ74" s="341">
        <v>1976</v>
      </c>
      <c r="EA74" s="341">
        <v>1928</v>
      </c>
      <c r="EB74" s="341">
        <v>1929</v>
      </c>
      <c r="EC74" s="341">
        <v>1909</v>
      </c>
      <c r="ED74" s="341">
        <v>1888</v>
      </c>
      <c r="EE74" s="341">
        <v>1880</v>
      </c>
      <c r="EF74" s="344">
        <v>1879</v>
      </c>
      <c r="EG74" s="344">
        <v>1880</v>
      </c>
      <c r="EH74" s="344">
        <v>1884</v>
      </c>
      <c r="EI74" s="344">
        <v>1904</v>
      </c>
      <c r="EJ74" s="344">
        <v>1885</v>
      </c>
      <c r="EK74" s="344">
        <v>1887</v>
      </c>
      <c r="EL74" s="344">
        <v>1880</v>
      </c>
      <c r="EM74" s="344">
        <v>1864</v>
      </c>
      <c r="EN74" s="344">
        <v>1885</v>
      </c>
      <c r="EO74" s="344">
        <v>1859</v>
      </c>
      <c r="EP74" s="344">
        <v>1845</v>
      </c>
      <c r="EQ74" s="344">
        <v>1835</v>
      </c>
      <c r="ER74" s="341">
        <v>1834</v>
      </c>
      <c r="ES74" s="341">
        <v>1832</v>
      </c>
      <c r="ET74" s="341">
        <v>1818</v>
      </c>
      <c r="EU74" s="341">
        <v>1816</v>
      </c>
      <c r="EV74" s="341">
        <v>1811</v>
      </c>
      <c r="EW74" s="341">
        <v>1790</v>
      </c>
      <c r="EX74" s="341">
        <v>1836</v>
      </c>
      <c r="EY74" s="341">
        <v>1820</v>
      </c>
      <c r="EZ74" s="341">
        <v>1802</v>
      </c>
      <c r="FA74" s="341">
        <v>1820</v>
      </c>
      <c r="FB74" s="341">
        <v>1834</v>
      </c>
      <c r="FC74" s="341">
        <v>1844</v>
      </c>
      <c r="FD74" s="344">
        <v>1893</v>
      </c>
      <c r="FE74" s="344">
        <v>1882</v>
      </c>
      <c r="FF74" s="344">
        <v>1884</v>
      </c>
      <c r="FG74" s="344">
        <v>1869</v>
      </c>
      <c r="FH74" s="344">
        <v>1844</v>
      </c>
      <c r="FI74" s="344">
        <v>1841</v>
      </c>
      <c r="FJ74" s="344">
        <v>1836</v>
      </c>
      <c r="FK74" s="344">
        <v>1837</v>
      </c>
      <c r="FL74" s="344">
        <v>1817</v>
      </c>
      <c r="FM74" s="344">
        <v>1813</v>
      </c>
      <c r="FN74" s="344">
        <v>1803</v>
      </c>
      <c r="FO74" s="344">
        <v>1815</v>
      </c>
      <c r="FP74" s="341">
        <v>1850</v>
      </c>
      <c r="FQ74" s="341">
        <v>1846</v>
      </c>
      <c r="FR74" s="341">
        <v>1839</v>
      </c>
      <c r="FS74" s="341">
        <v>1832</v>
      </c>
      <c r="FT74" s="341">
        <v>1854</v>
      </c>
      <c r="FU74" s="341">
        <v>1841</v>
      </c>
      <c r="FV74" s="341">
        <v>1851</v>
      </c>
      <c r="FW74" s="341">
        <v>1829</v>
      </c>
      <c r="FX74" s="341">
        <v>1828</v>
      </c>
      <c r="FY74" s="341">
        <v>1823</v>
      </c>
      <c r="FZ74" s="341">
        <v>1795</v>
      </c>
      <c r="GA74" s="341">
        <v>1811</v>
      </c>
      <c r="GB74" s="341">
        <v>1827</v>
      </c>
      <c r="GC74" s="341">
        <v>1801</v>
      </c>
      <c r="GD74" s="341">
        <v>1805</v>
      </c>
      <c r="GE74" s="341">
        <v>1793</v>
      </c>
      <c r="GF74" s="352">
        <v>1794</v>
      </c>
      <c r="GG74" s="353">
        <v>1785</v>
      </c>
      <c r="GH74" s="353">
        <v>1776</v>
      </c>
      <c r="GI74" s="353">
        <v>1767</v>
      </c>
      <c r="GJ74" s="353">
        <v>1747</v>
      </c>
      <c r="GK74" s="353">
        <v>1748</v>
      </c>
      <c r="GL74" s="353">
        <v>1742</v>
      </c>
      <c r="GM74" s="353">
        <v>1754</v>
      </c>
      <c r="GN74" s="341">
        <v>1771</v>
      </c>
      <c r="GO74" s="281">
        <v>17</v>
      </c>
      <c r="GP74" s="282">
        <v>100.96921322691</v>
      </c>
      <c r="GQ74" s="281">
        <v>17</v>
      </c>
      <c r="GR74" s="282">
        <v>100.96921322691</v>
      </c>
    </row>
    <row r="75" spans="1:200" ht="15" outlineLevel="2">
      <c r="A75" s="339">
        <v>664</v>
      </c>
      <c r="B75" s="340" t="s">
        <v>321</v>
      </c>
      <c r="C75" s="306" t="s">
        <v>407</v>
      </c>
      <c r="D75" s="341">
        <v>8857</v>
      </c>
      <c r="E75" s="341">
        <v>8829</v>
      </c>
      <c r="F75" s="341">
        <v>8814</v>
      </c>
      <c r="G75" s="341">
        <v>8945</v>
      </c>
      <c r="H75" s="341">
        <v>8878</v>
      </c>
      <c r="I75" s="341">
        <v>8873</v>
      </c>
      <c r="J75" s="341">
        <v>8654</v>
      </c>
      <c r="K75" s="341">
        <v>8843</v>
      </c>
      <c r="L75" s="341">
        <v>8700</v>
      </c>
      <c r="M75" s="341">
        <v>8684</v>
      </c>
      <c r="N75" s="341">
        <v>8635</v>
      </c>
      <c r="O75" s="341">
        <v>8633</v>
      </c>
      <c r="P75" s="344">
        <v>8520</v>
      </c>
      <c r="Q75" s="344">
        <v>8471</v>
      </c>
      <c r="R75" s="347">
        <v>8557</v>
      </c>
      <c r="S75" s="344">
        <v>8952</v>
      </c>
      <c r="T75" s="344">
        <v>9098</v>
      </c>
      <c r="U75" s="344">
        <v>8848</v>
      </c>
      <c r="V75" s="344">
        <v>8913</v>
      </c>
      <c r="W75" s="344">
        <v>8994</v>
      </c>
      <c r="X75" s="344">
        <v>8974</v>
      </c>
      <c r="Y75" s="344">
        <v>9084</v>
      </c>
      <c r="Z75" s="344">
        <v>9074</v>
      </c>
      <c r="AA75" s="344">
        <v>9028</v>
      </c>
      <c r="AB75" s="341">
        <v>9121</v>
      </c>
      <c r="AC75" s="341">
        <v>9219</v>
      </c>
      <c r="AD75" s="341">
        <v>9238</v>
      </c>
      <c r="AE75" s="341">
        <v>9236</v>
      </c>
      <c r="AF75" s="341">
        <v>9310</v>
      </c>
      <c r="AG75" s="341">
        <v>9186</v>
      </c>
      <c r="AH75" s="341">
        <v>9096</v>
      </c>
      <c r="AI75" s="341">
        <v>9058</v>
      </c>
      <c r="AJ75" s="341">
        <v>9108</v>
      </c>
      <c r="AK75" s="341">
        <v>9267</v>
      </c>
      <c r="AL75" s="341">
        <v>9341</v>
      </c>
      <c r="AM75" s="341">
        <v>9349</v>
      </c>
      <c r="AN75" s="344">
        <v>9299</v>
      </c>
      <c r="AO75" s="344">
        <v>9284</v>
      </c>
      <c r="AP75" s="344">
        <v>9313</v>
      </c>
      <c r="AQ75" s="344">
        <v>9292</v>
      </c>
      <c r="AR75" s="344">
        <v>9501</v>
      </c>
      <c r="AS75" s="344">
        <v>9460</v>
      </c>
      <c r="AT75" s="344">
        <v>9472</v>
      </c>
      <c r="AU75" s="344">
        <v>9528</v>
      </c>
      <c r="AV75" s="344">
        <v>9405</v>
      </c>
      <c r="AW75" s="344">
        <v>9483</v>
      </c>
      <c r="AX75" s="344">
        <v>9481</v>
      </c>
      <c r="AY75" s="344">
        <v>9513</v>
      </c>
      <c r="AZ75" s="341">
        <v>9583</v>
      </c>
      <c r="BA75" s="341">
        <v>9659</v>
      </c>
      <c r="BB75" s="341">
        <v>9616</v>
      </c>
      <c r="BC75" s="341">
        <v>9636</v>
      </c>
      <c r="BD75" s="341">
        <v>9628</v>
      </c>
      <c r="BE75" s="341">
        <v>9604</v>
      </c>
      <c r="BF75" s="341">
        <v>9593</v>
      </c>
      <c r="BG75" s="341">
        <v>9493</v>
      </c>
      <c r="BH75" s="341">
        <v>9564</v>
      </c>
      <c r="BI75" s="341">
        <v>9456</v>
      </c>
      <c r="BJ75" s="341">
        <v>9514</v>
      </c>
      <c r="BK75" s="341">
        <v>9599</v>
      </c>
      <c r="BL75" s="344">
        <v>9634</v>
      </c>
      <c r="BM75" s="344">
        <v>9691</v>
      </c>
      <c r="BN75" s="344">
        <v>9704</v>
      </c>
      <c r="BO75" s="344">
        <v>9745</v>
      </c>
      <c r="BP75" s="344">
        <v>9802</v>
      </c>
      <c r="BQ75" s="344">
        <v>9837</v>
      </c>
      <c r="BR75" s="344">
        <v>9645</v>
      </c>
      <c r="BS75" s="344">
        <v>9565</v>
      </c>
      <c r="BT75" s="344">
        <v>9488</v>
      </c>
      <c r="BU75" s="344">
        <v>9526</v>
      </c>
      <c r="BV75" s="344">
        <v>9628</v>
      </c>
      <c r="BW75" s="344">
        <v>9690</v>
      </c>
      <c r="BX75" s="341">
        <v>9864</v>
      </c>
      <c r="BY75" s="341">
        <v>9810</v>
      </c>
      <c r="BZ75" s="341">
        <v>9615</v>
      </c>
      <c r="CA75" s="341">
        <v>9529</v>
      </c>
      <c r="CB75" s="341">
        <v>9542</v>
      </c>
      <c r="CC75" s="341">
        <v>9411</v>
      </c>
      <c r="CD75" s="341">
        <v>9315</v>
      </c>
      <c r="CE75" s="341">
        <v>9293</v>
      </c>
      <c r="CF75" s="341">
        <v>9168</v>
      </c>
      <c r="CG75" s="341">
        <v>9124</v>
      </c>
      <c r="CH75" s="341">
        <v>9086</v>
      </c>
      <c r="CI75" s="341">
        <v>9009</v>
      </c>
      <c r="CJ75" s="344">
        <v>8950</v>
      </c>
      <c r="CK75" s="344">
        <v>8973</v>
      </c>
      <c r="CL75" s="344">
        <v>8937</v>
      </c>
      <c r="CM75" s="344">
        <v>8962</v>
      </c>
      <c r="CN75" s="344">
        <v>9001</v>
      </c>
      <c r="CO75" s="344">
        <v>9092</v>
      </c>
      <c r="CP75" s="344">
        <v>9243</v>
      </c>
      <c r="CQ75" s="344">
        <v>9238</v>
      </c>
      <c r="CR75" s="344">
        <v>9173</v>
      </c>
      <c r="CS75" s="344">
        <v>9218</v>
      </c>
      <c r="CT75" s="344">
        <v>9313</v>
      </c>
      <c r="CU75" s="344">
        <v>9425</v>
      </c>
      <c r="CV75" s="341">
        <v>9452</v>
      </c>
      <c r="CW75" s="341">
        <v>9330</v>
      </c>
      <c r="CX75" s="341">
        <v>9316</v>
      </c>
      <c r="CY75" s="341">
        <v>9339</v>
      </c>
      <c r="CZ75" s="341">
        <v>9341</v>
      </c>
      <c r="DA75" s="341">
        <v>9311</v>
      </c>
      <c r="DB75" s="341">
        <v>9277</v>
      </c>
      <c r="DC75" s="341">
        <v>9245</v>
      </c>
      <c r="DD75" s="341">
        <v>9234</v>
      </c>
      <c r="DE75" s="341">
        <v>9162</v>
      </c>
      <c r="DF75" s="341">
        <v>9164</v>
      </c>
      <c r="DG75" s="341">
        <v>9152</v>
      </c>
      <c r="DH75" s="344">
        <v>9380</v>
      </c>
      <c r="DI75" s="344">
        <v>9422</v>
      </c>
      <c r="DJ75" s="344">
        <v>9473</v>
      </c>
      <c r="DK75" s="344">
        <v>9351</v>
      </c>
      <c r="DL75" s="344">
        <v>9275</v>
      </c>
      <c r="DM75" s="344">
        <v>9161</v>
      </c>
      <c r="DN75" s="344">
        <v>9047</v>
      </c>
      <c r="DO75" s="344">
        <v>8986</v>
      </c>
      <c r="DP75" s="344">
        <v>9003</v>
      </c>
      <c r="DQ75" s="344">
        <v>8937</v>
      </c>
      <c r="DR75" s="344">
        <v>8864</v>
      </c>
      <c r="DS75" s="344">
        <v>9010</v>
      </c>
      <c r="DT75" s="341">
        <v>9105</v>
      </c>
      <c r="DU75" s="341">
        <v>9258</v>
      </c>
      <c r="DV75" s="341">
        <v>9453</v>
      </c>
      <c r="DW75" s="341">
        <v>9531</v>
      </c>
      <c r="DX75" s="341">
        <v>9660</v>
      </c>
      <c r="DY75" s="341">
        <v>9651</v>
      </c>
      <c r="DZ75" s="341">
        <v>9709</v>
      </c>
      <c r="EA75" s="341">
        <v>9485</v>
      </c>
      <c r="EB75" s="341">
        <v>9588</v>
      </c>
      <c r="EC75" s="341">
        <v>9540</v>
      </c>
      <c r="ED75" s="341">
        <v>9440</v>
      </c>
      <c r="EE75" s="341">
        <v>9421</v>
      </c>
      <c r="EF75" s="344">
        <v>9467</v>
      </c>
      <c r="EG75" s="344">
        <v>9448</v>
      </c>
      <c r="EH75" s="344">
        <v>9394</v>
      </c>
      <c r="EI75" s="344">
        <v>9288</v>
      </c>
      <c r="EJ75" s="344">
        <v>9222</v>
      </c>
      <c r="EK75" s="344">
        <v>9264</v>
      </c>
      <c r="EL75" s="344">
        <v>9270</v>
      </c>
      <c r="EM75" s="344">
        <v>9256</v>
      </c>
      <c r="EN75" s="344">
        <v>9266</v>
      </c>
      <c r="EO75" s="344">
        <v>9263</v>
      </c>
      <c r="EP75" s="344">
        <v>9220</v>
      </c>
      <c r="EQ75" s="344">
        <v>9123</v>
      </c>
      <c r="ER75" s="341">
        <v>9114</v>
      </c>
      <c r="ES75" s="341">
        <v>9142</v>
      </c>
      <c r="ET75" s="341">
        <v>9609</v>
      </c>
      <c r="EU75" s="341">
        <v>9538</v>
      </c>
      <c r="EV75" s="341">
        <v>9693</v>
      </c>
      <c r="EW75" s="341">
        <v>9709</v>
      </c>
      <c r="EX75" s="341">
        <v>10340</v>
      </c>
      <c r="EY75" s="341">
        <v>10364</v>
      </c>
      <c r="EZ75" s="341">
        <v>10332</v>
      </c>
      <c r="FA75" s="341">
        <v>10373</v>
      </c>
      <c r="FB75" s="341">
        <v>10340</v>
      </c>
      <c r="FC75" s="341">
        <v>10467</v>
      </c>
      <c r="FD75" s="344">
        <v>10548</v>
      </c>
      <c r="FE75" s="344">
        <v>10578</v>
      </c>
      <c r="FF75" s="344">
        <v>10586</v>
      </c>
      <c r="FG75" s="344">
        <v>10560</v>
      </c>
      <c r="FH75" s="344">
        <v>10539</v>
      </c>
      <c r="FI75" s="344">
        <v>10500</v>
      </c>
      <c r="FJ75" s="344">
        <v>10546</v>
      </c>
      <c r="FK75" s="344">
        <v>10677</v>
      </c>
      <c r="FL75" s="344">
        <v>10642</v>
      </c>
      <c r="FM75" s="344">
        <v>10656</v>
      </c>
      <c r="FN75" s="344">
        <v>10598</v>
      </c>
      <c r="FO75" s="344">
        <v>10633</v>
      </c>
      <c r="FP75" s="341">
        <v>10811</v>
      </c>
      <c r="FQ75" s="341">
        <v>10820</v>
      </c>
      <c r="FR75" s="341">
        <v>10871</v>
      </c>
      <c r="FS75" s="341">
        <v>10903</v>
      </c>
      <c r="FT75" s="341">
        <v>10889</v>
      </c>
      <c r="FU75" s="341">
        <v>10898</v>
      </c>
      <c r="FV75" s="341">
        <v>10901</v>
      </c>
      <c r="FW75" s="341">
        <v>10932</v>
      </c>
      <c r="FX75" s="341">
        <v>10897</v>
      </c>
      <c r="FY75" s="341">
        <v>10948</v>
      </c>
      <c r="FZ75" s="341">
        <v>10948</v>
      </c>
      <c r="GA75" s="341">
        <v>10926</v>
      </c>
      <c r="GB75" s="341">
        <v>11076</v>
      </c>
      <c r="GC75" s="341">
        <v>10900</v>
      </c>
      <c r="GD75" s="341">
        <v>10886</v>
      </c>
      <c r="GE75" s="341">
        <v>10840</v>
      </c>
      <c r="GF75" s="352">
        <v>10817</v>
      </c>
      <c r="GG75" s="353">
        <v>10010</v>
      </c>
      <c r="GH75" s="353">
        <v>10093</v>
      </c>
      <c r="GI75" s="353">
        <v>10090</v>
      </c>
      <c r="GJ75" s="353">
        <v>10078</v>
      </c>
      <c r="GK75" s="353">
        <v>10082</v>
      </c>
      <c r="GL75" s="353">
        <v>10058</v>
      </c>
      <c r="GM75" s="353">
        <v>10072</v>
      </c>
      <c r="GN75" s="341">
        <v>9996</v>
      </c>
      <c r="GO75" s="281">
        <v>-76</v>
      </c>
      <c r="GP75" s="282">
        <v>99.245432883240696</v>
      </c>
      <c r="GQ75" s="281">
        <v>-76</v>
      </c>
      <c r="GR75" s="282">
        <v>99.245432883240696</v>
      </c>
    </row>
    <row r="76" spans="1:200" ht="15" outlineLevel="2">
      <c r="A76" s="339">
        <v>686</v>
      </c>
      <c r="B76" s="340" t="s">
        <v>321</v>
      </c>
      <c r="C76" s="306" t="s">
        <v>408</v>
      </c>
      <c r="D76" s="341">
        <v>15866</v>
      </c>
      <c r="E76" s="341">
        <v>15824</v>
      </c>
      <c r="F76" s="341">
        <v>15784</v>
      </c>
      <c r="G76" s="341">
        <v>15781</v>
      </c>
      <c r="H76" s="341">
        <v>15631</v>
      </c>
      <c r="I76" s="341">
        <v>15613</v>
      </c>
      <c r="J76" s="341">
        <v>15161</v>
      </c>
      <c r="K76" s="341">
        <v>15576</v>
      </c>
      <c r="L76" s="341">
        <v>15155</v>
      </c>
      <c r="M76" s="341">
        <v>15118</v>
      </c>
      <c r="N76" s="341">
        <v>15118</v>
      </c>
      <c r="O76" s="341">
        <v>15238</v>
      </c>
      <c r="P76" s="344">
        <v>15335</v>
      </c>
      <c r="Q76" s="344">
        <v>15348</v>
      </c>
      <c r="R76" s="347">
        <v>15570</v>
      </c>
      <c r="S76" s="344">
        <v>15714</v>
      </c>
      <c r="T76" s="344">
        <v>15888</v>
      </c>
      <c r="U76" s="344">
        <v>15974</v>
      </c>
      <c r="V76" s="344">
        <v>16028</v>
      </c>
      <c r="W76" s="344">
        <v>16051</v>
      </c>
      <c r="X76" s="344">
        <v>16074</v>
      </c>
      <c r="Y76" s="344">
        <v>16191</v>
      </c>
      <c r="Z76" s="344">
        <v>16236</v>
      </c>
      <c r="AA76" s="344">
        <v>16154</v>
      </c>
      <c r="AB76" s="341">
        <v>16205</v>
      </c>
      <c r="AC76" s="341">
        <v>16391</v>
      </c>
      <c r="AD76" s="341">
        <v>16421</v>
      </c>
      <c r="AE76" s="341">
        <v>16361</v>
      </c>
      <c r="AF76" s="341">
        <v>16489</v>
      </c>
      <c r="AG76" s="341">
        <v>16267</v>
      </c>
      <c r="AH76" s="341">
        <v>16129</v>
      </c>
      <c r="AI76" s="341">
        <v>16049</v>
      </c>
      <c r="AJ76" s="341">
        <v>15999</v>
      </c>
      <c r="AK76" s="341">
        <v>16204</v>
      </c>
      <c r="AL76" s="341">
        <v>16117</v>
      </c>
      <c r="AM76" s="341">
        <v>16200</v>
      </c>
      <c r="AN76" s="344">
        <v>16151</v>
      </c>
      <c r="AO76" s="344">
        <v>16105</v>
      </c>
      <c r="AP76" s="344">
        <v>16391</v>
      </c>
      <c r="AQ76" s="344">
        <v>16162</v>
      </c>
      <c r="AR76" s="344">
        <v>16342</v>
      </c>
      <c r="AS76" s="344">
        <v>16275</v>
      </c>
      <c r="AT76" s="344">
        <v>16326</v>
      </c>
      <c r="AU76" s="344">
        <v>16365</v>
      </c>
      <c r="AV76" s="344">
        <v>16225</v>
      </c>
      <c r="AW76" s="344">
        <v>16309</v>
      </c>
      <c r="AX76" s="344">
        <v>16242</v>
      </c>
      <c r="AY76" s="344">
        <v>16262</v>
      </c>
      <c r="AZ76" s="341">
        <v>16346</v>
      </c>
      <c r="BA76" s="341">
        <v>16529</v>
      </c>
      <c r="BB76" s="341">
        <v>16387</v>
      </c>
      <c r="BC76" s="341">
        <v>16353</v>
      </c>
      <c r="BD76" s="341">
        <v>16341</v>
      </c>
      <c r="BE76" s="341">
        <v>16286</v>
      </c>
      <c r="BF76" s="341">
        <v>16333</v>
      </c>
      <c r="BG76" s="341">
        <v>16092</v>
      </c>
      <c r="BH76" s="341">
        <v>16237</v>
      </c>
      <c r="BI76" s="341">
        <v>16175</v>
      </c>
      <c r="BJ76" s="341">
        <v>16371</v>
      </c>
      <c r="BK76" s="341">
        <v>16546</v>
      </c>
      <c r="BL76" s="344">
        <v>16622</v>
      </c>
      <c r="BM76" s="344">
        <v>16718</v>
      </c>
      <c r="BN76" s="344">
        <v>16856</v>
      </c>
      <c r="BO76" s="344">
        <v>16870</v>
      </c>
      <c r="BP76" s="344">
        <v>16976</v>
      </c>
      <c r="BQ76" s="344">
        <v>16965</v>
      </c>
      <c r="BR76" s="344">
        <v>16552</v>
      </c>
      <c r="BS76" s="344">
        <v>16461</v>
      </c>
      <c r="BT76" s="344">
        <v>16468</v>
      </c>
      <c r="BU76" s="344">
        <v>16585</v>
      </c>
      <c r="BV76" s="344">
        <v>16562</v>
      </c>
      <c r="BW76" s="344">
        <v>16715</v>
      </c>
      <c r="BX76" s="341">
        <v>16576</v>
      </c>
      <c r="BY76" s="341">
        <v>16508</v>
      </c>
      <c r="BZ76" s="341">
        <v>16119</v>
      </c>
      <c r="CA76" s="341">
        <v>15976</v>
      </c>
      <c r="CB76" s="341">
        <v>15975</v>
      </c>
      <c r="CC76" s="341">
        <v>15755</v>
      </c>
      <c r="CD76" s="341">
        <v>15663</v>
      </c>
      <c r="CE76" s="341">
        <v>15622</v>
      </c>
      <c r="CF76" s="341">
        <v>15502</v>
      </c>
      <c r="CG76" s="341">
        <v>15356</v>
      </c>
      <c r="CH76" s="341">
        <v>15362</v>
      </c>
      <c r="CI76" s="341">
        <v>15321</v>
      </c>
      <c r="CJ76" s="344">
        <v>15292</v>
      </c>
      <c r="CK76" s="344">
        <v>15306</v>
      </c>
      <c r="CL76" s="344">
        <v>15278</v>
      </c>
      <c r="CM76" s="344">
        <v>15245</v>
      </c>
      <c r="CN76" s="344">
        <v>15241</v>
      </c>
      <c r="CO76" s="344">
        <v>15448</v>
      </c>
      <c r="CP76" s="344">
        <v>15546</v>
      </c>
      <c r="CQ76" s="344">
        <v>15554</v>
      </c>
      <c r="CR76" s="344">
        <v>15481</v>
      </c>
      <c r="CS76" s="344">
        <v>15548</v>
      </c>
      <c r="CT76" s="344">
        <v>15706</v>
      </c>
      <c r="CU76" s="344">
        <v>15883</v>
      </c>
      <c r="CV76" s="341">
        <v>16106</v>
      </c>
      <c r="CW76" s="341">
        <v>16271</v>
      </c>
      <c r="CX76" s="341">
        <v>16138</v>
      </c>
      <c r="CY76" s="341">
        <v>16121</v>
      </c>
      <c r="CZ76" s="341">
        <v>16074</v>
      </c>
      <c r="DA76" s="341">
        <v>15914</v>
      </c>
      <c r="DB76" s="341">
        <v>15880</v>
      </c>
      <c r="DC76" s="341">
        <v>15775</v>
      </c>
      <c r="DD76" s="341">
        <v>15797</v>
      </c>
      <c r="DE76" s="341">
        <v>15725</v>
      </c>
      <c r="DF76" s="341">
        <v>16037</v>
      </c>
      <c r="DG76" s="341">
        <v>16145</v>
      </c>
      <c r="DH76" s="344">
        <v>15998</v>
      </c>
      <c r="DI76" s="344">
        <v>15895</v>
      </c>
      <c r="DJ76" s="344">
        <v>16043</v>
      </c>
      <c r="DK76" s="344">
        <v>15895</v>
      </c>
      <c r="DL76" s="344">
        <v>15828</v>
      </c>
      <c r="DM76" s="344">
        <v>15834</v>
      </c>
      <c r="DN76" s="344">
        <v>15700</v>
      </c>
      <c r="DO76" s="344">
        <v>15566</v>
      </c>
      <c r="DP76" s="344">
        <v>15524</v>
      </c>
      <c r="DQ76" s="344">
        <v>15318</v>
      </c>
      <c r="DR76" s="344">
        <v>15206</v>
      </c>
      <c r="DS76" s="344">
        <v>15460</v>
      </c>
      <c r="DT76" s="341">
        <v>15554</v>
      </c>
      <c r="DU76" s="341">
        <v>16022</v>
      </c>
      <c r="DV76" s="341">
        <v>16246</v>
      </c>
      <c r="DW76" s="341">
        <v>16296</v>
      </c>
      <c r="DX76" s="341">
        <v>16492</v>
      </c>
      <c r="DY76" s="341">
        <v>16748</v>
      </c>
      <c r="DZ76" s="341">
        <v>16828</v>
      </c>
      <c r="EA76" s="341">
        <v>16502</v>
      </c>
      <c r="EB76" s="341">
        <v>16503</v>
      </c>
      <c r="EC76" s="341">
        <v>16415</v>
      </c>
      <c r="ED76" s="341">
        <v>16165</v>
      </c>
      <c r="EE76" s="341">
        <v>16089</v>
      </c>
      <c r="EF76" s="344">
        <v>16080</v>
      </c>
      <c r="EG76" s="344">
        <v>15949</v>
      </c>
      <c r="EH76" s="344">
        <v>15784</v>
      </c>
      <c r="EI76" s="344">
        <v>15656</v>
      </c>
      <c r="EJ76" s="344">
        <v>15592</v>
      </c>
      <c r="EK76" s="344">
        <v>15562</v>
      </c>
      <c r="EL76" s="344">
        <v>15490</v>
      </c>
      <c r="EM76" s="344">
        <v>15424</v>
      </c>
      <c r="EN76" s="344">
        <v>15990</v>
      </c>
      <c r="EO76" s="344">
        <v>15936</v>
      </c>
      <c r="EP76" s="344">
        <v>15940</v>
      </c>
      <c r="EQ76" s="344">
        <v>16042</v>
      </c>
      <c r="ER76" s="341">
        <v>16080</v>
      </c>
      <c r="ES76" s="341">
        <v>16204</v>
      </c>
      <c r="ET76" s="341">
        <v>16696</v>
      </c>
      <c r="EU76" s="341">
        <v>16651</v>
      </c>
      <c r="EV76" s="341">
        <v>16793</v>
      </c>
      <c r="EW76" s="341">
        <v>16674</v>
      </c>
      <c r="EX76" s="341">
        <v>17181</v>
      </c>
      <c r="EY76" s="341">
        <v>17315</v>
      </c>
      <c r="EZ76" s="341">
        <v>17350</v>
      </c>
      <c r="FA76" s="341">
        <v>17466</v>
      </c>
      <c r="FB76" s="341">
        <v>17428</v>
      </c>
      <c r="FC76" s="341">
        <v>17662</v>
      </c>
      <c r="FD76" s="344">
        <v>17865</v>
      </c>
      <c r="FE76" s="344">
        <v>17895</v>
      </c>
      <c r="FF76" s="344">
        <v>17689</v>
      </c>
      <c r="FG76" s="344">
        <v>17620</v>
      </c>
      <c r="FH76" s="344">
        <v>17694</v>
      </c>
      <c r="FI76" s="344">
        <v>17711</v>
      </c>
      <c r="FJ76" s="344">
        <v>17773</v>
      </c>
      <c r="FK76" s="344">
        <v>17762</v>
      </c>
      <c r="FL76" s="344">
        <v>17727</v>
      </c>
      <c r="FM76" s="344">
        <v>17706</v>
      </c>
      <c r="FN76" s="344">
        <v>17652</v>
      </c>
      <c r="FO76" s="344">
        <v>17615</v>
      </c>
      <c r="FP76" s="341">
        <v>17785</v>
      </c>
      <c r="FQ76" s="341">
        <v>17791</v>
      </c>
      <c r="FR76" s="341">
        <v>17798</v>
      </c>
      <c r="FS76" s="341">
        <v>17770</v>
      </c>
      <c r="FT76" s="341">
        <v>17731</v>
      </c>
      <c r="FU76" s="341">
        <v>17667</v>
      </c>
      <c r="FV76" s="341">
        <v>17625</v>
      </c>
      <c r="FW76" s="341">
        <v>17624</v>
      </c>
      <c r="FX76" s="341">
        <v>17654</v>
      </c>
      <c r="FY76" s="341">
        <v>17730</v>
      </c>
      <c r="FZ76" s="341">
        <v>17663</v>
      </c>
      <c r="GA76" s="341">
        <v>17697</v>
      </c>
      <c r="GB76" s="341">
        <v>17961</v>
      </c>
      <c r="GC76" s="341">
        <v>17872</v>
      </c>
      <c r="GD76" s="341">
        <v>17689</v>
      </c>
      <c r="GE76" s="341">
        <v>17589</v>
      </c>
      <c r="GF76" s="352">
        <v>17678</v>
      </c>
      <c r="GG76" s="353">
        <v>17139</v>
      </c>
      <c r="GH76" s="353">
        <v>17171</v>
      </c>
      <c r="GI76" s="353">
        <v>17158</v>
      </c>
      <c r="GJ76" s="353">
        <v>17214</v>
      </c>
      <c r="GK76" s="353">
        <v>17246</v>
      </c>
      <c r="GL76" s="353">
        <v>17126</v>
      </c>
      <c r="GM76" s="353">
        <v>17077</v>
      </c>
      <c r="GN76" s="341">
        <v>17417</v>
      </c>
      <c r="GO76" s="281">
        <v>340</v>
      </c>
      <c r="GP76" s="282">
        <v>101.990982022604</v>
      </c>
      <c r="GQ76" s="281">
        <v>340</v>
      </c>
      <c r="GR76" s="282">
        <v>101.990982022604</v>
      </c>
    </row>
    <row r="77" spans="1:200" ht="15" outlineLevel="2">
      <c r="A77" s="339">
        <v>819</v>
      </c>
      <c r="B77" s="340" t="s">
        <v>321</v>
      </c>
      <c r="C77" s="306" t="s">
        <v>409</v>
      </c>
      <c r="D77" s="341">
        <v>4649</v>
      </c>
      <c r="E77" s="341">
        <v>4680</v>
      </c>
      <c r="F77" s="341">
        <v>4646</v>
      </c>
      <c r="G77" s="341">
        <v>4633</v>
      </c>
      <c r="H77" s="341">
        <v>4632</v>
      </c>
      <c r="I77" s="341">
        <v>4621</v>
      </c>
      <c r="J77" s="341">
        <v>4506</v>
      </c>
      <c r="K77" s="341">
        <v>4618</v>
      </c>
      <c r="L77" s="341">
        <v>4439</v>
      </c>
      <c r="M77" s="341">
        <v>4486</v>
      </c>
      <c r="N77" s="341">
        <v>4491</v>
      </c>
      <c r="O77" s="341">
        <v>4532</v>
      </c>
      <c r="P77" s="344">
        <v>4508</v>
      </c>
      <c r="Q77" s="344">
        <v>4489</v>
      </c>
      <c r="R77" s="347">
        <v>4475</v>
      </c>
      <c r="S77" s="344">
        <v>4112</v>
      </c>
      <c r="T77" s="344">
        <v>4443</v>
      </c>
      <c r="U77" s="344">
        <v>4403</v>
      </c>
      <c r="V77" s="344">
        <v>4368</v>
      </c>
      <c r="W77" s="344">
        <v>4388</v>
      </c>
      <c r="X77" s="344">
        <v>4401</v>
      </c>
      <c r="Y77" s="344">
        <v>4379</v>
      </c>
      <c r="Z77" s="344">
        <v>4403</v>
      </c>
      <c r="AA77" s="344">
        <v>4419</v>
      </c>
      <c r="AB77" s="341">
        <v>4453</v>
      </c>
      <c r="AC77" s="341">
        <v>4454</v>
      </c>
      <c r="AD77" s="341">
        <v>4416</v>
      </c>
      <c r="AE77" s="341">
        <v>4419</v>
      </c>
      <c r="AF77" s="341">
        <v>4456</v>
      </c>
      <c r="AG77" s="341">
        <v>4401</v>
      </c>
      <c r="AH77" s="341">
        <v>4405</v>
      </c>
      <c r="AI77" s="341">
        <v>4264</v>
      </c>
      <c r="AJ77" s="341">
        <v>4273</v>
      </c>
      <c r="AK77" s="341">
        <v>4283</v>
      </c>
      <c r="AL77" s="341">
        <v>4276</v>
      </c>
      <c r="AM77" s="341">
        <v>4375</v>
      </c>
      <c r="AN77" s="344">
        <v>4410</v>
      </c>
      <c r="AO77" s="344">
        <v>4453</v>
      </c>
      <c r="AP77" s="344">
        <v>4458</v>
      </c>
      <c r="AQ77" s="344">
        <v>4434</v>
      </c>
      <c r="AR77" s="344">
        <v>4393</v>
      </c>
      <c r="AS77" s="344">
        <v>4360</v>
      </c>
      <c r="AT77" s="344">
        <v>4321</v>
      </c>
      <c r="AU77" s="344">
        <v>4304</v>
      </c>
      <c r="AV77" s="344">
        <v>4330</v>
      </c>
      <c r="AW77" s="344">
        <v>4370</v>
      </c>
      <c r="AX77" s="344">
        <v>4361</v>
      </c>
      <c r="AY77" s="344">
        <v>4395</v>
      </c>
      <c r="AZ77" s="341">
        <v>4401</v>
      </c>
      <c r="BA77" s="341">
        <v>4378</v>
      </c>
      <c r="BB77" s="341">
        <v>4377</v>
      </c>
      <c r="BC77" s="341">
        <v>4396</v>
      </c>
      <c r="BD77" s="341">
        <v>4411</v>
      </c>
      <c r="BE77" s="341">
        <v>4399</v>
      </c>
      <c r="BF77" s="341">
        <v>4382</v>
      </c>
      <c r="BG77" s="341">
        <v>4346</v>
      </c>
      <c r="BH77" s="341">
        <v>4339</v>
      </c>
      <c r="BI77" s="341">
        <v>4323</v>
      </c>
      <c r="BJ77" s="341">
        <v>4325</v>
      </c>
      <c r="BK77" s="341">
        <v>4334</v>
      </c>
      <c r="BL77" s="344">
        <v>4350</v>
      </c>
      <c r="BM77" s="344">
        <v>4385</v>
      </c>
      <c r="BN77" s="344">
        <v>4378</v>
      </c>
      <c r="BO77" s="344">
        <v>4386</v>
      </c>
      <c r="BP77" s="344">
        <v>4416</v>
      </c>
      <c r="BQ77" s="344">
        <v>4374</v>
      </c>
      <c r="BR77" s="344">
        <v>4309</v>
      </c>
      <c r="BS77" s="344">
        <v>4277</v>
      </c>
      <c r="BT77" s="344">
        <v>4260</v>
      </c>
      <c r="BU77" s="344">
        <v>4261</v>
      </c>
      <c r="BV77" s="344">
        <v>4261</v>
      </c>
      <c r="BW77" s="344">
        <v>4305</v>
      </c>
      <c r="BX77" s="341">
        <v>4327</v>
      </c>
      <c r="BY77" s="341">
        <v>4304</v>
      </c>
      <c r="BZ77" s="341">
        <v>4276</v>
      </c>
      <c r="CA77" s="341">
        <v>4226</v>
      </c>
      <c r="CB77" s="341">
        <v>4199</v>
      </c>
      <c r="CC77" s="341">
        <v>4120</v>
      </c>
      <c r="CD77" s="341">
        <v>4056</v>
      </c>
      <c r="CE77" s="341">
        <v>4053</v>
      </c>
      <c r="CF77" s="341">
        <v>4042</v>
      </c>
      <c r="CG77" s="341">
        <v>4035</v>
      </c>
      <c r="CH77" s="341">
        <v>4046</v>
      </c>
      <c r="CI77" s="341">
        <v>4036</v>
      </c>
      <c r="CJ77" s="344">
        <v>4036</v>
      </c>
      <c r="CK77" s="344">
        <v>4022</v>
      </c>
      <c r="CL77" s="344">
        <v>3997</v>
      </c>
      <c r="CM77" s="344">
        <v>3987</v>
      </c>
      <c r="CN77" s="344">
        <v>3970</v>
      </c>
      <c r="CO77" s="344">
        <v>4000</v>
      </c>
      <c r="CP77" s="344">
        <v>4036</v>
      </c>
      <c r="CQ77" s="344">
        <v>4015</v>
      </c>
      <c r="CR77" s="344">
        <v>3993</v>
      </c>
      <c r="CS77" s="344">
        <v>4021</v>
      </c>
      <c r="CT77" s="344">
        <v>4042</v>
      </c>
      <c r="CU77" s="344">
        <v>4050</v>
      </c>
      <c r="CV77" s="341">
        <v>4044</v>
      </c>
      <c r="CW77" s="341">
        <v>4028</v>
      </c>
      <c r="CX77" s="341">
        <v>4053</v>
      </c>
      <c r="CY77" s="341">
        <v>4049</v>
      </c>
      <c r="CZ77" s="341">
        <v>4018</v>
      </c>
      <c r="DA77" s="341">
        <v>3996</v>
      </c>
      <c r="DB77" s="341">
        <v>4002</v>
      </c>
      <c r="DC77" s="341">
        <v>3984</v>
      </c>
      <c r="DD77" s="341">
        <v>3985</v>
      </c>
      <c r="DE77" s="341">
        <v>3998</v>
      </c>
      <c r="DF77" s="341">
        <v>4013</v>
      </c>
      <c r="DG77" s="341">
        <v>4071</v>
      </c>
      <c r="DH77" s="344">
        <v>4087</v>
      </c>
      <c r="DI77" s="344">
        <v>4115</v>
      </c>
      <c r="DJ77" s="344">
        <v>4087</v>
      </c>
      <c r="DK77" s="344">
        <v>4063</v>
      </c>
      <c r="DL77" s="344">
        <v>4060</v>
      </c>
      <c r="DM77" s="344">
        <v>4032</v>
      </c>
      <c r="DN77" s="344">
        <v>3976</v>
      </c>
      <c r="DO77" s="344">
        <v>3946</v>
      </c>
      <c r="DP77" s="344">
        <v>3910</v>
      </c>
      <c r="DQ77" s="344">
        <v>3878</v>
      </c>
      <c r="DR77" s="344">
        <v>3869</v>
      </c>
      <c r="DS77" s="344">
        <v>3889</v>
      </c>
      <c r="DT77" s="341">
        <v>3880</v>
      </c>
      <c r="DU77" s="341">
        <v>3894</v>
      </c>
      <c r="DV77" s="341">
        <v>3942</v>
      </c>
      <c r="DW77" s="341">
        <v>3960</v>
      </c>
      <c r="DX77" s="341">
        <v>4004</v>
      </c>
      <c r="DY77" s="341">
        <v>4028</v>
      </c>
      <c r="DZ77" s="341">
        <v>4042</v>
      </c>
      <c r="EA77" s="341">
        <v>4006</v>
      </c>
      <c r="EB77" s="341">
        <v>3989</v>
      </c>
      <c r="EC77" s="341">
        <v>3958</v>
      </c>
      <c r="ED77" s="341">
        <v>3914</v>
      </c>
      <c r="EE77" s="341">
        <v>3916</v>
      </c>
      <c r="EF77" s="344">
        <v>3919</v>
      </c>
      <c r="EG77" s="344">
        <v>3888</v>
      </c>
      <c r="EH77" s="344">
        <v>3844</v>
      </c>
      <c r="EI77" s="344">
        <v>3848</v>
      </c>
      <c r="EJ77" s="344">
        <v>3841</v>
      </c>
      <c r="EK77" s="344">
        <v>3838</v>
      </c>
      <c r="EL77" s="344">
        <v>3830</v>
      </c>
      <c r="EM77" s="344">
        <v>3827</v>
      </c>
      <c r="EN77" s="344">
        <v>3828</v>
      </c>
      <c r="EO77" s="344">
        <v>3818</v>
      </c>
      <c r="EP77" s="344">
        <v>3820</v>
      </c>
      <c r="EQ77" s="344">
        <v>3836</v>
      </c>
      <c r="ER77" s="341">
        <v>3853</v>
      </c>
      <c r="ES77" s="341">
        <v>3825</v>
      </c>
      <c r="ET77" s="341">
        <v>3785</v>
      </c>
      <c r="EU77" s="341">
        <v>3740</v>
      </c>
      <c r="EV77" s="341">
        <v>3737</v>
      </c>
      <c r="EW77" s="341">
        <v>3743</v>
      </c>
      <c r="EX77" s="341">
        <v>3823</v>
      </c>
      <c r="EY77" s="341">
        <v>3797</v>
      </c>
      <c r="EZ77" s="341">
        <v>3781</v>
      </c>
      <c r="FA77" s="341">
        <v>3801</v>
      </c>
      <c r="FB77" s="341">
        <v>3813</v>
      </c>
      <c r="FC77" s="341">
        <v>3841</v>
      </c>
      <c r="FD77" s="344">
        <v>3878</v>
      </c>
      <c r="FE77" s="344">
        <v>3919</v>
      </c>
      <c r="FF77" s="344">
        <v>3917</v>
      </c>
      <c r="FG77" s="344">
        <v>3907</v>
      </c>
      <c r="FH77" s="344">
        <v>3900</v>
      </c>
      <c r="FI77" s="344">
        <v>3868</v>
      </c>
      <c r="FJ77" s="344">
        <v>3860</v>
      </c>
      <c r="FK77" s="344">
        <v>3849</v>
      </c>
      <c r="FL77" s="344">
        <v>3854</v>
      </c>
      <c r="FM77" s="344">
        <v>3873</v>
      </c>
      <c r="FN77" s="344">
        <v>3883</v>
      </c>
      <c r="FO77" s="344">
        <v>3891</v>
      </c>
      <c r="FP77" s="341">
        <v>3886</v>
      </c>
      <c r="FQ77" s="341">
        <v>3914</v>
      </c>
      <c r="FR77" s="341">
        <v>3887</v>
      </c>
      <c r="FS77" s="341">
        <v>3888</v>
      </c>
      <c r="FT77" s="341">
        <v>3845</v>
      </c>
      <c r="FU77" s="341">
        <v>3842</v>
      </c>
      <c r="FV77" s="341">
        <v>3851</v>
      </c>
      <c r="FW77" s="341">
        <v>3868</v>
      </c>
      <c r="FX77" s="341">
        <v>3863</v>
      </c>
      <c r="FY77" s="341">
        <v>3864</v>
      </c>
      <c r="FZ77" s="341">
        <v>3872</v>
      </c>
      <c r="GA77" s="341">
        <v>3885</v>
      </c>
      <c r="GB77" s="341">
        <v>3944</v>
      </c>
      <c r="GC77" s="341">
        <v>3888</v>
      </c>
      <c r="GD77" s="341">
        <v>3854</v>
      </c>
      <c r="GE77" s="341">
        <v>3789</v>
      </c>
      <c r="GF77" s="352">
        <v>3768</v>
      </c>
      <c r="GG77" s="353">
        <v>3720</v>
      </c>
      <c r="GH77" s="353">
        <v>3720</v>
      </c>
      <c r="GI77" s="353">
        <v>3695</v>
      </c>
      <c r="GJ77" s="353">
        <v>3689</v>
      </c>
      <c r="GK77" s="353">
        <v>3708</v>
      </c>
      <c r="GL77" s="353">
        <v>3748</v>
      </c>
      <c r="GM77" s="353">
        <v>3742</v>
      </c>
      <c r="GN77" s="341">
        <v>3802</v>
      </c>
      <c r="GO77" s="281">
        <v>60</v>
      </c>
      <c r="GP77" s="282">
        <v>101.603420630679</v>
      </c>
      <c r="GQ77" s="281">
        <v>60</v>
      </c>
      <c r="GR77" s="282">
        <v>101.603420630679</v>
      </c>
    </row>
    <row r="78" spans="1:200" ht="15" outlineLevel="2">
      <c r="A78" s="339">
        <v>854</v>
      </c>
      <c r="B78" s="340" t="s">
        <v>321</v>
      </c>
      <c r="C78" s="306" t="s">
        <v>410</v>
      </c>
      <c r="D78" s="341">
        <v>13382</v>
      </c>
      <c r="E78" s="341">
        <v>13467</v>
      </c>
      <c r="F78" s="341">
        <v>13457</v>
      </c>
      <c r="G78" s="341">
        <v>13364</v>
      </c>
      <c r="H78" s="341">
        <v>13252</v>
      </c>
      <c r="I78" s="341">
        <v>13333</v>
      </c>
      <c r="J78" s="341">
        <v>13304</v>
      </c>
      <c r="K78" s="341">
        <v>13276</v>
      </c>
      <c r="L78" s="341">
        <v>13241</v>
      </c>
      <c r="M78" s="341">
        <v>13410</v>
      </c>
      <c r="N78" s="341">
        <v>13298</v>
      </c>
      <c r="O78" s="341">
        <v>13680</v>
      </c>
      <c r="P78" s="344">
        <v>13668</v>
      </c>
      <c r="Q78" s="344">
        <v>13621</v>
      </c>
      <c r="R78" s="347">
        <v>13557</v>
      </c>
      <c r="S78" s="344">
        <v>13724</v>
      </c>
      <c r="T78" s="344">
        <v>13578</v>
      </c>
      <c r="U78" s="344">
        <v>13616</v>
      </c>
      <c r="V78" s="344">
        <v>13758</v>
      </c>
      <c r="W78" s="344">
        <v>13766</v>
      </c>
      <c r="X78" s="344">
        <v>13714</v>
      </c>
      <c r="Y78" s="344">
        <v>13737</v>
      </c>
      <c r="Z78" s="344">
        <v>13655</v>
      </c>
      <c r="AA78" s="344">
        <v>13784</v>
      </c>
      <c r="AB78" s="341">
        <v>13771</v>
      </c>
      <c r="AC78" s="341">
        <v>13764</v>
      </c>
      <c r="AD78" s="341">
        <v>13760</v>
      </c>
      <c r="AE78" s="341">
        <v>13775</v>
      </c>
      <c r="AF78" s="341">
        <v>13775</v>
      </c>
      <c r="AG78" s="341">
        <v>13818</v>
      </c>
      <c r="AH78" s="341">
        <v>13872</v>
      </c>
      <c r="AI78" s="341">
        <v>13728</v>
      </c>
      <c r="AJ78" s="341">
        <v>13865</v>
      </c>
      <c r="AK78" s="341">
        <v>13875</v>
      </c>
      <c r="AL78" s="341">
        <v>13847</v>
      </c>
      <c r="AM78" s="341">
        <v>13842</v>
      </c>
      <c r="AN78" s="344">
        <v>13837</v>
      </c>
      <c r="AO78" s="344">
        <v>13831</v>
      </c>
      <c r="AP78" s="344">
        <v>13948</v>
      </c>
      <c r="AQ78" s="344">
        <v>13892</v>
      </c>
      <c r="AR78" s="344">
        <v>13881</v>
      </c>
      <c r="AS78" s="344">
        <v>13840</v>
      </c>
      <c r="AT78" s="344">
        <v>13746</v>
      </c>
      <c r="AU78" s="344">
        <v>13734</v>
      </c>
      <c r="AV78" s="344">
        <v>13794</v>
      </c>
      <c r="AW78" s="344">
        <v>13783</v>
      </c>
      <c r="AX78" s="344">
        <v>13820</v>
      </c>
      <c r="AY78" s="344">
        <v>13849</v>
      </c>
      <c r="AZ78" s="341">
        <v>13804</v>
      </c>
      <c r="BA78" s="341">
        <v>13695</v>
      </c>
      <c r="BB78" s="341">
        <v>13743</v>
      </c>
      <c r="BC78" s="341">
        <v>13689</v>
      </c>
      <c r="BD78" s="341">
        <v>13552</v>
      </c>
      <c r="BE78" s="341">
        <v>13658</v>
      </c>
      <c r="BF78" s="341">
        <v>13665</v>
      </c>
      <c r="BG78" s="341">
        <v>13541</v>
      </c>
      <c r="BH78" s="341">
        <v>13654</v>
      </c>
      <c r="BI78" s="341">
        <v>13547</v>
      </c>
      <c r="BJ78" s="341">
        <v>13636</v>
      </c>
      <c r="BK78" s="341">
        <v>13686</v>
      </c>
      <c r="BL78" s="344">
        <v>13670</v>
      </c>
      <c r="BM78" s="344">
        <v>13753</v>
      </c>
      <c r="BN78" s="344">
        <v>13736</v>
      </c>
      <c r="BO78" s="344">
        <v>13776</v>
      </c>
      <c r="BP78" s="344">
        <v>13769</v>
      </c>
      <c r="BQ78" s="344">
        <v>13723</v>
      </c>
      <c r="BR78" s="344">
        <v>13746</v>
      </c>
      <c r="BS78" s="344">
        <v>13711</v>
      </c>
      <c r="BT78" s="344">
        <v>13751</v>
      </c>
      <c r="BU78" s="344">
        <v>13699</v>
      </c>
      <c r="BV78" s="344">
        <v>13644</v>
      </c>
      <c r="BW78" s="344">
        <v>13573</v>
      </c>
      <c r="BX78" s="341">
        <v>13580</v>
      </c>
      <c r="BY78" s="341">
        <v>13531</v>
      </c>
      <c r="BZ78" s="341">
        <v>13481</v>
      </c>
      <c r="CA78" s="341">
        <v>13459</v>
      </c>
      <c r="CB78" s="341">
        <v>13441</v>
      </c>
      <c r="CC78" s="341">
        <v>13136</v>
      </c>
      <c r="CD78" s="341">
        <v>13234</v>
      </c>
      <c r="CE78" s="341">
        <v>13232</v>
      </c>
      <c r="CF78" s="341">
        <v>13230</v>
      </c>
      <c r="CG78" s="341">
        <v>13224</v>
      </c>
      <c r="CH78" s="341">
        <v>13167</v>
      </c>
      <c r="CI78" s="341">
        <v>13099</v>
      </c>
      <c r="CJ78" s="344">
        <v>13064</v>
      </c>
      <c r="CK78" s="344">
        <v>13052</v>
      </c>
      <c r="CL78" s="344">
        <v>13084</v>
      </c>
      <c r="CM78" s="344">
        <v>13030</v>
      </c>
      <c r="CN78" s="344">
        <v>12991</v>
      </c>
      <c r="CO78" s="344">
        <v>12966</v>
      </c>
      <c r="CP78" s="344">
        <v>13007</v>
      </c>
      <c r="CQ78" s="344">
        <v>13040</v>
      </c>
      <c r="CR78" s="344">
        <v>13057</v>
      </c>
      <c r="CS78" s="344">
        <v>13018</v>
      </c>
      <c r="CT78" s="344">
        <v>13020</v>
      </c>
      <c r="CU78" s="344">
        <v>13123</v>
      </c>
      <c r="CV78" s="341">
        <v>13130</v>
      </c>
      <c r="CW78" s="341">
        <v>13169</v>
      </c>
      <c r="CX78" s="341">
        <v>13166</v>
      </c>
      <c r="CY78" s="341">
        <v>13083</v>
      </c>
      <c r="CZ78" s="341">
        <v>12959</v>
      </c>
      <c r="DA78" s="341">
        <v>12910</v>
      </c>
      <c r="DB78" s="341">
        <v>12866</v>
      </c>
      <c r="DC78" s="341">
        <v>12884</v>
      </c>
      <c r="DD78" s="341">
        <v>12851</v>
      </c>
      <c r="DE78" s="341">
        <v>12803</v>
      </c>
      <c r="DF78" s="341">
        <v>12844</v>
      </c>
      <c r="DG78" s="341">
        <v>12796</v>
      </c>
      <c r="DH78" s="344">
        <v>12816</v>
      </c>
      <c r="DI78" s="344">
        <v>12839</v>
      </c>
      <c r="DJ78" s="344">
        <v>12826</v>
      </c>
      <c r="DK78" s="344">
        <v>12770</v>
      </c>
      <c r="DL78" s="344">
        <v>12797</v>
      </c>
      <c r="DM78" s="344">
        <v>12775</v>
      </c>
      <c r="DN78" s="344">
        <v>12707</v>
      </c>
      <c r="DO78" s="344">
        <v>12751</v>
      </c>
      <c r="DP78" s="344">
        <v>12777</v>
      </c>
      <c r="DQ78" s="344">
        <v>12749</v>
      </c>
      <c r="DR78" s="344">
        <v>12719</v>
      </c>
      <c r="DS78" s="344">
        <v>12683</v>
      </c>
      <c r="DT78" s="341">
        <v>12691</v>
      </c>
      <c r="DU78" s="341">
        <v>12772</v>
      </c>
      <c r="DV78" s="341">
        <v>12781</v>
      </c>
      <c r="DW78" s="341">
        <v>12740</v>
      </c>
      <c r="DX78" s="341">
        <v>12833</v>
      </c>
      <c r="DY78" s="341">
        <v>12795</v>
      </c>
      <c r="DZ78" s="341">
        <v>12775</v>
      </c>
      <c r="EA78" s="341">
        <v>12776</v>
      </c>
      <c r="EB78" s="341">
        <v>12808</v>
      </c>
      <c r="EC78" s="341">
        <v>12881</v>
      </c>
      <c r="ED78" s="341">
        <v>12952</v>
      </c>
      <c r="EE78" s="341">
        <v>12920</v>
      </c>
      <c r="EF78" s="344">
        <v>12921</v>
      </c>
      <c r="EG78" s="344">
        <v>12942</v>
      </c>
      <c r="EH78" s="344">
        <v>13005</v>
      </c>
      <c r="EI78" s="344">
        <v>13013</v>
      </c>
      <c r="EJ78" s="344">
        <v>13023</v>
      </c>
      <c r="EK78" s="344">
        <v>13003</v>
      </c>
      <c r="EL78" s="344">
        <v>12999</v>
      </c>
      <c r="EM78" s="344">
        <v>13037</v>
      </c>
      <c r="EN78" s="344">
        <v>13288</v>
      </c>
      <c r="EO78" s="344">
        <v>13299</v>
      </c>
      <c r="EP78" s="344">
        <v>13321</v>
      </c>
      <c r="EQ78" s="344">
        <v>13362</v>
      </c>
      <c r="ER78" s="341">
        <v>13462</v>
      </c>
      <c r="ES78" s="341">
        <v>13457</v>
      </c>
      <c r="ET78" s="341">
        <v>13326</v>
      </c>
      <c r="EU78" s="341">
        <v>13257</v>
      </c>
      <c r="EV78" s="341">
        <v>13221</v>
      </c>
      <c r="EW78" s="341">
        <v>13218</v>
      </c>
      <c r="EX78" s="341">
        <v>13298</v>
      </c>
      <c r="EY78" s="341">
        <v>13325</v>
      </c>
      <c r="EZ78" s="341">
        <v>13300</v>
      </c>
      <c r="FA78" s="341">
        <v>13319</v>
      </c>
      <c r="FB78" s="341">
        <v>13365</v>
      </c>
      <c r="FC78" s="341">
        <v>13378</v>
      </c>
      <c r="FD78" s="344">
        <v>13425</v>
      </c>
      <c r="FE78" s="344">
        <v>13478</v>
      </c>
      <c r="FF78" s="344">
        <v>13397</v>
      </c>
      <c r="FG78" s="344">
        <v>13381</v>
      </c>
      <c r="FH78" s="344">
        <v>13426</v>
      </c>
      <c r="FI78" s="344">
        <v>13362</v>
      </c>
      <c r="FJ78" s="344">
        <v>13342</v>
      </c>
      <c r="FK78" s="344">
        <v>13351</v>
      </c>
      <c r="FL78" s="344">
        <v>13302</v>
      </c>
      <c r="FM78" s="344">
        <v>13293</v>
      </c>
      <c r="FN78" s="344">
        <v>13263</v>
      </c>
      <c r="FO78" s="344">
        <v>13264</v>
      </c>
      <c r="FP78" s="341">
        <v>13332</v>
      </c>
      <c r="FQ78" s="341">
        <v>13332</v>
      </c>
      <c r="FR78" s="341">
        <v>13295</v>
      </c>
      <c r="FS78" s="341">
        <v>12933</v>
      </c>
      <c r="FT78" s="341">
        <v>12901</v>
      </c>
      <c r="FU78" s="341">
        <v>12890</v>
      </c>
      <c r="FV78" s="341">
        <v>12883</v>
      </c>
      <c r="FW78" s="341">
        <v>12839</v>
      </c>
      <c r="FX78" s="341">
        <v>12763</v>
      </c>
      <c r="FY78" s="341">
        <v>12736</v>
      </c>
      <c r="FZ78" s="341">
        <v>12720</v>
      </c>
      <c r="GA78" s="341">
        <v>12701</v>
      </c>
      <c r="GB78" s="341">
        <v>12778</v>
      </c>
      <c r="GC78" s="341">
        <v>13053</v>
      </c>
      <c r="GD78" s="341">
        <v>13007</v>
      </c>
      <c r="GE78" s="341">
        <v>12977</v>
      </c>
      <c r="GF78" s="352">
        <v>13005</v>
      </c>
      <c r="GG78" s="353">
        <v>12973</v>
      </c>
      <c r="GH78" s="353">
        <v>12939</v>
      </c>
      <c r="GI78" s="353">
        <v>12897</v>
      </c>
      <c r="GJ78" s="353">
        <v>12838</v>
      </c>
      <c r="GK78" s="353">
        <v>12808</v>
      </c>
      <c r="GL78" s="353">
        <v>12773</v>
      </c>
      <c r="GM78" s="353">
        <v>12770</v>
      </c>
      <c r="GN78" s="341">
        <v>13118</v>
      </c>
      <c r="GO78" s="281">
        <v>348</v>
      </c>
      <c r="GP78" s="282">
        <v>102.725137039937</v>
      </c>
      <c r="GQ78" s="281">
        <v>348</v>
      </c>
      <c r="GR78" s="282">
        <v>102.725137039937</v>
      </c>
    </row>
    <row r="79" spans="1:200" ht="15" outlineLevel="2">
      <c r="A79" s="339">
        <v>887</v>
      </c>
      <c r="B79" s="340" t="s">
        <v>321</v>
      </c>
      <c r="C79" s="306" t="s">
        <v>411</v>
      </c>
      <c r="D79" s="341">
        <v>28624</v>
      </c>
      <c r="E79" s="341">
        <v>28850</v>
      </c>
      <c r="F79" s="341">
        <v>28960</v>
      </c>
      <c r="G79" s="341">
        <v>28941</v>
      </c>
      <c r="H79" s="341">
        <v>28767</v>
      </c>
      <c r="I79" s="341">
        <v>28933</v>
      </c>
      <c r="J79" s="341">
        <v>27921</v>
      </c>
      <c r="K79" s="341">
        <v>28817</v>
      </c>
      <c r="L79" s="341">
        <v>27845</v>
      </c>
      <c r="M79" s="341">
        <v>28013</v>
      </c>
      <c r="N79" s="341">
        <v>28093</v>
      </c>
      <c r="O79" s="341">
        <v>28378</v>
      </c>
      <c r="P79" s="344">
        <v>28359</v>
      </c>
      <c r="Q79" s="344">
        <v>28131</v>
      </c>
      <c r="R79" s="347">
        <v>28955</v>
      </c>
      <c r="S79" s="344">
        <v>28754</v>
      </c>
      <c r="T79" s="344">
        <v>29597</v>
      </c>
      <c r="U79" s="344">
        <v>29949</v>
      </c>
      <c r="V79" s="344">
        <v>30169</v>
      </c>
      <c r="W79" s="344">
        <v>30249</v>
      </c>
      <c r="X79" s="344">
        <v>30427</v>
      </c>
      <c r="Y79" s="344">
        <v>30539</v>
      </c>
      <c r="Z79" s="344">
        <v>30302</v>
      </c>
      <c r="AA79" s="344">
        <v>30119</v>
      </c>
      <c r="AB79" s="341">
        <v>30319</v>
      </c>
      <c r="AC79" s="341">
        <v>30464</v>
      </c>
      <c r="AD79" s="341">
        <v>30418</v>
      </c>
      <c r="AE79" s="341">
        <v>30398</v>
      </c>
      <c r="AF79" s="341">
        <v>30705</v>
      </c>
      <c r="AG79" s="341">
        <v>30640</v>
      </c>
      <c r="AH79" s="341">
        <v>30491</v>
      </c>
      <c r="AI79" s="341">
        <v>30365</v>
      </c>
      <c r="AJ79" s="341">
        <v>30418</v>
      </c>
      <c r="AK79" s="341">
        <v>30810</v>
      </c>
      <c r="AL79" s="341">
        <v>30798</v>
      </c>
      <c r="AM79" s="341">
        <v>30781</v>
      </c>
      <c r="AN79" s="344">
        <v>30609</v>
      </c>
      <c r="AO79" s="344">
        <v>30545</v>
      </c>
      <c r="AP79" s="344">
        <v>30654</v>
      </c>
      <c r="AQ79" s="344">
        <v>30562</v>
      </c>
      <c r="AR79" s="344">
        <v>30998</v>
      </c>
      <c r="AS79" s="344">
        <v>30915</v>
      </c>
      <c r="AT79" s="344">
        <v>30941</v>
      </c>
      <c r="AU79" s="344">
        <v>30993</v>
      </c>
      <c r="AV79" s="344">
        <v>30775</v>
      </c>
      <c r="AW79" s="344">
        <v>30862</v>
      </c>
      <c r="AX79" s="344">
        <v>30830</v>
      </c>
      <c r="AY79" s="344">
        <v>30828</v>
      </c>
      <c r="AZ79" s="341">
        <v>30853</v>
      </c>
      <c r="BA79" s="341">
        <v>30993</v>
      </c>
      <c r="BB79" s="341">
        <v>30991</v>
      </c>
      <c r="BC79" s="341">
        <v>30967</v>
      </c>
      <c r="BD79" s="341">
        <v>30969</v>
      </c>
      <c r="BE79" s="341">
        <v>30967</v>
      </c>
      <c r="BF79" s="341">
        <v>30929</v>
      </c>
      <c r="BG79" s="341">
        <v>30539</v>
      </c>
      <c r="BH79" s="341">
        <v>30497</v>
      </c>
      <c r="BI79" s="341">
        <v>30183</v>
      </c>
      <c r="BJ79" s="341">
        <v>30529</v>
      </c>
      <c r="BK79" s="341">
        <v>30777</v>
      </c>
      <c r="BL79" s="344">
        <v>30848</v>
      </c>
      <c r="BM79" s="344">
        <v>31052</v>
      </c>
      <c r="BN79" s="344">
        <v>31036</v>
      </c>
      <c r="BO79" s="344">
        <v>30974</v>
      </c>
      <c r="BP79" s="344">
        <v>30968</v>
      </c>
      <c r="BQ79" s="344">
        <v>30972</v>
      </c>
      <c r="BR79" s="344">
        <v>30419</v>
      </c>
      <c r="BS79" s="344">
        <v>30200</v>
      </c>
      <c r="BT79" s="344">
        <v>30171</v>
      </c>
      <c r="BU79" s="344">
        <v>30227</v>
      </c>
      <c r="BV79" s="344">
        <v>30187</v>
      </c>
      <c r="BW79" s="344">
        <v>30207</v>
      </c>
      <c r="BX79" s="341">
        <v>30015</v>
      </c>
      <c r="BY79" s="341">
        <v>29949</v>
      </c>
      <c r="BZ79" s="341">
        <v>29597</v>
      </c>
      <c r="CA79" s="341">
        <v>29224</v>
      </c>
      <c r="CB79" s="341">
        <v>29136</v>
      </c>
      <c r="CC79" s="341">
        <v>28675</v>
      </c>
      <c r="CD79" s="341">
        <v>28582</v>
      </c>
      <c r="CE79" s="341">
        <v>28569</v>
      </c>
      <c r="CF79" s="341">
        <v>28385</v>
      </c>
      <c r="CG79" s="341">
        <v>28221</v>
      </c>
      <c r="CH79" s="341">
        <v>28081</v>
      </c>
      <c r="CI79" s="341">
        <v>28016</v>
      </c>
      <c r="CJ79" s="344">
        <v>27849</v>
      </c>
      <c r="CK79" s="344">
        <v>27771</v>
      </c>
      <c r="CL79" s="344">
        <v>27672</v>
      </c>
      <c r="CM79" s="344">
        <v>27608</v>
      </c>
      <c r="CN79" s="344">
        <v>27707</v>
      </c>
      <c r="CO79" s="344">
        <v>27953</v>
      </c>
      <c r="CP79" s="344">
        <v>28221</v>
      </c>
      <c r="CQ79" s="344">
        <v>28303</v>
      </c>
      <c r="CR79" s="344">
        <v>28189</v>
      </c>
      <c r="CS79" s="344">
        <v>28262</v>
      </c>
      <c r="CT79" s="344">
        <v>28496</v>
      </c>
      <c r="CU79" s="344">
        <v>28531</v>
      </c>
      <c r="CV79" s="341">
        <v>28521</v>
      </c>
      <c r="CW79" s="341">
        <v>28466</v>
      </c>
      <c r="CX79" s="341">
        <v>28293</v>
      </c>
      <c r="CY79" s="341">
        <v>28300</v>
      </c>
      <c r="CZ79" s="341">
        <v>28492</v>
      </c>
      <c r="DA79" s="341">
        <v>28291</v>
      </c>
      <c r="DB79" s="341">
        <v>28220</v>
      </c>
      <c r="DC79" s="341">
        <v>28034</v>
      </c>
      <c r="DD79" s="341">
        <v>28002</v>
      </c>
      <c r="DE79" s="341">
        <v>27969</v>
      </c>
      <c r="DF79" s="341">
        <v>27939</v>
      </c>
      <c r="DG79" s="341">
        <v>27822</v>
      </c>
      <c r="DH79" s="344">
        <v>27850</v>
      </c>
      <c r="DI79" s="344">
        <v>27698</v>
      </c>
      <c r="DJ79" s="344">
        <v>27632</v>
      </c>
      <c r="DK79" s="344">
        <v>27408</v>
      </c>
      <c r="DL79" s="344">
        <v>27289</v>
      </c>
      <c r="DM79" s="344">
        <v>27180</v>
      </c>
      <c r="DN79" s="344">
        <v>27013</v>
      </c>
      <c r="DO79" s="344">
        <v>26901</v>
      </c>
      <c r="DP79" s="344">
        <v>26916</v>
      </c>
      <c r="DQ79" s="344">
        <v>26749</v>
      </c>
      <c r="DR79" s="344">
        <v>26687</v>
      </c>
      <c r="DS79" s="344">
        <v>26954</v>
      </c>
      <c r="DT79" s="341">
        <v>26973</v>
      </c>
      <c r="DU79" s="341">
        <v>27563</v>
      </c>
      <c r="DV79" s="341">
        <v>27656</v>
      </c>
      <c r="DW79" s="341">
        <v>27715</v>
      </c>
      <c r="DX79" s="341">
        <v>27909</v>
      </c>
      <c r="DY79" s="341">
        <v>27946</v>
      </c>
      <c r="DZ79" s="341">
        <v>27916</v>
      </c>
      <c r="EA79" s="341">
        <v>27597</v>
      </c>
      <c r="EB79" s="341">
        <v>27538</v>
      </c>
      <c r="EC79" s="341">
        <v>27376</v>
      </c>
      <c r="ED79" s="341">
        <v>27167</v>
      </c>
      <c r="EE79" s="341">
        <v>26999</v>
      </c>
      <c r="EF79" s="344">
        <v>27002</v>
      </c>
      <c r="EG79" s="344">
        <v>26996</v>
      </c>
      <c r="EH79" s="344">
        <v>26915</v>
      </c>
      <c r="EI79" s="344">
        <v>26699</v>
      </c>
      <c r="EJ79" s="344">
        <v>26487</v>
      </c>
      <c r="EK79" s="344">
        <v>26326</v>
      </c>
      <c r="EL79" s="344">
        <v>26139</v>
      </c>
      <c r="EM79" s="344">
        <v>26018</v>
      </c>
      <c r="EN79" s="344">
        <v>26486</v>
      </c>
      <c r="EO79" s="344">
        <v>26297</v>
      </c>
      <c r="EP79" s="344">
        <v>26216</v>
      </c>
      <c r="EQ79" s="344">
        <v>26212</v>
      </c>
      <c r="ER79" s="341">
        <v>26308</v>
      </c>
      <c r="ES79" s="341">
        <v>26362</v>
      </c>
      <c r="ET79" s="341">
        <v>26488</v>
      </c>
      <c r="EU79" s="341">
        <v>26346</v>
      </c>
      <c r="EV79" s="341">
        <v>26407</v>
      </c>
      <c r="EW79" s="341">
        <v>26357</v>
      </c>
      <c r="EX79" s="341">
        <v>26867</v>
      </c>
      <c r="EY79" s="341">
        <v>26889</v>
      </c>
      <c r="EZ79" s="341">
        <v>26745</v>
      </c>
      <c r="FA79" s="341">
        <v>26703</v>
      </c>
      <c r="FB79" s="341">
        <v>26631</v>
      </c>
      <c r="FC79" s="341">
        <v>26730</v>
      </c>
      <c r="FD79" s="344">
        <v>26926</v>
      </c>
      <c r="FE79" s="344">
        <v>27088</v>
      </c>
      <c r="FF79" s="344">
        <v>26828</v>
      </c>
      <c r="FG79" s="344">
        <v>26773</v>
      </c>
      <c r="FH79" s="344">
        <v>26823</v>
      </c>
      <c r="FI79" s="344">
        <v>26729</v>
      </c>
      <c r="FJ79" s="344">
        <v>26772</v>
      </c>
      <c r="FK79" s="344">
        <v>26731</v>
      </c>
      <c r="FL79" s="344">
        <v>26734</v>
      </c>
      <c r="FM79" s="344">
        <v>26687</v>
      </c>
      <c r="FN79" s="344">
        <v>26651</v>
      </c>
      <c r="FO79" s="344">
        <v>26677</v>
      </c>
      <c r="FP79" s="341">
        <v>26852</v>
      </c>
      <c r="FQ79" s="341">
        <v>27042</v>
      </c>
      <c r="FR79" s="341">
        <v>27005</v>
      </c>
      <c r="FS79" s="341">
        <v>27014</v>
      </c>
      <c r="FT79" s="341">
        <v>26799</v>
      </c>
      <c r="FU79" s="341">
        <v>26809</v>
      </c>
      <c r="FV79" s="341">
        <v>26742</v>
      </c>
      <c r="FW79" s="341">
        <v>26650</v>
      </c>
      <c r="FX79" s="341">
        <v>26706</v>
      </c>
      <c r="FY79" s="341">
        <v>26723</v>
      </c>
      <c r="FZ79" s="341">
        <v>26624</v>
      </c>
      <c r="GA79" s="341">
        <v>26577</v>
      </c>
      <c r="GB79" s="341">
        <v>26918</v>
      </c>
      <c r="GC79" s="341">
        <v>25774</v>
      </c>
      <c r="GD79" s="341">
        <v>25683</v>
      </c>
      <c r="GE79" s="341">
        <v>25650</v>
      </c>
      <c r="GF79" s="352">
        <v>25665</v>
      </c>
      <c r="GG79" s="353">
        <v>25379</v>
      </c>
      <c r="GH79" s="353">
        <v>25463</v>
      </c>
      <c r="GI79" s="353">
        <v>25435</v>
      </c>
      <c r="GJ79" s="353">
        <v>25623</v>
      </c>
      <c r="GK79" s="353">
        <v>25597</v>
      </c>
      <c r="GL79" s="353">
        <v>25589</v>
      </c>
      <c r="GM79" s="353">
        <v>25511</v>
      </c>
      <c r="GN79" s="341">
        <v>25330</v>
      </c>
      <c r="GO79" s="281">
        <v>-181</v>
      </c>
      <c r="GP79" s="282">
        <v>99.290502136333302</v>
      </c>
      <c r="GQ79" s="281">
        <v>-181</v>
      </c>
      <c r="GR79" s="282">
        <v>99.290502136333302</v>
      </c>
    </row>
    <row r="80" spans="1:200" ht="15" outlineLevel="1">
      <c r="A80" s="335" t="s">
        <v>322</v>
      </c>
      <c r="B80" s="336"/>
      <c r="C80" s="337" t="s">
        <v>322</v>
      </c>
      <c r="D80" s="338">
        <v>237449</v>
      </c>
      <c r="E80" s="338">
        <v>238794</v>
      </c>
      <c r="F80" s="338">
        <v>238564</v>
      </c>
      <c r="G80" s="338">
        <v>238287</v>
      </c>
      <c r="H80" s="338">
        <v>236942</v>
      </c>
      <c r="I80" s="338">
        <v>238478</v>
      </c>
      <c r="J80" s="338">
        <v>233390</v>
      </c>
      <c r="K80" s="338">
        <v>237536</v>
      </c>
      <c r="L80" s="338">
        <v>233605</v>
      </c>
      <c r="M80" s="338">
        <v>234635</v>
      </c>
      <c r="N80" s="338">
        <v>234110</v>
      </c>
      <c r="O80" s="338">
        <v>235145</v>
      </c>
      <c r="P80" s="338">
        <v>235269</v>
      </c>
      <c r="Q80" s="338">
        <v>235059</v>
      </c>
      <c r="R80" s="346">
        <v>236461</v>
      </c>
      <c r="S80" s="338">
        <v>229263</v>
      </c>
      <c r="T80" s="338">
        <v>239519</v>
      </c>
      <c r="U80" s="338">
        <v>240161</v>
      </c>
      <c r="V80" s="338">
        <v>239850</v>
      </c>
      <c r="W80" s="338">
        <v>239687</v>
      </c>
      <c r="X80" s="338">
        <v>241088</v>
      </c>
      <c r="Y80" s="338">
        <v>242574</v>
      </c>
      <c r="Z80" s="338">
        <v>242780</v>
      </c>
      <c r="AA80" s="338">
        <v>240543</v>
      </c>
      <c r="AB80" s="338">
        <v>241332</v>
      </c>
      <c r="AC80" s="338">
        <v>242337</v>
      </c>
      <c r="AD80" s="338">
        <v>242115</v>
      </c>
      <c r="AE80" s="338">
        <v>241589</v>
      </c>
      <c r="AF80" s="338">
        <v>242601</v>
      </c>
      <c r="AG80" s="338">
        <v>238923</v>
      </c>
      <c r="AH80" s="338">
        <v>241027</v>
      </c>
      <c r="AI80" s="338">
        <v>241317</v>
      </c>
      <c r="AJ80" s="338">
        <v>241118</v>
      </c>
      <c r="AK80" s="338">
        <v>243370</v>
      </c>
      <c r="AL80" s="338">
        <v>243039</v>
      </c>
      <c r="AM80" s="338">
        <v>243632</v>
      </c>
      <c r="AN80" s="338">
        <v>242902</v>
      </c>
      <c r="AO80" s="338">
        <v>245896</v>
      </c>
      <c r="AP80" s="338">
        <v>245948</v>
      </c>
      <c r="AQ80" s="338">
        <v>246053</v>
      </c>
      <c r="AR80" s="338">
        <v>247811</v>
      </c>
      <c r="AS80" s="338">
        <v>247636</v>
      </c>
      <c r="AT80" s="338">
        <v>248194</v>
      </c>
      <c r="AU80" s="338">
        <v>248490</v>
      </c>
      <c r="AV80" s="338">
        <v>246640</v>
      </c>
      <c r="AW80" s="338">
        <v>246300</v>
      </c>
      <c r="AX80" s="338">
        <v>245910</v>
      </c>
      <c r="AY80" s="338">
        <v>245765</v>
      </c>
      <c r="AZ80" s="338">
        <v>246216</v>
      </c>
      <c r="BA80" s="338">
        <v>246569</v>
      </c>
      <c r="BB80" s="338">
        <v>245190</v>
      </c>
      <c r="BC80" s="338">
        <v>243164</v>
      </c>
      <c r="BD80" s="338">
        <v>242897</v>
      </c>
      <c r="BE80" s="338">
        <v>242157</v>
      </c>
      <c r="BF80" s="338">
        <v>241783</v>
      </c>
      <c r="BG80" s="338">
        <v>239730</v>
      </c>
      <c r="BH80" s="338">
        <v>240905</v>
      </c>
      <c r="BI80" s="338">
        <v>239001</v>
      </c>
      <c r="BJ80" s="338">
        <v>239767</v>
      </c>
      <c r="BK80" s="338">
        <v>241740</v>
      </c>
      <c r="BL80" s="338">
        <v>242450</v>
      </c>
      <c r="BM80" s="338">
        <v>244023</v>
      </c>
      <c r="BN80" s="338">
        <v>244676</v>
      </c>
      <c r="BO80" s="338">
        <v>244410</v>
      </c>
      <c r="BP80" s="338">
        <v>244816</v>
      </c>
      <c r="BQ80" s="338">
        <v>244118</v>
      </c>
      <c r="BR80" s="338">
        <v>240512</v>
      </c>
      <c r="BS80" s="338">
        <v>238830</v>
      </c>
      <c r="BT80" s="338">
        <v>237803</v>
      </c>
      <c r="BU80" s="338">
        <v>237894</v>
      </c>
      <c r="BV80" s="338">
        <v>237734</v>
      </c>
      <c r="BW80" s="338">
        <v>238718</v>
      </c>
      <c r="BX80" s="338">
        <v>239962</v>
      </c>
      <c r="BY80" s="338">
        <v>238485</v>
      </c>
      <c r="BZ80" s="338">
        <v>235163</v>
      </c>
      <c r="CA80" s="338">
        <v>232868</v>
      </c>
      <c r="CB80" s="338">
        <v>231514</v>
      </c>
      <c r="CC80" s="338">
        <v>232249</v>
      </c>
      <c r="CD80" s="338">
        <v>228819</v>
      </c>
      <c r="CE80" s="338">
        <v>229074</v>
      </c>
      <c r="CF80" s="338">
        <v>228026</v>
      </c>
      <c r="CG80" s="338">
        <v>227673</v>
      </c>
      <c r="CH80" s="338">
        <v>227157</v>
      </c>
      <c r="CI80" s="338">
        <v>226476</v>
      </c>
      <c r="CJ80" s="338">
        <v>225629</v>
      </c>
      <c r="CK80" s="338">
        <v>226226</v>
      </c>
      <c r="CL80" s="338">
        <v>226384</v>
      </c>
      <c r="CM80" s="338">
        <v>226154</v>
      </c>
      <c r="CN80" s="338">
        <v>227436</v>
      </c>
      <c r="CO80" s="338">
        <v>230246</v>
      </c>
      <c r="CP80" s="338">
        <v>232476</v>
      </c>
      <c r="CQ80" s="338">
        <v>232268</v>
      </c>
      <c r="CR80" s="338">
        <v>233863</v>
      </c>
      <c r="CS80" s="338">
        <v>234682</v>
      </c>
      <c r="CT80" s="338">
        <v>236101</v>
      </c>
      <c r="CU80" s="338">
        <v>237393</v>
      </c>
      <c r="CV80" s="338">
        <v>237578</v>
      </c>
      <c r="CW80" s="338">
        <v>236956</v>
      </c>
      <c r="CX80" s="338">
        <v>237127</v>
      </c>
      <c r="CY80" s="338">
        <v>237643</v>
      </c>
      <c r="CZ80" s="338">
        <v>238258</v>
      </c>
      <c r="DA80" s="338">
        <v>237383</v>
      </c>
      <c r="DB80" s="338">
        <v>237155</v>
      </c>
      <c r="DC80" s="338">
        <v>236856</v>
      </c>
      <c r="DD80" s="338">
        <v>236885</v>
      </c>
      <c r="DE80" s="338">
        <v>236451</v>
      </c>
      <c r="DF80" s="338">
        <v>237165</v>
      </c>
      <c r="DG80" s="338">
        <v>238550</v>
      </c>
      <c r="DH80" s="338">
        <v>238901</v>
      </c>
      <c r="DI80" s="338">
        <v>239089</v>
      </c>
      <c r="DJ80" s="338">
        <v>240395</v>
      </c>
      <c r="DK80" s="338">
        <v>239595</v>
      </c>
      <c r="DL80" s="338">
        <v>237883</v>
      </c>
      <c r="DM80" s="338">
        <v>236543</v>
      </c>
      <c r="DN80" s="338">
        <v>235485</v>
      </c>
      <c r="DO80" s="338">
        <v>235097</v>
      </c>
      <c r="DP80" s="338">
        <v>235681</v>
      </c>
      <c r="DQ80" s="338">
        <v>234522</v>
      </c>
      <c r="DR80" s="338">
        <v>233405</v>
      </c>
      <c r="DS80" s="338">
        <v>236118</v>
      </c>
      <c r="DT80" s="338">
        <v>237724</v>
      </c>
      <c r="DU80" s="338">
        <v>244537</v>
      </c>
      <c r="DV80" s="338">
        <v>247280</v>
      </c>
      <c r="DW80" s="338">
        <v>249616</v>
      </c>
      <c r="DX80" s="338">
        <v>255563</v>
      </c>
      <c r="DY80" s="338">
        <v>257698</v>
      </c>
      <c r="DZ80" s="338">
        <v>258258</v>
      </c>
      <c r="EA80" s="338">
        <v>251896</v>
      </c>
      <c r="EB80" s="338">
        <v>252577</v>
      </c>
      <c r="EC80" s="338">
        <v>251097</v>
      </c>
      <c r="ED80" s="338">
        <v>248906</v>
      </c>
      <c r="EE80" s="338">
        <v>247032</v>
      </c>
      <c r="EF80" s="338">
        <v>246985</v>
      </c>
      <c r="EG80" s="338">
        <v>245964</v>
      </c>
      <c r="EH80" s="338">
        <v>244629</v>
      </c>
      <c r="EI80" s="338">
        <v>243532</v>
      </c>
      <c r="EJ80" s="338">
        <v>242424</v>
      </c>
      <c r="EK80" s="338">
        <v>242587</v>
      </c>
      <c r="EL80" s="338">
        <v>242900</v>
      </c>
      <c r="EM80" s="338">
        <v>242894</v>
      </c>
      <c r="EN80" s="338">
        <v>248440</v>
      </c>
      <c r="EO80" s="338">
        <v>247698</v>
      </c>
      <c r="EP80" s="338">
        <v>247982</v>
      </c>
      <c r="EQ80" s="338">
        <v>248543</v>
      </c>
      <c r="ER80" s="338">
        <v>249359</v>
      </c>
      <c r="ES80" s="338">
        <v>249840</v>
      </c>
      <c r="ET80" s="338">
        <v>254602</v>
      </c>
      <c r="EU80" s="338">
        <v>255048</v>
      </c>
      <c r="EV80" s="338">
        <v>256993</v>
      </c>
      <c r="EW80" s="338">
        <v>257571</v>
      </c>
      <c r="EX80" s="338">
        <v>267766</v>
      </c>
      <c r="EY80" s="338">
        <v>268601</v>
      </c>
      <c r="EZ80" s="338">
        <v>268233</v>
      </c>
      <c r="FA80" s="338">
        <v>271005</v>
      </c>
      <c r="FB80" s="338">
        <v>271192</v>
      </c>
      <c r="FC80" s="338">
        <v>275216</v>
      </c>
      <c r="FD80" s="338">
        <v>278183</v>
      </c>
      <c r="FE80" s="338">
        <v>278455</v>
      </c>
      <c r="FF80" s="338">
        <v>277406</v>
      </c>
      <c r="FG80" s="338">
        <v>278196</v>
      </c>
      <c r="FH80" s="338">
        <v>279173</v>
      </c>
      <c r="FI80" s="338">
        <v>279150</v>
      </c>
      <c r="FJ80" s="338">
        <v>279826</v>
      </c>
      <c r="FK80" s="338">
        <v>281040</v>
      </c>
      <c r="FL80" s="338">
        <v>280596</v>
      </c>
      <c r="FM80" s="338">
        <v>281172</v>
      </c>
      <c r="FN80" s="338">
        <v>281402</v>
      </c>
      <c r="FO80" s="338">
        <v>282208</v>
      </c>
      <c r="FP80" s="338">
        <v>285285</v>
      </c>
      <c r="FQ80" s="338">
        <v>286629</v>
      </c>
      <c r="FR80" s="338">
        <v>287460</v>
      </c>
      <c r="FS80" s="338">
        <v>287066</v>
      </c>
      <c r="FT80" s="338">
        <v>286573</v>
      </c>
      <c r="FU80" s="338">
        <v>287730</v>
      </c>
      <c r="FV80" s="338">
        <v>288193</v>
      </c>
      <c r="FW80" s="338">
        <v>287506</v>
      </c>
      <c r="FX80" s="338">
        <v>289451</v>
      </c>
      <c r="FY80" s="338">
        <v>290839</v>
      </c>
      <c r="FZ80" s="338">
        <v>290244</v>
      </c>
      <c r="GA80" s="338">
        <v>291120</v>
      </c>
      <c r="GB80" s="338">
        <v>295724</v>
      </c>
      <c r="GC80" s="338">
        <v>296398</v>
      </c>
      <c r="GD80" s="338">
        <v>295345</v>
      </c>
      <c r="GE80" s="338">
        <v>293784</v>
      </c>
      <c r="GF80" s="354">
        <v>295136</v>
      </c>
      <c r="GG80" s="351">
        <v>271078</v>
      </c>
      <c r="GH80" s="351">
        <v>273324</v>
      </c>
      <c r="GI80" s="351">
        <v>273439</v>
      </c>
      <c r="GJ80" s="351">
        <v>273393</v>
      </c>
      <c r="GK80" s="351">
        <v>273978</v>
      </c>
      <c r="GL80" s="351">
        <v>273250</v>
      </c>
      <c r="GM80" s="351">
        <v>272910</v>
      </c>
      <c r="GN80" s="338">
        <v>277993</v>
      </c>
      <c r="GO80" s="281">
        <v>5083</v>
      </c>
      <c r="GP80" s="282">
        <v>101.86251877908499</v>
      </c>
      <c r="GQ80" s="281">
        <v>5083</v>
      </c>
      <c r="GR80" s="282">
        <v>101.86251877908499</v>
      </c>
    </row>
    <row r="81" spans="1:200" ht="15" outlineLevel="2">
      <c r="A81" s="339">
        <v>2</v>
      </c>
      <c r="B81" s="340" t="s">
        <v>322</v>
      </c>
      <c r="C81" s="306" t="s">
        <v>412</v>
      </c>
      <c r="D81" s="341">
        <v>14815</v>
      </c>
      <c r="E81" s="341">
        <v>14876</v>
      </c>
      <c r="F81" s="341">
        <v>14860</v>
      </c>
      <c r="G81" s="341">
        <v>14931</v>
      </c>
      <c r="H81" s="341">
        <v>14905</v>
      </c>
      <c r="I81" s="341">
        <v>14991</v>
      </c>
      <c r="J81" s="341">
        <v>14701</v>
      </c>
      <c r="K81" s="341">
        <v>14935</v>
      </c>
      <c r="L81" s="341">
        <v>14585</v>
      </c>
      <c r="M81" s="341">
        <v>14830</v>
      </c>
      <c r="N81" s="341">
        <v>14788</v>
      </c>
      <c r="O81" s="341">
        <v>14819</v>
      </c>
      <c r="P81" s="344">
        <v>14939</v>
      </c>
      <c r="Q81" s="344">
        <v>14929</v>
      </c>
      <c r="R81" s="347">
        <v>14949</v>
      </c>
      <c r="S81" s="344">
        <v>14949</v>
      </c>
      <c r="T81" s="344">
        <v>14925</v>
      </c>
      <c r="U81" s="344">
        <v>14890</v>
      </c>
      <c r="V81" s="344">
        <v>14892</v>
      </c>
      <c r="W81" s="344">
        <v>14922</v>
      </c>
      <c r="X81" s="344">
        <v>14965</v>
      </c>
      <c r="Y81" s="344">
        <v>15018</v>
      </c>
      <c r="Z81" s="344">
        <v>14985</v>
      </c>
      <c r="AA81" s="344">
        <v>14895</v>
      </c>
      <c r="AB81" s="341">
        <v>14923</v>
      </c>
      <c r="AC81" s="341">
        <v>14885</v>
      </c>
      <c r="AD81" s="341">
        <v>14771</v>
      </c>
      <c r="AE81" s="341">
        <v>14712</v>
      </c>
      <c r="AF81" s="341">
        <v>14743</v>
      </c>
      <c r="AG81" s="341">
        <v>14637</v>
      </c>
      <c r="AH81" s="341">
        <v>14583</v>
      </c>
      <c r="AI81" s="341">
        <v>14535</v>
      </c>
      <c r="AJ81" s="341">
        <v>14665</v>
      </c>
      <c r="AK81" s="341">
        <v>14821</v>
      </c>
      <c r="AL81" s="341">
        <v>14745</v>
      </c>
      <c r="AM81" s="341">
        <v>14777</v>
      </c>
      <c r="AN81" s="344">
        <v>14742</v>
      </c>
      <c r="AO81" s="344">
        <v>14699</v>
      </c>
      <c r="AP81" s="344">
        <v>14697</v>
      </c>
      <c r="AQ81" s="344">
        <v>14735</v>
      </c>
      <c r="AR81" s="344">
        <v>14705</v>
      </c>
      <c r="AS81" s="344">
        <v>14721</v>
      </c>
      <c r="AT81" s="344">
        <v>14723</v>
      </c>
      <c r="AU81" s="344">
        <v>14689</v>
      </c>
      <c r="AV81" s="344">
        <v>14592</v>
      </c>
      <c r="AW81" s="344">
        <v>14540</v>
      </c>
      <c r="AX81" s="344">
        <v>14512</v>
      </c>
      <c r="AY81" s="344">
        <v>14484</v>
      </c>
      <c r="AZ81" s="341">
        <v>14480</v>
      </c>
      <c r="BA81" s="341">
        <v>14435</v>
      </c>
      <c r="BB81" s="341">
        <v>14431</v>
      </c>
      <c r="BC81" s="341">
        <v>14418</v>
      </c>
      <c r="BD81" s="341">
        <v>14399</v>
      </c>
      <c r="BE81" s="341">
        <v>14447</v>
      </c>
      <c r="BF81" s="341">
        <v>14338</v>
      </c>
      <c r="BG81" s="341">
        <v>14177</v>
      </c>
      <c r="BH81" s="341">
        <v>14221</v>
      </c>
      <c r="BI81" s="341">
        <v>14145</v>
      </c>
      <c r="BJ81" s="341">
        <v>14177</v>
      </c>
      <c r="BK81" s="341">
        <v>14209</v>
      </c>
      <c r="BL81" s="344">
        <v>14187</v>
      </c>
      <c r="BM81" s="344">
        <v>14240</v>
      </c>
      <c r="BN81" s="344">
        <v>14216</v>
      </c>
      <c r="BO81" s="344">
        <v>14171</v>
      </c>
      <c r="BP81" s="344">
        <v>14169</v>
      </c>
      <c r="BQ81" s="344">
        <v>14143</v>
      </c>
      <c r="BR81" s="344">
        <v>14009</v>
      </c>
      <c r="BS81" s="344">
        <v>13925</v>
      </c>
      <c r="BT81" s="344">
        <v>13872</v>
      </c>
      <c r="BU81" s="344">
        <v>13845</v>
      </c>
      <c r="BV81" s="344">
        <v>13809</v>
      </c>
      <c r="BW81" s="344">
        <v>13866</v>
      </c>
      <c r="BX81" s="341">
        <v>13938</v>
      </c>
      <c r="BY81" s="341">
        <v>13829</v>
      </c>
      <c r="BZ81" s="341">
        <v>13608</v>
      </c>
      <c r="CA81" s="341">
        <v>13533</v>
      </c>
      <c r="CB81" s="341">
        <v>13452</v>
      </c>
      <c r="CC81" s="341">
        <v>15932</v>
      </c>
      <c r="CD81" s="341">
        <v>13385</v>
      </c>
      <c r="CE81" s="341">
        <v>13257</v>
      </c>
      <c r="CF81" s="341">
        <v>13152</v>
      </c>
      <c r="CG81" s="341">
        <v>13009</v>
      </c>
      <c r="CH81" s="341">
        <v>12981</v>
      </c>
      <c r="CI81" s="341">
        <v>13034</v>
      </c>
      <c r="CJ81" s="344">
        <v>12926</v>
      </c>
      <c r="CK81" s="344">
        <v>12885</v>
      </c>
      <c r="CL81" s="344">
        <v>12890</v>
      </c>
      <c r="CM81" s="344">
        <v>12851</v>
      </c>
      <c r="CN81" s="344">
        <v>12838</v>
      </c>
      <c r="CO81" s="344">
        <v>12998</v>
      </c>
      <c r="CP81" s="344">
        <v>12949</v>
      </c>
      <c r="CQ81" s="344">
        <v>12899</v>
      </c>
      <c r="CR81" s="344">
        <v>13001</v>
      </c>
      <c r="CS81" s="344">
        <v>12965</v>
      </c>
      <c r="CT81" s="344">
        <v>12996</v>
      </c>
      <c r="CU81" s="344">
        <v>13025</v>
      </c>
      <c r="CV81" s="341">
        <v>12994</v>
      </c>
      <c r="CW81" s="341">
        <v>12913</v>
      </c>
      <c r="CX81" s="341">
        <v>12772</v>
      </c>
      <c r="CY81" s="341">
        <v>12765</v>
      </c>
      <c r="CZ81" s="341">
        <v>12764</v>
      </c>
      <c r="DA81" s="341">
        <v>12696</v>
      </c>
      <c r="DB81" s="341">
        <v>12715</v>
      </c>
      <c r="DC81" s="341">
        <v>12631</v>
      </c>
      <c r="DD81" s="341">
        <v>12629</v>
      </c>
      <c r="DE81" s="341">
        <v>12581</v>
      </c>
      <c r="DF81" s="341">
        <v>12597</v>
      </c>
      <c r="DG81" s="341">
        <v>12615</v>
      </c>
      <c r="DH81" s="344">
        <v>12618</v>
      </c>
      <c r="DI81" s="344">
        <v>12639</v>
      </c>
      <c r="DJ81" s="344">
        <v>12629</v>
      </c>
      <c r="DK81" s="344">
        <v>12543</v>
      </c>
      <c r="DL81" s="344">
        <v>12490</v>
      </c>
      <c r="DM81" s="344">
        <v>12440</v>
      </c>
      <c r="DN81" s="344">
        <v>12386</v>
      </c>
      <c r="DO81" s="344">
        <v>12400</v>
      </c>
      <c r="DP81" s="344">
        <v>12433</v>
      </c>
      <c r="DQ81" s="344">
        <v>12398</v>
      </c>
      <c r="DR81" s="344">
        <v>12338</v>
      </c>
      <c r="DS81" s="344">
        <v>12444</v>
      </c>
      <c r="DT81" s="341">
        <v>12506</v>
      </c>
      <c r="DU81" s="341">
        <v>12559</v>
      </c>
      <c r="DV81" s="341">
        <v>12481</v>
      </c>
      <c r="DW81" s="341">
        <v>12497</v>
      </c>
      <c r="DX81" s="341">
        <v>12571</v>
      </c>
      <c r="DY81" s="341">
        <v>12591</v>
      </c>
      <c r="DZ81" s="341">
        <v>12622</v>
      </c>
      <c r="EA81" s="341">
        <v>12538</v>
      </c>
      <c r="EB81" s="341">
        <v>12563</v>
      </c>
      <c r="EC81" s="341">
        <v>12570</v>
      </c>
      <c r="ED81" s="341">
        <v>12486</v>
      </c>
      <c r="EE81" s="341">
        <v>12445</v>
      </c>
      <c r="EF81" s="344">
        <v>12441</v>
      </c>
      <c r="EG81" s="344">
        <v>12379</v>
      </c>
      <c r="EH81" s="344">
        <v>12309</v>
      </c>
      <c r="EI81" s="344">
        <v>12224</v>
      </c>
      <c r="EJ81" s="344">
        <v>12149</v>
      </c>
      <c r="EK81" s="344">
        <v>12150</v>
      </c>
      <c r="EL81" s="344">
        <v>12149</v>
      </c>
      <c r="EM81" s="344">
        <v>12129</v>
      </c>
      <c r="EN81" s="344">
        <v>12115</v>
      </c>
      <c r="EO81" s="344">
        <v>12074</v>
      </c>
      <c r="EP81" s="344">
        <v>12086</v>
      </c>
      <c r="EQ81" s="344">
        <v>12071</v>
      </c>
      <c r="ER81" s="341">
        <v>12001</v>
      </c>
      <c r="ES81" s="341">
        <v>11943</v>
      </c>
      <c r="ET81" s="341">
        <v>11933</v>
      </c>
      <c r="EU81" s="341">
        <v>11865</v>
      </c>
      <c r="EV81" s="341">
        <v>11863</v>
      </c>
      <c r="EW81" s="341">
        <v>11840</v>
      </c>
      <c r="EX81" s="341">
        <v>11909</v>
      </c>
      <c r="EY81" s="341">
        <v>11947</v>
      </c>
      <c r="EZ81" s="341">
        <v>11864</v>
      </c>
      <c r="FA81" s="341">
        <v>11910</v>
      </c>
      <c r="FB81" s="341">
        <v>11874</v>
      </c>
      <c r="FC81" s="341">
        <v>11860</v>
      </c>
      <c r="FD81" s="344">
        <v>11880</v>
      </c>
      <c r="FE81" s="344">
        <v>11861</v>
      </c>
      <c r="FF81" s="344">
        <v>11767</v>
      </c>
      <c r="FG81" s="344">
        <v>11707</v>
      </c>
      <c r="FH81" s="344">
        <v>11666</v>
      </c>
      <c r="FI81" s="344">
        <v>11724</v>
      </c>
      <c r="FJ81" s="344">
        <v>11699</v>
      </c>
      <c r="FK81" s="344">
        <v>11715</v>
      </c>
      <c r="FL81" s="344">
        <v>11732</v>
      </c>
      <c r="FM81" s="344">
        <v>11768</v>
      </c>
      <c r="FN81" s="344">
        <v>11814</v>
      </c>
      <c r="FO81" s="344">
        <v>11789</v>
      </c>
      <c r="FP81" s="341">
        <v>11812</v>
      </c>
      <c r="FQ81" s="341">
        <v>11757</v>
      </c>
      <c r="FR81" s="341">
        <v>11746</v>
      </c>
      <c r="FS81" s="341">
        <v>11639</v>
      </c>
      <c r="FT81" s="341">
        <v>11618</v>
      </c>
      <c r="FU81" s="341">
        <v>11677</v>
      </c>
      <c r="FV81" s="341">
        <v>11677</v>
      </c>
      <c r="FW81" s="341">
        <v>11739</v>
      </c>
      <c r="FX81" s="341">
        <v>11718</v>
      </c>
      <c r="FY81" s="341">
        <v>11740</v>
      </c>
      <c r="FZ81" s="341">
        <v>11744</v>
      </c>
      <c r="GA81" s="341">
        <v>11781</v>
      </c>
      <c r="GB81" s="341">
        <v>11937</v>
      </c>
      <c r="GC81" s="341">
        <v>11952</v>
      </c>
      <c r="GD81" s="341">
        <v>11928</v>
      </c>
      <c r="GE81" s="341">
        <v>11875</v>
      </c>
      <c r="GF81" s="352">
        <v>11874</v>
      </c>
      <c r="GG81" s="353">
        <v>11668</v>
      </c>
      <c r="GH81" s="353">
        <v>11722</v>
      </c>
      <c r="GI81" s="353">
        <v>11666</v>
      </c>
      <c r="GJ81" s="353">
        <v>11686</v>
      </c>
      <c r="GK81" s="353">
        <v>11689</v>
      </c>
      <c r="GL81" s="353">
        <v>11675</v>
      </c>
      <c r="GM81" s="353">
        <v>11658</v>
      </c>
      <c r="GN81" s="341">
        <v>11830</v>
      </c>
      <c r="GO81" s="281">
        <v>172</v>
      </c>
      <c r="GP81" s="282">
        <v>101.47538171212901</v>
      </c>
      <c r="GQ81" s="281">
        <v>172</v>
      </c>
      <c r="GR81" s="282">
        <v>101.47538171212901</v>
      </c>
    </row>
    <row r="82" spans="1:200" ht="15" outlineLevel="2">
      <c r="A82" s="339">
        <v>21</v>
      </c>
      <c r="B82" s="340" t="s">
        <v>322</v>
      </c>
      <c r="C82" s="306" t="s">
        <v>413</v>
      </c>
      <c r="D82" s="341">
        <v>2968</v>
      </c>
      <c r="E82" s="341">
        <v>2966</v>
      </c>
      <c r="F82" s="341">
        <v>2966</v>
      </c>
      <c r="G82" s="341">
        <v>2979</v>
      </c>
      <c r="H82" s="341">
        <v>2978</v>
      </c>
      <c r="I82" s="341">
        <v>3002</v>
      </c>
      <c r="J82" s="341">
        <v>2918</v>
      </c>
      <c r="K82" s="341">
        <v>2995</v>
      </c>
      <c r="L82" s="341">
        <v>2886</v>
      </c>
      <c r="M82" s="341">
        <v>2882</v>
      </c>
      <c r="N82" s="341">
        <v>2881</v>
      </c>
      <c r="O82" s="341">
        <v>2891</v>
      </c>
      <c r="P82" s="344">
        <v>2910</v>
      </c>
      <c r="Q82" s="344">
        <v>2899</v>
      </c>
      <c r="R82" s="347">
        <v>2894</v>
      </c>
      <c r="S82" s="344">
        <v>2836</v>
      </c>
      <c r="T82" s="344">
        <v>2860</v>
      </c>
      <c r="U82" s="344">
        <v>2827</v>
      </c>
      <c r="V82" s="344">
        <v>2803</v>
      </c>
      <c r="W82" s="344">
        <v>2812</v>
      </c>
      <c r="X82" s="344">
        <v>2832</v>
      </c>
      <c r="Y82" s="344">
        <v>2856</v>
      </c>
      <c r="Z82" s="344">
        <v>2832</v>
      </c>
      <c r="AA82" s="344">
        <v>2802</v>
      </c>
      <c r="AB82" s="341">
        <v>2830</v>
      </c>
      <c r="AC82" s="341">
        <v>2864</v>
      </c>
      <c r="AD82" s="341">
        <v>2847</v>
      </c>
      <c r="AE82" s="341">
        <v>2830</v>
      </c>
      <c r="AF82" s="341">
        <v>2903</v>
      </c>
      <c r="AG82" s="341">
        <v>2879</v>
      </c>
      <c r="AH82" s="341">
        <v>2887</v>
      </c>
      <c r="AI82" s="341">
        <v>2796</v>
      </c>
      <c r="AJ82" s="341">
        <v>2794</v>
      </c>
      <c r="AK82" s="341">
        <v>2842</v>
      </c>
      <c r="AL82" s="341">
        <v>2836</v>
      </c>
      <c r="AM82" s="341">
        <v>2855</v>
      </c>
      <c r="AN82" s="344">
        <v>2850</v>
      </c>
      <c r="AO82" s="344">
        <v>2936</v>
      </c>
      <c r="AP82" s="344">
        <v>2966</v>
      </c>
      <c r="AQ82" s="344">
        <v>2980</v>
      </c>
      <c r="AR82" s="344">
        <v>3067</v>
      </c>
      <c r="AS82" s="344">
        <v>3060</v>
      </c>
      <c r="AT82" s="344">
        <v>3055</v>
      </c>
      <c r="AU82" s="344">
        <v>3050</v>
      </c>
      <c r="AV82" s="344">
        <v>3032</v>
      </c>
      <c r="AW82" s="344">
        <v>3016</v>
      </c>
      <c r="AX82" s="344">
        <v>2989</v>
      </c>
      <c r="AY82" s="344">
        <v>2975</v>
      </c>
      <c r="AZ82" s="341">
        <v>2985</v>
      </c>
      <c r="BA82" s="341">
        <v>2990</v>
      </c>
      <c r="BB82" s="341">
        <v>2968</v>
      </c>
      <c r="BC82" s="341">
        <v>2976</v>
      </c>
      <c r="BD82" s="341">
        <v>2987</v>
      </c>
      <c r="BE82" s="341">
        <v>3005</v>
      </c>
      <c r="BF82" s="341">
        <v>3004</v>
      </c>
      <c r="BG82" s="341">
        <v>2982</v>
      </c>
      <c r="BH82" s="341">
        <v>3000</v>
      </c>
      <c r="BI82" s="341">
        <v>2988</v>
      </c>
      <c r="BJ82" s="341">
        <v>2981</v>
      </c>
      <c r="BK82" s="341">
        <v>2987</v>
      </c>
      <c r="BL82" s="344">
        <v>2983</v>
      </c>
      <c r="BM82" s="344">
        <v>2987</v>
      </c>
      <c r="BN82" s="344">
        <v>2963</v>
      </c>
      <c r="BO82" s="344">
        <v>2964</v>
      </c>
      <c r="BP82" s="344">
        <v>2956</v>
      </c>
      <c r="BQ82" s="344">
        <v>2931</v>
      </c>
      <c r="BR82" s="344">
        <v>2858</v>
      </c>
      <c r="BS82" s="344">
        <v>2828</v>
      </c>
      <c r="BT82" s="344">
        <v>2805</v>
      </c>
      <c r="BU82" s="344">
        <v>2798</v>
      </c>
      <c r="BV82" s="344">
        <v>2819</v>
      </c>
      <c r="BW82" s="344">
        <v>2837</v>
      </c>
      <c r="BX82" s="341">
        <v>2866</v>
      </c>
      <c r="BY82" s="341">
        <v>2871</v>
      </c>
      <c r="BZ82" s="341">
        <v>2881</v>
      </c>
      <c r="CA82" s="341">
        <v>2886</v>
      </c>
      <c r="CB82" s="341">
        <v>2868</v>
      </c>
      <c r="CC82" s="341">
        <v>2892</v>
      </c>
      <c r="CD82" s="341">
        <v>2917</v>
      </c>
      <c r="CE82" s="341">
        <v>2922</v>
      </c>
      <c r="CF82" s="341">
        <v>2929</v>
      </c>
      <c r="CG82" s="341">
        <v>2921</v>
      </c>
      <c r="CH82" s="341">
        <v>2940</v>
      </c>
      <c r="CI82" s="341">
        <v>2933</v>
      </c>
      <c r="CJ82" s="344">
        <v>2945</v>
      </c>
      <c r="CK82" s="344">
        <v>2966</v>
      </c>
      <c r="CL82" s="344">
        <v>2954</v>
      </c>
      <c r="CM82" s="344">
        <v>2960</v>
      </c>
      <c r="CN82" s="344">
        <v>2943</v>
      </c>
      <c r="CO82" s="344">
        <v>3005</v>
      </c>
      <c r="CP82" s="344">
        <v>3043</v>
      </c>
      <c r="CQ82" s="344">
        <v>3051</v>
      </c>
      <c r="CR82" s="344">
        <v>3052</v>
      </c>
      <c r="CS82" s="344">
        <v>3048</v>
      </c>
      <c r="CT82" s="344">
        <v>3054</v>
      </c>
      <c r="CU82" s="344">
        <v>3048</v>
      </c>
      <c r="CV82" s="341">
        <v>3029</v>
      </c>
      <c r="CW82" s="341">
        <v>3013</v>
      </c>
      <c r="CX82" s="341">
        <v>3008</v>
      </c>
      <c r="CY82" s="341">
        <v>3026</v>
      </c>
      <c r="CZ82" s="341">
        <v>3020</v>
      </c>
      <c r="DA82" s="341">
        <v>2989</v>
      </c>
      <c r="DB82" s="341">
        <v>2981</v>
      </c>
      <c r="DC82" s="341">
        <v>2965</v>
      </c>
      <c r="DD82" s="341">
        <v>2959</v>
      </c>
      <c r="DE82" s="341">
        <v>2942</v>
      </c>
      <c r="DF82" s="341">
        <v>2957</v>
      </c>
      <c r="DG82" s="341">
        <v>2952</v>
      </c>
      <c r="DH82" s="344">
        <v>2956</v>
      </c>
      <c r="DI82" s="344">
        <v>2972</v>
      </c>
      <c r="DJ82" s="344">
        <v>2961</v>
      </c>
      <c r="DK82" s="344">
        <v>2940</v>
      </c>
      <c r="DL82" s="344">
        <v>2929</v>
      </c>
      <c r="DM82" s="344">
        <v>2903</v>
      </c>
      <c r="DN82" s="344">
        <v>2896</v>
      </c>
      <c r="DO82" s="344">
        <v>2855</v>
      </c>
      <c r="DP82" s="344">
        <v>2825</v>
      </c>
      <c r="DQ82" s="344">
        <v>2806</v>
      </c>
      <c r="DR82" s="344">
        <v>2778</v>
      </c>
      <c r="DS82" s="344">
        <v>2850</v>
      </c>
      <c r="DT82" s="341">
        <v>2861</v>
      </c>
      <c r="DU82" s="341">
        <v>2897</v>
      </c>
      <c r="DV82" s="341">
        <v>2949</v>
      </c>
      <c r="DW82" s="341">
        <v>2932</v>
      </c>
      <c r="DX82" s="341">
        <v>2974</v>
      </c>
      <c r="DY82" s="341">
        <v>2963</v>
      </c>
      <c r="DZ82" s="341">
        <v>2962</v>
      </c>
      <c r="EA82" s="341">
        <v>2947</v>
      </c>
      <c r="EB82" s="341">
        <v>2935</v>
      </c>
      <c r="EC82" s="341">
        <v>2962</v>
      </c>
      <c r="ED82" s="341">
        <v>2947</v>
      </c>
      <c r="EE82" s="341">
        <v>2949</v>
      </c>
      <c r="EF82" s="344">
        <v>2975</v>
      </c>
      <c r="EG82" s="344">
        <v>2983</v>
      </c>
      <c r="EH82" s="344">
        <v>2965</v>
      </c>
      <c r="EI82" s="344">
        <v>2919</v>
      </c>
      <c r="EJ82" s="344">
        <v>2906</v>
      </c>
      <c r="EK82" s="344">
        <v>2907</v>
      </c>
      <c r="EL82" s="344">
        <v>2915</v>
      </c>
      <c r="EM82" s="344">
        <v>2930</v>
      </c>
      <c r="EN82" s="344">
        <v>2921</v>
      </c>
      <c r="EO82" s="344">
        <v>2897</v>
      </c>
      <c r="EP82" s="344">
        <v>2912</v>
      </c>
      <c r="EQ82" s="344">
        <v>2919</v>
      </c>
      <c r="ER82" s="341">
        <v>2937</v>
      </c>
      <c r="ES82" s="341">
        <v>2912</v>
      </c>
      <c r="ET82" s="341">
        <v>2902</v>
      </c>
      <c r="EU82" s="341">
        <v>2914</v>
      </c>
      <c r="EV82" s="341">
        <v>2906</v>
      </c>
      <c r="EW82" s="341">
        <v>2877</v>
      </c>
      <c r="EX82" s="341">
        <v>2919</v>
      </c>
      <c r="EY82" s="341">
        <v>2912</v>
      </c>
      <c r="EZ82" s="341">
        <v>2922</v>
      </c>
      <c r="FA82" s="341">
        <v>2940</v>
      </c>
      <c r="FB82" s="341">
        <v>2943</v>
      </c>
      <c r="FC82" s="341">
        <v>2934</v>
      </c>
      <c r="FD82" s="344">
        <v>2954</v>
      </c>
      <c r="FE82" s="344">
        <v>2917</v>
      </c>
      <c r="FF82" s="344">
        <v>2904</v>
      </c>
      <c r="FG82" s="344">
        <v>2884</v>
      </c>
      <c r="FH82" s="344">
        <v>2885</v>
      </c>
      <c r="FI82" s="344">
        <v>2862</v>
      </c>
      <c r="FJ82" s="344">
        <v>2877</v>
      </c>
      <c r="FK82" s="344">
        <v>2878</v>
      </c>
      <c r="FL82" s="344">
        <v>2853</v>
      </c>
      <c r="FM82" s="344">
        <v>2844</v>
      </c>
      <c r="FN82" s="344">
        <v>2852</v>
      </c>
      <c r="FO82" s="344">
        <v>2862</v>
      </c>
      <c r="FP82" s="341">
        <v>2907</v>
      </c>
      <c r="FQ82" s="341">
        <v>2919</v>
      </c>
      <c r="FR82" s="341">
        <v>2903</v>
      </c>
      <c r="FS82" s="341">
        <v>2893</v>
      </c>
      <c r="FT82" s="341">
        <v>2865</v>
      </c>
      <c r="FU82" s="341">
        <v>2869</v>
      </c>
      <c r="FV82" s="341">
        <v>2873</v>
      </c>
      <c r="FW82" s="341">
        <v>2880</v>
      </c>
      <c r="FX82" s="341">
        <v>2847</v>
      </c>
      <c r="FY82" s="341">
        <v>2830</v>
      </c>
      <c r="FZ82" s="341">
        <v>2818</v>
      </c>
      <c r="GA82" s="341">
        <v>2804</v>
      </c>
      <c r="GB82" s="341">
        <v>2868</v>
      </c>
      <c r="GC82" s="341">
        <v>2875</v>
      </c>
      <c r="GD82" s="341">
        <v>2854</v>
      </c>
      <c r="GE82" s="341">
        <v>2859</v>
      </c>
      <c r="GF82" s="352">
        <v>2848</v>
      </c>
      <c r="GG82" s="353">
        <v>2834</v>
      </c>
      <c r="GH82" s="353">
        <v>2801</v>
      </c>
      <c r="GI82" s="353">
        <v>2767</v>
      </c>
      <c r="GJ82" s="353">
        <v>2764</v>
      </c>
      <c r="GK82" s="353">
        <v>2758</v>
      </c>
      <c r="GL82" s="353">
        <v>2757</v>
      </c>
      <c r="GM82" s="353">
        <v>2761</v>
      </c>
      <c r="GN82" s="341">
        <v>2861</v>
      </c>
      <c r="GO82" s="281">
        <v>100</v>
      </c>
      <c r="GP82" s="282">
        <v>103.621876131836</v>
      </c>
      <c r="GQ82" s="281">
        <v>100</v>
      </c>
      <c r="GR82" s="282">
        <v>103.621876131836</v>
      </c>
    </row>
    <row r="83" spans="1:200" ht="15" outlineLevel="2">
      <c r="A83" s="339">
        <v>55</v>
      </c>
      <c r="B83" s="340" t="s">
        <v>322</v>
      </c>
      <c r="C83" s="306" t="s">
        <v>414</v>
      </c>
      <c r="D83" s="341">
        <v>6913</v>
      </c>
      <c r="E83" s="341">
        <v>7087</v>
      </c>
      <c r="F83" s="341">
        <v>7022</v>
      </c>
      <c r="G83" s="341">
        <v>6992</v>
      </c>
      <c r="H83" s="341">
        <v>6918</v>
      </c>
      <c r="I83" s="341">
        <v>7057</v>
      </c>
      <c r="J83" s="341">
        <v>7043</v>
      </c>
      <c r="K83" s="341">
        <v>6982</v>
      </c>
      <c r="L83" s="341">
        <v>6962</v>
      </c>
      <c r="M83" s="341">
        <v>7027</v>
      </c>
      <c r="N83" s="341">
        <v>7090</v>
      </c>
      <c r="O83" s="341">
        <v>7179</v>
      </c>
      <c r="P83" s="344">
        <v>7057</v>
      </c>
      <c r="Q83" s="344">
        <v>7055</v>
      </c>
      <c r="R83" s="347">
        <v>7088</v>
      </c>
      <c r="S83" s="344">
        <v>6069</v>
      </c>
      <c r="T83" s="344">
        <v>7127</v>
      </c>
      <c r="U83" s="344">
        <v>7240</v>
      </c>
      <c r="V83" s="344">
        <v>7223</v>
      </c>
      <c r="W83" s="344">
        <v>7220</v>
      </c>
      <c r="X83" s="344">
        <v>7292</v>
      </c>
      <c r="Y83" s="344">
        <v>7304</v>
      </c>
      <c r="Z83" s="344">
        <v>7309</v>
      </c>
      <c r="AA83" s="344">
        <v>7243</v>
      </c>
      <c r="AB83" s="341">
        <v>7237</v>
      </c>
      <c r="AC83" s="341">
        <v>7232</v>
      </c>
      <c r="AD83" s="341">
        <v>7230</v>
      </c>
      <c r="AE83" s="341">
        <v>7230</v>
      </c>
      <c r="AF83" s="341">
        <v>7227</v>
      </c>
      <c r="AG83" s="341">
        <v>7188</v>
      </c>
      <c r="AH83" s="341">
        <v>7186</v>
      </c>
      <c r="AI83" s="341">
        <v>7219</v>
      </c>
      <c r="AJ83" s="341">
        <v>7182</v>
      </c>
      <c r="AK83" s="341">
        <v>7250</v>
      </c>
      <c r="AL83" s="341">
        <v>7254</v>
      </c>
      <c r="AM83" s="341">
        <v>7298</v>
      </c>
      <c r="AN83" s="344">
        <v>7298</v>
      </c>
      <c r="AO83" s="344">
        <v>7254</v>
      </c>
      <c r="AP83" s="344">
        <v>7286</v>
      </c>
      <c r="AQ83" s="344">
        <v>7304</v>
      </c>
      <c r="AR83" s="344">
        <v>7296</v>
      </c>
      <c r="AS83" s="344">
        <v>7301</v>
      </c>
      <c r="AT83" s="344">
        <v>7319</v>
      </c>
      <c r="AU83" s="344">
        <v>7329</v>
      </c>
      <c r="AV83" s="344">
        <v>7234</v>
      </c>
      <c r="AW83" s="344">
        <v>7220</v>
      </c>
      <c r="AX83" s="344">
        <v>7217</v>
      </c>
      <c r="AY83" s="344">
        <v>7218</v>
      </c>
      <c r="AZ83" s="341">
        <v>7204</v>
      </c>
      <c r="BA83" s="341">
        <v>7290</v>
      </c>
      <c r="BB83" s="341">
        <v>7332</v>
      </c>
      <c r="BC83" s="341">
        <v>7154</v>
      </c>
      <c r="BD83" s="341">
        <v>7142</v>
      </c>
      <c r="BE83" s="341">
        <v>7089</v>
      </c>
      <c r="BF83" s="341">
        <v>7077</v>
      </c>
      <c r="BG83" s="341">
        <v>7021</v>
      </c>
      <c r="BH83" s="341">
        <v>6999</v>
      </c>
      <c r="BI83" s="341">
        <v>6913</v>
      </c>
      <c r="BJ83" s="341">
        <v>6899</v>
      </c>
      <c r="BK83" s="341">
        <v>6900</v>
      </c>
      <c r="BL83" s="344">
        <v>6932</v>
      </c>
      <c r="BM83" s="344">
        <v>6991</v>
      </c>
      <c r="BN83" s="344">
        <v>6974</v>
      </c>
      <c r="BO83" s="344">
        <v>6920</v>
      </c>
      <c r="BP83" s="344">
        <v>6916</v>
      </c>
      <c r="BQ83" s="344">
        <v>6898</v>
      </c>
      <c r="BR83" s="344">
        <v>6812</v>
      </c>
      <c r="BS83" s="344">
        <v>6796</v>
      </c>
      <c r="BT83" s="344">
        <v>6792</v>
      </c>
      <c r="BU83" s="344">
        <v>6791</v>
      </c>
      <c r="BV83" s="344">
        <v>6800</v>
      </c>
      <c r="BW83" s="344">
        <v>6798</v>
      </c>
      <c r="BX83" s="341">
        <v>6779</v>
      </c>
      <c r="BY83" s="341">
        <v>6741</v>
      </c>
      <c r="BZ83" s="341">
        <v>6726</v>
      </c>
      <c r="CA83" s="341">
        <v>6704</v>
      </c>
      <c r="CB83" s="341">
        <v>6677</v>
      </c>
      <c r="CC83" s="341">
        <v>6643</v>
      </c>
      <c r="CD83" s="341">
        <v>6601</v>
      </c>
      <c r="CE83" s="341">
        <v>6587</v>
      </c>
      <c r="CF83" s="341">
        <v>6578</v>
      </c>
      <c r="CG83" s="341">
        <v>6536</v>
      </c>
      <c r="CH83" s="341">
        <v>6575</v>
      </c>
      <c r="CI83" s="341">
        <v>6560</v>
      </c>
      <c r="CJ83" s="344">
        <v>6537</v>
      </c>
      <c r="CK83" s="344">
        <v>6572</v>
      </c>
      <c r="CL83" s="344">
        <v>6566</v>
      </c>
      <c r="CM83" s="344">
        <v>6579</v>
      </c>
      <c r="CN83" s="344">
        <v>6594</v>
      </c>
      <c r="CO83" s="344">
        <v>6731</v>
      </c>
      <c r="CP83" s="344">
        <v>6768</v>
      </c>
      <c r="CQ83" s="344">
        <v>6744</v>
      </c>
      <c r="CR83" s="344">
        <v>6743</v>
      </c>
      <c r="CS83" s="344">
        <v>6686</v>
      </c>
      <c r="CT83" s="344">
        <v>6722</v>
      </c>
      <c r="CU83" s="344">
        <v>6722</v>
      </c>
      <c r="CV83" s="341">
        <v>6697</v>
      </c>
      <c r="CW83" s="341">
        <v>6689</v>
      </c>
      <c r="CX83" s="341">
        <v>6630</v>
      </c>
      <c r="CY83" s="341">
        <v>6619</v>
      </c>
      <c r="CZ83" s="341">
        <v>6615</v>
      </c>
      <c r="DA83" s="341">
        <v>6613</v>
      </c>
      <c r="DB83" s="341">
        <v>6561</v>
      </c>
      <c r="DC83" s="341">
        <v>6490</v>
      </c>
      <c r="DD83" s="341">
        <v>6487</v>
      </c>
      <c r="DE83" s="341">
        <v>6455</v>
      </c>
      <c r="DF83" s="341">
        <v>6446</v>
      </c>
      <c r="DG83" s="341">
        <v>6462</v>
      </c>
      <c r="DH83" s="344">
        <v>6449</v>
      </c>
      <c r="DI83" s="344">
        <v>6436</v>
      </c>
      <c r="DJ83" s="344">
        <v>6444</v>
      </c>
      <c r="DK83" s="344">
        <v>6423</v>
      </c>
      <c r="DL83" s="344">
        <v>6418</v>
      </c>
      <c r="DM83" s="344">
        <v>6403</v>
      </c>
      <c r="DN83" s="344">
        <v>6386</v>
      </c>
      <c r="DO83" s="344">
        <v>6379</v>
      </c>
      <c r="DP83" s="344">
        <v>6376</v>
      </c>
      <c r="DQ83" s="344">
        <v>6352</v>
      </c>
      <c r="DR83" s="344">
        <v>6305</v>
      </c>
      <c r="DS83" s="344">
        <v>6345</v>
      </c>
      <c r="DT83" s="341">
        <v>6381</v>
      </c>
      <c r="DU83" s="341">
        <v>6461</v>
      </c>
      <c r="DV83" s="341">
        <v>6409</v>
      </c>
      <c r="DW83" s="341">
        <v>6402</v>
      </c>
      <c r="DX83" s="341">
        <v>6480</v>
      </c>
      <c r="DY83" s="341">
        <v>6507</v>
      </c>
      <c r="DZ83" s="341">
        <v>6535</v>
      </c>
      <c r="EA83" s="341">
        <v>6457</v>
      </c>
      <c r="EB83" s="341">
        <v>6485</v>
      </c>
      <c r="EC83" s="341">
        <v>6479</v>
      </c>
      <c r="ED83" s="341">
        <v>6460</v>
      </c>
      <c r="EE83" s="341">
        <v>6475</v>
      </c>
      <c r="EF83" s="344">
        <v>6504</v>
      </c>
      <c r="EG83" s="344">
        <v>6530</v>
      </c>
      <c r="EH83" s="344">
        <v>6553</v>
      </c>
      <c r="EI83" s="344">
        <v>6505</v>
      </c>
      <c r="EJ83" s="344">
        <v>6513</v>
      </c>
      <c r="EK83" s="344">
        <v>6512</v>
      </c>
      <c r="EL83" s="344">
        <v>6504</v>
      </c>
      <c r="EM83" s="344">
        <v>6521</v>
      </c>
      <c r="EN83" s="344">
        <v>6505</v>
      </c>
      <c r="EO83" s="344">
        <v>6498</v>
      </c>
      <c r="EP83" s="344">
        <v>6518</v>
      </c>
      <c r="EQ83" s="344">
        <v>6506</v>
      </c>
      <c r="ER83" s="341">
        <v>6553</v>
      </c>
      <c r="ES83" s="341">
        <v>6530</v>
      </c>
      <c r="ET83" s="341">
        <v>6496</v>
      </c>
      <c r="EU83" s="341">
        <v>6451</v>
      </c>
      <c r="EV83" s="341">
        <v>6447</v>
      </c>
      <c r="EW83" s="341">
        <v>6431</v>
      </c>
      <c r="EX83" s="341">
        <v>6414</v>
      </c>
      <c r="EY83" s="341">
        <v>6461</v>
      </c>
      <c r="EZ83" s="341">
        <v>6478</v>
      </c>
      <c r="FA83" s="341">
        <v>6489</v>
      </c>
      <c r="FB83" s="341">
        <v>6495</v>
      </c>
      <c r="FC83" s="341">
        <v>6530</v>
      </c>
      <c r="FD83" s="344">
        <v>6563</v>
      </c>
      <c r="FE83" s="344">
        <v>6524</v>
      </c>
      <c r="FF83" s="344">
        <v>6468</v>
      </c>
      <c r="FG83" s="344">
        <v>6413</v>
      </c>
      <c r="FH83" s="344">
        <v>6376</v>
      </c>
      <c r="FI83" s="344">
        <v>6335</v>
      </c>
      <c r="FJ83" s="344">
        <v>6333</v>
      </c>
      <c r="FK83" s="344">
        <v>6347</v>
      </c>
      <c r="FL83" s="344">
        <v>6302</v>
      </c>
      <c r="FM83" s="344">
        <v>6274</v>
      </c>
      <c r="FN83" s="344">
        <v>6238</v>
      </c>
      <c r="FO83" s="344">
        <v>6242</v>
      </c>
      <c r="FP83" s="341">
        <v>6268</v>
      </c>
      <c r="FQ83" s="341">
        <v>6294</v>
      </c>
      <c r="FR83" s="341">
        <v>6286</v>
      </c>
      <c r="FS83" s="341">
        <v>6230</v>
      </c>
      <c r="FT83" s="341">
        <v>6201</v>
      </c>
      <c r="FU83" s="341">
        <v>6164</v>
      </c>
      <c r="FV83" s="341">
        <v>6198</v>
      </c>
      <c r="FW83" s="341">
        <v>6186</v>
      </c>
      <c r="FX83" s="341">
        <v>6137</v>
      </c>
      <c r="FY83" s="341">
        <v>6139</v>
      </c>
      <c r="FZ83" s="341">
        <v>6098</v>
      </c>
      <c r="GA83" s="341">
        <v>6094</v>
      </c>
      <c r="GB83" s="341">
        <v>6121</v>
      </c>
      <c r="GC83" s="341">
        <v>6120</v>
      </c>
      <c r="GD83" s="341">
        <v>6075</v>
      </c>
      <c r="GE83" s="341">
        <v>6052</v>
      </c>
      <c r="GF83" s="352">
        <v>6022</v>
      </c>
      <c r="GG83" s="353">
        <v>5982</v>
      </c>
      <c r="GH83" s="353">
        <v>5994</v>
      </c>
      <c r="GI83" s="353">
        <v>5960</v>
      </c>
      <c r="GJ83" s="353">
        <v>5957</v>
      </c>
      <c r="GK83" s="353">
        <v>5966</v>
      </c>
      <c r="GL83" s="353">
        <v>5930</v>
      </c>
      <c r="GM83" s="353">
        <v>5898</v>
      </c>
      <c r="GN83" s="341">
        <v>6070</v>
      </c>
      <c r="GO83" s="281">
        <v>172</v>
      </c>
      <c r="GP83" s="282">
        <v>102.916242794168</v>
      </c>
      <c r="GQ83" s="281">
        <v>172</v>
      </c>
      <c r="GR83" s="282">
        <v>102.916242794168</v>
      </c>
    </row>
    <row r="84" spans="1:200" ht="15" outlineLevel="2">
      <c r="A84" s="339">
        <v>148</v>
      </c>
      <c r="B84" s="340" t="s">
        <v>322</v>
      </c>
      <c r="C84" s="306" t="s">
        <v>415</v>
      </c>
      <c r="D84" s="341">
        <v>15996</v>
      </c>
      <c r="E84" s="341">
        <v>16125</v>
      </c>
      <c r="F84" s="341">
        <v>16051</v>
      </c>
      <c r="G84" s="341">
        <v>16048</v>
      </c>
      <c r="H84" s="341">
        <v>15803</v>
      </c>
      <c r="I84" s="341">
        <v>15874</v>
      </c>
      <c r="J84" s="341">
        <v>15100</v>
      </c>
      <c r="K84" s="341">
        <v>15850</v>
      </c>
      <c r="L84" s="341">
        <v>14904</v>
      </c>
      <c r="M84" s="341">
        <v>14878</v>
      </c>
      <c r="N84" s="341">
        <v>14746</v>
      </c>
      <c r="O84" s="341">
        <v>14651</v>
      </c>
      <c r="P84" s="344">
        <v>14576</v>
      </c>
      <c r="Q84" s="344">
        <v>14451</v>
      </c>
      <c r="R84" s="347">
        <v>14378</v>
      </c>
      <c r="S84" s="344">
        <v>14675</v>
      </c>
      <c r="T84" s="344">
        <v>14803</v>
      </c>
      <c r="U84" s="344">
        <v>14671</v>
      </c>
      <c r="V84" s="344">
        <v>14633</v>
      </c>
      <c r="W84" s="344">
        <v>14596</v>
      </c>
      <c r="X84" s="344">
        <v>14640</v>
      </c>
      <c r="Y84" s="344">
        <v>14779</v>
      </c>
      <c r="Z84" s="344">
        <v>14751</v>
      </c>
      <c r="AA84" s="344">
        <v>14556</v>
      </c>
      <c r="AB84" s="341">
        <v>14713</v>
      </c>
      <c r="AC84" s="341">
        <v>14684</v>
      </c>
      <c r="AD84" s="341">
        <v>14611</v>
      </c>
      <c r="AE84" s="341">
        <v>14511</v>
      </c>
      <c r="AF84" s="341">
        <v>14727</v>
      </c>
      <c r="AG84" s="341">
        <v>14635</v>
      </c>
      <c r="AH84" s="341">
        <v>14604</v>
      </c>
      <c r="AI84" s="341">
        <v>14611</v>
      </c>
      <c r="AJ84" s="341">
        <v>14636</v>
      </c>
      <c r="AK84" s="341">
        <v>14824</v>
      </c>
      <c r="AL84" s="341">
        <v>14764</v>
      </c>
      <c r="AM84" s="341">
        <v>14762</v>
      </c>
      <c r="AN84" s="344">
        <v>14638</v>
      </c>
      <c r="AO84" s="344">
        <v>14711</v>
      </c>
      <c r="AP84" s="344">
        <v>14651</v>
      </c>
      <c r="AQ84" s="344">
        <v>14657</v>
      </c>
      <c r="AR84" s="344">
        <v>14962</v>
      </c>
      <c r="AS84" s="344">
        <v>14922</v>
      </c>
      <c r="AT84" s="344">
        <v>14987</v>
      </c>
      <c r="AU84" s="344">
        <v>14895</v>
      </c>
      <c r="AV84" s="344">
        <v>14714</v>
      </c>
      <c r="AW84" s="344">
        <v>14624</v>
      </c>
      <c r="AX84" s="344">
        <v>14637</v>
      </c>
      <c r="AY84" s="344">
        <v>14572</v>
      </c>
      <c r="AZ84" s="341">
        <v>14618</v>
      </c>
      <c r="BA84" s="341">
        <v>14557</v>
      </c>
      <c r="BB84" s="341">
        <v>14398</v>
      </c>
      <c r="BC84" s="341">
        <v>14345</v>
      </c>
      <c r="BD84" s="341">
        <v>14289</v>
      </c>
      <c r="BE84" s="341">
        <v>14180</v>
      </c>
      <c r="BF84" s="341">
        <v>14115</v>
      </c>
      <c r="BG84" s="341">
        <v>13965</v>
      </c>
      <c r="BH84" s="341">
        <v>14087</v>
      </c>
      <c r="BI84" s="341">
        <v>13920</v>
      </c>
      <c r="BJ84" s="341">
        <v>13943</v>
      </c>
      <c r="BK84" s="341">
        <v>14027</v>
      </c>
      <c r="BL84" s="344">
        <v>14139</v>
      </c>
      <c r="BM84" s="344">
        <v>14336</v>
      </c>
      <c r="BN84" s="344">
        <v>14447</v>
      </c>
      <c r="BO84" s="344">
        <v>14501</v>
      </c>
      <c r="BP84" s="344">
        <v>14534</v>
      </c>
      <c r="BQ84" s="344">
        <v>14493</v>
      </c>
      <c r="BR84" s="344">
        <v>14129</v>
      </c>
      <c r="BS84" s="344">
        <v>13996</v>
      </c>
      <c r="BT84" s="344">
        <v>13895</v>
      </c>
      <c r="BU84" s="344">
        <v>13985</v>
      </c>
      <c r="BV84" s="344">
        <v>14008</v>
      </c>
      <c r="BW84" s="344">
        <v>14049</v>
      </c>
      <c r="BX84" s="341">
        <v>14254</v>
      </c>
      <c r="BY84" s="341">
        <v>14045</v>
      </c>
      <c r="BZ84" s="341">
        <v>13746</v>
      </c>
      <c r="CA84" s="341">
        <v>13639</v>
      </c>
      <c r="CB84" s="341">
        <v>13548</v>
      </c>
      <c r="CC84" s="341">
        <v>13368</v>
      </c>
      <c r="CD84" s="341">
        <v>13270</v>
      </c>
      <c r="CE84" s="341">
        <v>13291</v>
      </c>
      <c r="CF84" s="341">
        <v>13182</v>
      </c>
      <c r="CG84" s="341">
        <v>13077</v>
      </c>
      <c r="CH84" s="341">
        <v>13023</v>
      </c>
      <c r="CI84" s="341">
        <v>12975</v>
      </c>
      <c r="CJ84" s="344">
        <v>12986</v>
      </c>
      <c r="CK84" s="344">
        <v>13086</v>
      </c>
      <c r="CL84" s="344">
        <v>13150</v>
      </c>
      <c r="CM84" s="344">
        <v>13140</v>
      </c>
      <c r="CN84" s="344">
        <v>13242</v>
      </c>
      <c r="CO84" s="344">
        <v>13450</v>
      </c>
      <c r="CP84" s="344">
        <v>13680</v>
      </c>
      <c r="CQ84" s="344">
        <v>13736</v>
      </c>
      <c r="CR84" s="344">
        <v>13745</v>
      </c>
      <c r="CS84" s="344">
        <v>13810</v>
      </c>
      <c r="CT84" s="344">
        <v>13970</v>
      </c>
      <c r="CU84" s="344">
        <v>14532</v>
      </c>
      <c r="CV84" s="341">
        <v>14562</v>
      </c>
      <c r="CW84" s="341">
        <v>14457</v>
      </c>
      <c r="CX84" s="341">
        <v>14477</v>
      </c>
      <c r="CY84" s="341">
        <v>14676</v>
      </c>
      <c r="CZ84" s="341">
        <v>14637</v>
      </c>
      <c r="DA84" s="341">
        <v>14575</v>
      </c>
      <c r="DB84" s="341">
        <v>14605</v>
      </c>
      <c r="DC84" s="341">
        <v>14544</v>
      </c>
      <c r="DD84" s="341">
        <v>14552</v>
      </c>
      <c r="DE84" s="341">
        <v>14422</v>
      </c>
      <c r="DF84" s="341">
        <v>14467</v>
      </c>
      <c r="DG84" s="341">
        <v>14499</v>
      </c>
      <c r="DH84" s="344">
        <v>14585</v>
      </c>
      <c r="DI84" s="344">
        <v>14638</v>
      </c>
      <c r="DJ84" s="344">
        <v>14701</v>
      </c>
      <c r="DK84" s="344">
        <v>14875</v>
      </c>
      <c r="DL84" s="344">
        <v>14735</v>
      </c>
      <c r="DM84" s="344">
        <v>14726</v>
      </c>
      <c r="DN84" s="344">
        <v>14603</v>
      </c>
      <c r="DO84" s="344">
        <v>14609</v>
      </c>
      <c r="DP84" s="344">
        <v>14690</v>
      </c>
      <c r="DQ84" s="344">
        <v>14539</v>
      </c>
      <c r="DR84" s="344">
        <v>14450</v>
      </c>
      <c r="DS84" s="344">
        <v>14673</v>
      </c>
      <c r="DT84" s="341">
        <v>14838</v>
      </c>
      <c r="DU84" s="341">
        <v>15309</v>
      </c>
      <c r="DV84" s="341">
        <v>15560</v>
      </c>
      <c r="DW84" s="341">
        <v>15842</v>
      </c>
      <c r="DX84" s="341">
        <v>16440</v>
      </c>
      <c r="DY84" s="341">
        <v>16710</v>
      </c>
      <c r="DZ84" s="341">
        <v>16901</v>
      </c>
      <c r="EA84" s="341">
        <v>16221</v>
      </c>
      <c r="EB84" s="341">
        <v>16380</v>
      </c>
      <c r="EC84" s="341">
        <v>16218</v>
      </c>
      <c r="ED84" s="341">
        <v>16000</v>
      </c>
      <c r="EE84" s="341">
        <v>15834</v>
      </c>
      <c r="EF84" s="344">
        <v>15804</v>
      </c>
      <c r="EG84" s="344">
        <v>15654</v>
      </c>
      <c r="EH84" s="344">
        <v>15597</v>
      </c>
      <c r="EI84" s="344">
        <v>15447</v>
      </c>
      <c r="EJ84" s="344">
        <v>15328</v>
      </c>
      <c r="EK84" s="344">
        <v>15325</v>
      </c>
      <c r="EL84" s="344">
        <v>15347</v>
      </c>
      <c r="EM84" s="344">
        <v>15370</v>
      </c>
      <c r="EN84" s="344">
        <v>15904</v>
      </c>
      <c r="EO84" s="344">
        <v>15835</v>
      </c>
      <c r="EP84" s="344">
        <v>15817</v>
      </c>
      <c r="EQ84" s="344">
        <v>15859</v>
      </c>
      <c r="ER84" s="341">
        <v>15863</v>
      </c>
      <c r="ES84" s="341">
        <v>16027</v>
      </c>
      <c r="ET84" s="341">
        <v>16295</v>
      </c>
      <c r="EU84" s="341">
        <v>16310</v>
      </c>
      <c r="EV84" s="341">
        <v>16473</v>
      </c>
      <c r="EW84" s="341">
        <v>16614</v>
      </c>
      <c r="EX84" s="341">
        <v>17684</v>
      </c>
      <c r="EY84" s="341">
        <v>17800</v>
      </c>
      <c r="EZ84" s="341">
        <v>17811</v>
      </c>
      <c r="FA84" s="341">
        <v>17839</v>
      </c>
      <c r="FB84" s="341">
        <v>17746</v>
      </c>
      <c r="FC84" s="341">
        <v>17903</v>
      </c>
      <c r="FD84" s="344">
        <v>18224</v>
      </c>
      <c r="FE84" s="344">
        <v>18154</v>
      </c>
      <c r="FF84" s="344">
        <v>18175</v>
      </c>
      <c r="FG84" s="344">
        <v>18048</v>
      </c>
      <c r="FH84" s="344">
        <v>18186</v>
      </c>
      <c r="FI84" s="344">
        <v>18144</v>
      </c>
      <c r="FJ84" s="344">
        <v>18207</v>
      </c>
      <c r="FK84" s="344">
        <v>18574</v>
      </c>
      <c r="FL84" s="344">
        <v>18541</v>
      </c>
      <c r="FM84" s="344">
        <v>18630</v>
      </c>
      <c r="FN84" s="344">
        <v>18663</v>
      </c>
      <c r="FO84" s="344">
        <v>18686</v>
      </c>
      <c r="FP84" s="341">
        <v>18971</v>
      </c>
      <c r="FQ84" s="341">
        <v>18991</v>
      </c>
      <c r="FR84" s="341">
        <v>19103</v>
      </c>
      <c r="FS84" s="341">
        <v>19177</v>
      </c>
      <c r="FT84" s="341">
        <v>18997</v>
      </c>
      <c r="FU84" s="341">
        <v>19232</v>
      </c>
      <c r="FV84" s="341">
        <v>19210</v>
      </c>
      <c r="FW84" s="341">
        <v>19074</v>
      </c>
      <c r="FX84" s="341">
        <v>19250</v>
      </c>
      <c r="FY84" s="341">
        <v>19408</v>
      </c>
      <c r="FZ84" s="341">
        <v>19343</v>
      </c>
      <c r="GA84" s="341">
        <v>19508</v>
      </c>
      <c r="GB84" s="341">
        <v>19843</v>
      </c>
      <c r="GC84" s="341">
        <v>19913</v>
      </c>
      <c r="GD84" s="341">
        <v>19928</v>
      </c>
      <c r="GE84" s="341">
        <v>19712</v>
      </c>
      <c r="GF84" s="352">
        <v>19981</v>
      </c>
      <c r="GG84" s="353">
        <v>17813</v>
      </c>
      <c r="GH84" s="353">
        <v>18006</v>
      </c>
      <c r="GI84" s="353">
        <v>18018</v>
      </c>
      <c r="GJ84" s="353">
        <v>18026</v>
      </c>
      <c r="GK84" s="353">
        <v>18060</v>
      </c>
      <c r="GL84" s="353">
        <v>18009</v>
      </c>
      <c r="GM84" s="353">
        <v>17995</v>
      </c>
      <c r="GN84" s="341">
        <v>18458</v>
      </c>
      <c r="GO84" s="281">
        <v>463</v>
      </c>
      <c r="GP84" s="282">
        <v>102.572936926924</v>
      </c>
      <c r="GQ84" s="281">
        <v>463</v>
      </c>
      <c r="GR84" s="282">
        <v>102.572936926924</v>
      </c>
    </row>
    <row r="85" spans="1:200" ht="15" outlineLevel="2">
      <c r="A85" s="339">
        <v>197</v>
      </c>
      <c r="B85" s="340" t="s">
        <v>322</v>
      </c>
      <c r="C85" s="306" t="s">
        <v>416</v>
      </c>
      <c r="D85" s="341">
        <v>10443</v>
      </c>
      <c r="E85" s="341">
        <v>10514</v>
      </c>
      <c r="F85" s="341">
        <v>10538</v>
      </c>
      <c r="G85" s="341">
        <v>10342</v>
      </c>
      <c r="H85" s="341">
        <v>10310</v>
      </c>
      <c r="I85" s="341">
        <v>10342</v>
      </c>
      <c r="J85" s="341">
        <v>10245</v>
      </c>
      <c r="K85" s="341">
        <v>10307</v>
      </c>
      <c r="L85" s="341">
        <v>10272</v>
      </c>
      <c r="M85" s="341">
        <v>10296</v>
      </c>
      <c r="N85" s="341">
        <v>10310</v>
      </c>
      <c r="O85" s="341">
        <v>10233</v>
      </c>
      <c r="P85" s="344">
        <v>10227</v>
      </c>
      <c r="Q85" s="344">
        <v>10241</v>
      </c>
      <c r="R85" s="347">
        <v>10253</v>
      </c>
      <c r="S85" s="344">
        <v>10169</v>
      </c>
      <c r="T85" s="344">
        <v>10362</v>
      </c>
      <c r="U85" s="344">
        <v>10474</v>
      </c>
      <c r="V85" s="344">
        <v>10465</v>
      </c>
      <c r="W85" s="344">
        <v>10436</v>
      </c>
      <c r="X85" s="344">
        <v>10515</v>
      </c>
      <c r="Y85" s="344">
        <v>10567</v>
      </c>
      <c r="Z85" s="344">
        <v>10559</v>
      </c>
      <c r="AA85" s="344">
        <v>10488</v>
      </c>
      <c r="AB85" s="341">
        <v>10533</v>
      </c>
      <c r="AC85" s="341">
        <v>10527</v>
      </c>
      <c r="AD85" s="341">
        <v>10573</v>
      </c>
      <c r="AE85" s="341">
        <v>10545</v>
      </c>
      <c r="AF85" s="341">
        <v>10503</v>
      </c>
      <c r="AG85" s="341">
        <v>10554</v>
      </c>
      <c r="AH85" s="341">
        <v>10569</v>
      </c>
      <c r="AI85" s="341">
        <v>10629</v>
      </c>
      <c r="AJ85" s="341">
        <v>10694</v>
      </c>
      <c r="AK85" s="341">
        <v>10720</v>
      </c>
      <c r="AL85" s="341">
        <v>10747</v>
      </c>
      <c r="AM85" s="341">
        <v>10710</v>
      </c>
      <c r="AN85" s="344">
        <v>10733</v>
      </c>
      <c r="AO85" s="344">
        <v>10995</v>
      </c>
      <c r="AP85" s="344">
        <v>11012</v>
      </c>
      <c r="AQ85" s="344">
        <v>11051</v>
      </c>
      <c r="AR85" s="344">
        <v>11067</v>
      </c>
      <c r="AS85" s="344">
        <v>10996</v>
      </c>
      <c r="AT85" s="344">
        <v>11069</v>
      </c>
      <c r="AU85" s="344">
        <v>11090</v>
      </c>
      <c r="AV85" s="344">
        <v>11047</v>
      </c>
      <c r="AW85" s="344">
        <v>11050</v>
      </c>
      <c r="AX85" s="344">
        <v>11039</v>
      </c>
      <c r="AY85" s="344">
        <v>11056</v>
      </c>
      <c r="AZ85" s="341">
        <v>11082</v>
      </c>
      <c r="BA85" s="341">
        <v>11134</v>
      </c>
      <c r="BB85" s="341">
        <v>11089</v>
      </c>
      <c r="BC85" s="341">
        <v>11024</v>
      </c>
      <c r="BD85" s="341">
        <v>11010</v>
      </c>
      <c r="BE85" s="341">
        <v>10977</v>
      </c>
      <c r="BF85" s="341">
        <v>10930</v>
      </c>
      <c r="BG85" s="341">
        <v>10865</v>
      </c>
      <c r="BH85" s="341">
        <v>10903</v>
      </c>
      <c r="BI85" s="341">
        <v>10876</v>
      </c>
      <c r="BJ85" s="341">
        <v>10844</v>
      </c>
      <c r="BK85" s="341">
        <v>10946</v>
      </c>
      <c r="BL85" s="344">
        <v>10981</v>
      </c>
      <c r="BM85" s="344">
        <v>11009</v>
      </c>
      <c r="BN85" s="344">
        <v>11055</v>
      </c>
      <c r="BO85" s="344">
        <v>11030</v>
      </c>
      <c r="BP85" s="344">
        <v>11107</v>
      </c>
      <c r="BQ85" s="344">
        <v>11002</v>
      </c>
      <c r="BR85" s="344">
        <v>10818</v>
      </c>
      <c r="BS85" s="344">
        <v>10768</v>
      </c>
      <c r="BT85" s="344">
        <v>10738</v>
      </c>
      <c r="BU85" s="344">
        <v>10738</v>
      </c>
      <c r="BV85" s="344">
        <v>10757</v>
      </c>
      <c r="BW85" s="344">
        <v>10788</v>
      </c>
      <c r="BX85" s="341">
        <v>10853</v>
      </c>
      <c r="BY85" s="341">
        <v>10793</v>
      </c>
      <c r="BZ85" s="341">
        <v>10835</v>
      </c>
      <c r="CA85" s="341">
        <v>10820</v>
      </c>
      <c r="CB85" s="341">
        <v>10807</v>
      </c>
      <c r="CC85" s="341">
        <v>10746</v>
      </c>
      <c r="CD85" s="341">
        <v>10723</v>
      </c>
      <c r="CE85" s="341">
        <v>10930</v>
      </c>
      <c r="CF85" s="341">
        <v>10935</v>
      </c>
      <c r="CG85" s="341">
        <v>10881</v>
      </c>
      <c r="CH85" s="341">
        <v>10798</v>
      </c>
      <c r="CI85" s="341">
        <v>10747</v>
      </c>
      <c r="CJ85" s="344">
        <v>10697</v>
      </c>
      <c r="CK85" s="344">
        <v>10711</v>
      </c>
      <c r="CL85" s="344">
        <v>10690</v>
      </c>
      <c r="CM85" s="344">
        <v>10664</v>
      </c>
      <c r="CN85" s="344">
        <v>10652</v>
      </c>
      <c r="CO85" s="344">
        <v>10760</v>
      </c>
      <c r="CP85" s="344">
        <v>10761</v>
      </c>
      <c r="CQ85" s="344">
        <v>10819</v>
      </c>
      <c r="CR85" s="344">
        <v>10831</v>
      </c>
      <c r="CS85" s="344">
        <v>10912</v>
      </c>
      <c r="CT85" s="344">
        <v>10949</v>
      </c>
      <c r="CU85" s="344">
        <v>10979</v>
      </c>
      <c r="CV85" s="341">
        <v>10984</v>
      </c>
      <c r="CW85" s="341">
        <v>10978</v>
      </c>
      <c r="CX85" s="341">
        <v>11069</v>
      </c>
      <c r="CY85" s="341">
        <v>11096</v>
      </c>
      <c r="CZ85" s="341">
        <v>11117</v>
      </c>
      <c r="DA85" s="341">
        <v>11090</v>
      </c>
      <c r="DB85" s="341">
        <v>11103</v>
      </c>
      <c r="DC85" s="341">
        <v>11043</v>
      </c>
      <c r="DD85" s="341">
        <v>11037</v>
      </c>
      <c r="DE85" s="341">
        <v>11020</v>
      </c>
      <c r="DF85" s="341">
        <v>11017</v>
      </c>
      <c r="DG85" s="341">
        <v>11037</v>
      </c>
      <c r="DH85" s="344">
        <v>11025</v>
      </c>
      <c r="DI85" s="344">
        <v>10992</v>
      </c>
      <c r="DJ85" s="344">
        <v>11115</v>
      </c>
      <c r="DK85" s="344">
        <v>11078</v>
      </c>
      <c r="DL85" s="344">
        <v>10994</v>
      </c>
      <c r="DM85" s="344">
        <v>10944</v>
      </c>
      <c r="DN85" s="344">
        <v>10890</v>
      </c>
      <c r="DO85" s="344">
        <v>10836</v>
      </c>
      <c r="DP85" s="344">
        <v>10869</v>
      </c>
      <c r="DQ85" s="344">
        <v>10858</v>
      </c>
      <c r="DR85" s="344">
        <v>10792</v>
      </c>
      <c r="DS85" s="344">
        <v>10875</v>
      </c>
      <c r="DT85" s="341">
        <v>10873</v>
      </c>
      <c r="DU85" s="341">
        <v>11033</v>
      </c>
      <c r="DV85" s="341">
        <v>11006</v>
      </c>
      <c r="DW85" s="341">
        <v>11068</v>
      </c>
      <c r="DX85" s="341">
        <v>11232</v>
      </c>
      <c r="DY85" s="341">
        <v>11292</v>
      </c>
      <c r="DZ85" s="341">
        <v>11321</v>
      </c>
      <c r="EA85" s="341">
        <v>11208</v>
      </c>
      <c r="EB85" s="341">
        <v>11210</v>
      </c>
      <c r="EC85" s="341">
        <v>11216</v>
      </c>
      <c r="ED85" s="341">
        <v>11148</v>
      </c>
      <c r="EE85" s="341">
        <v>11098</v>
      </c>
      <c r="EF85" s="344">
        <v>11194</v>
      </c>
      <c r="EG85" s="344">
        <v>11190</v>
      </c>
      <c r="EH85" s="344">
        <v>11136</v>
      </c>
      <c r="EI85" s="344">
        <v>11059</v>
      </c>
      <c r="EJ85" s="344">
        <v>11101</v>
      </c>
      <c r="EK85" s="344">
        <v>11104</v>
      </c>
      <c r="EL85" s="344">
        <v>11165</v>
      </c>
      <c r="EM85" s="344">
        <v>11158</v>
      </c>
      <c r="EN85" s="344">
        <v>11165</v>
      </c>
      <c r="EO85" s="344">
        <v>11181</v>
      </c>
      <c r="EP85" s="344">
        <v>11243</v>
      </c>
      <c r="EQ85" s="344">
        <v>11190</v>
      </c>
      <c r="ER85" s="341">
        <v>11256</v>
      </c>
      <c r="ES85" s="341">
        <v>11191</v>
      </c>
      <c r="ET85" s="341">
        <v>11204</v>
      </c>
      <c r="EU85" s="341">
        <v>11177</v>
      </c>
      <c r="EV85" s="341">
        <v>11216</v>
      </c>
      <c r="EW85" s="341">
        <v>11218</v>
      </c>
      <c r="EX85" s="341">
        <v>11455</v>
      </c>
      <c r="EY85" s="341">
        <v>11476</v>
      </c>
      <c r="EZ85" s="341">
        <v>11423</v>
      </c>
      <c r="FA85" s="341">
        <v>11450</v>
      </c>
      <c r="FB85" s="341">
        <v>11442</v>
      </c>
      <c r="FC85" s="341">
        <v>11503</v>
      </c>
      <c r="FD85" s="344">
        <v>11523</v>
      </c>
      <c r="FE85" s="344">
        <v>11535</v>
      </c>
      <c r="FF85" s="344">
        <v>11567</v>
      </c>
      <c r="FG85" s="344">
        <v>11558</v>
      </c>
      <c r="FH85" s="344">
        <v>11580</v>
      </c>
      <c r="FI85" s="344">
        <v>11536</v>
      </c>
      <c r="FJ85" s="344">
        <v>11523</v>
      </c>
      <c r="FK85" s="344">
        <v>11565</v>
      </c>
      <c r="FL85" s="344">
        <v>11559</v>
      </c>
      <c r="FM85" s="344">
        <v>11578</v>
      </c>
      <c r="FN85" s="344">
        <v>11582</v>
      </c>
      <c r="FO85" s="344">
        <v>11601</v>
      </c>
      <c r="FP85" s="341">
        <v>11644</v>
      </c>
      <c r="FQ85" s="341">
        <v>11652</v>
      </c>
      <c r="FR85" s="341">
        <v>11675</v>
      </c>
      <c r="FS85" s="341">
        <v>11622</v>
      </c>
      <c r="FT85" s="341">
        <v>11642</v>
      </c>
      <c r="FU85" s="341">
        <v>11640</v>
      </c>
      <c r="FV85" s="341">
        <v>11611</v>
      </c>
      <c r="FW85" s="341">
        <v>11609</v>
      </c>
      <c r="FX85" s="341">
        <v>11591</v>
      </c>
      <c r="FY85" s="341">
        <v>11579</v>
      </c>
      <c r="FZ85" s="341">
        <v>11567</v>
      </c>
      <c r="GA85" s="341">
        <v>11610</v>
      </c>
      <c r="GB85" s="341">
        <v>11731</v>
      </c>
      <c r="GC85" s="341">
        <v>11852</v>
      </c>
      <c r="GD85" s="341">
        <v>11774</v>
      </c>
      <c r="GE85" s="341">
        <v>11765</v>
      </c>
      <c r="GF85" s="352">
        <v>11799</v>
      </c>
      <c r="GG85" s="353">
        <v>11420</v>
      </c>
      <c r="GH85" s="353">
        <v>11424</v>
      </c>
      <c r="GI85" s="353">
        <v>11386</v>
      </c>
      <c r="GJ85" s="353">
        <v>11359</v>
      </c>
      <c r="GK85" s="353">
        <v>11374</v>
      </c>
      <c r="GL85" s="353">
        <v>11385</v>
      </c>
      <c r="GM85" s="353">
        <v>11360</v>
      </c>
      <c r="GN85" s="341">
        <v>11620</v>
      </c>
      <c r="GO85" s="281">
        <v>260</v>
      </c>
      <c r="GP85" s="282">
        <v>102.28873239436599</v>
      </c>
      <c r="GQ85" s="281">
        <v>260</v>
      </c>
      <c r="GR85" s="282">
        <v>102.28873239436599</v>
      </c>
    </row>
    <row r="86" spans="1:200" ht="15" outlineLevel="2">
      <c r="A86" s="339">
        <v>206</v>
      </c>
      <c r="B86" s="340" t="s">
        <v>322</v>
      </c>
      <c r="C86" s="306" t="s">
        <v>417</v>
      </c>
      <c r="D86" s="341">
        <v>3284</v>
      </c>
      <c r="E86" s="341">
        <v>3279</v>
      </c>
      <c r="F86" s="341">
        <v>3249</v>
      </c>
      <c r="G86" s="341">
        <v>3241</v>
      </c>
      <c r="H86" s="341">
        <v>3222</v>
      </c>
      <c r="I86" s="341">
        <v>3211</v>
      </c>
      <c r="J86" s="341">
        <v>3151</v>
      </c>
      <c r="K86" s="341">
        <v>3203</v>
      </c>
      <c r="L86" s="341">
        <v>3154</v>
      </c>
      <c r="M86" s="341">
        <v>3170</v>
      </c>
      <c r="N86" s="341">
        <v>3166</v>
      </c>
      <c r="O86" s="341">
        <v>3172</v>
      </c>
      <c r="P86" s="344">
        <v>3179</v>
      </c>
      <c r="Q86" s="344">
        <v>3182</v>
      </c>
      <c r="R86" s="347">
        <v>3177</v>
      </c>
      <c r="S86" s="344">
        <v>3192</v>
      </c>
      <c r="T86" s="344">
        <v>3198</v>
      </c>
      <c r="U86" s="344">
        <v>3198</v>
      </c>
      <c r="V86" s="344">
        <v>3180</v>
      </c>
      <c r="W86" s="344">
        <v>3171</v>
      </c>
      <c r="X86" s="344">
        <v>3188</v>
      </c>
      <c r="Y86" s="344">
        <v>3249</v>
      </c>
      <c r="Z86" s="344">
        <v>3256</v>
      </c>
      <c r="AA86" s="344">
        <v>3244</v>
      </c>
      <c r="AB86" s="341">
        <v>3255</v>
      </c>
      <c r="AC86" s="341">
        <v>3237</v>
      </c>
      <c r="AD86" s="341">
        <v>3211</v>
      </c>
      <c r="AE86" s="341">
        <v>3192</v>
      </c>
      <c r="AF86" s="341">
        <v>3219</v>
      </c>
      <c r="AG86" s="341">
        <v>3194</v>
      </c>
      <c r="AH86" s="341">
        <v>3210</v>
      </c>
      <c r="AI86" s="341">
        <v>3209</v>
      </c>
      <c r="AJ86" s="341">
        <v>3217</v>
      </c>
      <c r="AK86" s="341">
        <v>3233</v>
      </c>
      <c r="AL86" s="341">
        <v>3219</v>
      </c>
      <c r="AM86" s="341">
        <v>3224</v>
      </c>
      <c r="AN86" s="344">
        <v>3200</v>
      </c>
      <c r="AO86" s="344">
        <v>3218</v>
      </c>
      <c r="AP86" s="344">
        <v>3235</v>
      </c>
      <c r="AQ86" s="344">
        <v>3218</v>
      </c>
      <c r="AR86" s="344">
        <v>3245</v>
      </c>
      <c r="AS86" s="344">
        <v>3259</v>
      </c>
      <c r="AT86" s="344">
        <v>3250</v>
      </c>
      <c r="AU86" s="344">
        <v>3272</v>
      </c>
      <c r="AV86" s="344">
        <v>3241</v>
      </c>
      <c r="AW86" s="344">
        <v>3234</v>
      </c>
      <c r="AX86" s="344">
        <v>3247</v>
      </c>
      <c r="AY86" s="344">
        <v>3225</v>
      </c>
      <c r="AZ86" s="341">
        <v>3233</v>
      </c>
      <c r="BA86" s="341">
        <v>3247</v>
      </c>
      <c r="BB86" s="341">
        <v>3245</v>
      </c>
      <c r="BC86" s="341">
        <v>3199</v>
      </c>
      <c r="BD86" s="341">
        <v>3216</v>
      </c>
      <c r="BE86" s="341">
        <v>3208</v>
      </c>
      <c r="BF86" s="341">
        <v>3184</v>
      </c>
      <c r="BG86" s="341">
        <v>3137</v>
      </c>
      <c r="BH86" s="341">
        <v>3129</v>
      </c>
      <c r="BI86" s="341">
        <v>3102</v>
      </c>
      <c r="BJ86" s="341">
        <v>3107</v>
      </c>
      <c r="BK86" s="341">
        <v>3103</v>
      </c>
      <c r="BL86" s="344">
        <v>3122</v>
      </c>
      <c r="BM86" s="344">
        <v>3140</v>
      </c>
      <c r="BN86" s="344">
        <v>3126</v>
      </c>
      <c r="BO86" s="344">
        <v>3120</v>
      </c>
      <c r="BP86" s="344">
        <v>3131</v>
      </c>
      <c r="BQ86" s="344">
        <v>3122</v>
      </c>
      <c r="BR86" s="344">
        <v>3065</v>
      </c>
      <c r="BS86" s="344">
        <v>3032</v>
      </c>
      <c r="BT86" s="344">
        <v>3027</v>
      </c>
      <c r="BU86" s="344">
        <v>2999</v>
      </c>
      <c r="BV86" s="344">
        <v>2997</v>
      </c>
      <c r="BW86" s="344">
        <v>2981</v>
      </c>
      <c r="BX86" s="341">
        <v>2982</v>
      </c>
      <c r="BY86" s="341">
        <v>2993</v>
      </c>
      <c r="BZ86" s="341">
        <v>2977</v>
      </c>
      <c r="CA86" s="341">
        <v>2947</v>
      </c>
      <c r="CB86" s="341">
        <v>2930</v>
      </c>
      <c r="CC86" s="341">
        <v>2913</v>
      </c>
      <c r="CD86" s="341">
        <v>2919</v>
      </c>
      <c r="CE86" s="341">
        <v>2935</v>
      </c>
      <c r="CF86" s="341">
        <v>2938</v>
      </c>
      <c r="CG86" s="341">
        <v>2933</v>
      </c>
      <c r="CH86" s="341">
        <v>2931</v>
      </c>
      <c r="CI86" s="341">
        <v>2912</v>
      </c>
      <c r="CJ86" s="344">
        <v>2919</v>
      </c>
      <c r="CK86" s="344">
        <v>2913</v>
      </c>
      <c r="CL86" s="344">
        <v>2901</v>
      </c>
      <c r="CM86" s="344">
        <v>2904</v>
      </c>
      <c r="CN86" s="344">
        <v>2903</v>
      </c>
      <c r="CO86" s="344">
        <v>2906</v>
      </c>
      <c r="CP86" s="344">
        <v>2923</v>
      </c>
      <c r="CQ86" s="344">
        <v>2930</v>
      </c>
      <c r="CR86" s="344">
        <v>2908</v>
      </c>
      <c r="CS86" s="344">
        <v>2895</v>
      </c>
      <c r="CT86" s="344">
        <v>2916</v>
      </c>
      <c r="CU86" s="344">
        <v>2935</v>
      </c>
      <c r="CV86" s="341">
        <v>2947</v>
      </c>
      <c r="CW86" s="341">
        <v>2919</v>
      </c>
      <c r="CX86" s="341">
        <v>2919</v>
      </c>
      <c r="CY86" s="341">
        <v>2910</v>
      </c>
      <c r="CZ86" s="341">
        <v>2916</v>
      </c>
      <c r="DA86" s="341">
        <v>2902</v>
      </c>
      <c r="DB86" s="341">
        <v>2907</v>
      </c>
      <c r="DC86" s="341">
        <v>2899</v>
      </c>
      <c r="DD86" s="341">
        <v>2903</v>
      </c>
      <c r="DE86" s="341">
        <v>2890</v>
      </c>
      <c r="DF86" s="341">
        <v>2887</v>
      </c>
      <c r="DG86" s="341">
        <v>2877</v>
      </c>
      <c r="DH86" s="344">
        <v>2880</v>
      </c>
      <c r="DI86" s="344">
        <v>2878</v>
      </c>
      <c r="DJ86" s="344">
        <v>2894</v>
      </c>
      <c r="DK86" s="344">
        <v>2875</v>
      </c>
      <c r="DL86" s="344">
        <v>2842</v>
      </c>
      <c r="DM86" s="344">
        <v>2831</v>
      </c>
      <c r="DN86" s="344">
        <v>2824</v>
      </c>
      <c r="DO86" s="344">
        <v>2803</v>
      </c>
      <c r="DP86" s="344">
        <v>2795</v>
      </c>
      <c r="DQ86" s="344">
        <v>2773</v>
      </c>
      <c r="DR86" s="344">
        <v>2760</v>
      </c>
      <c r="DS86" s="344">
        <v>2777</v>
      </c>
      <c r="DT86" s="341">
        <v>2783</v>
      </c>
      <c r="DU86" s="341">
        <v>2802</v>
      </c>
      <c r="DV86" s="341">
        <v>2810</v>
      </c>
      <c r="DW86" s="341">
        <v>2824</v>
      </c>
      <c r="DX86" s="341">
        <v>2852</v>
      </c>
      <c r="DY86" s="341">
        <v>2850</v>
      </c>
      <c r="DZ86" s="341">
        <v>2846</v>
      </c>
      <c r="EA86" s="341">
        <v>2822</v>
      </c>
      <c r="EB86" s="341">
        <v>2833</v>
      </c>
      <c r="EC86" s="341">
        <v>2833</v>
      </c>
      <c r="ED86" s="341">
        <v>2814</v>
      </c>
      <c r="EE86" s="341">
        <v>2805</v>
      </c>
      <c r="EF86" s="344">
        <v>2817</v>
      </c>
      <c r="EG86" s="344">
        <v>2795</v>
      </c>
      <c r="EH86" s="344">
        <v>2766</v>
      </c>
      <c r="EI86" s="344">
        <v>2744</v>
      </c>
      <c r="EJ86" s="344">
        <v>2753</v>
      </c>
      <c r="EK86" s="344">
        <v>2738</v>
      </c>
      <c r="EL86" s="344">
        <v>2729</v>
      </c>
      <c r="EM86" s="344">
        <v>2720</v>
      </c>
      <c r="EN86" s="344">
        <v>2729</v>
      </c>
      <c r="EO86" s="344">
        <v>2741</v>
      </c>
      <c r="EP86" s="344">
        <v>2725</v>
      </c>
      <c r="EQ86" s="344">
        <v>2722</v>
      </c>
      <c r="ER86" s="341">
        <v>2743</v>
      </c>
      <c r="ES86" s="341">
        <v>2739</v>
      </c>
      <c r="ET86" s="341">
        <v>2721</v>
      </c>
      <c r="EU86" s="341">
        <v>2720</v>
      </c>
      <c r="EV86" s="341">
        <v>2727</v>
      </c>
      <c r="EW86" s="341">
        <v>2709</v>
      </c>
      <c r="EX86" s="341">
        <v>2747</v>
      </c>
      <c r="EY86" s="341">
        <v>2763</v>
      </c>
      <c r="EZ86" s="341">
        <v>2750</v>
      </c>
      <c r="FA86" s="341">
        <v>2738</v>
      </c>
      <c r="FB86" s="341">
        <v>2730</v>
      </c>
      <c r="FC86" s="341">
        <v>2738</v>
      </c>
      <c r="FD86" s="344">
        <v>2742</v>
      </c>
      <c r="FE86" s="344">
        <v>2733</v>
      </c>
      <c r="FF86" s="344">
        <v>2711</v>
      </c>
      <c r="FG86" s="344">
        <v>2716</v>
      </c>
      <c r="FH86" s="344">
        <v>2726</v>
      </c>
      <c r="FI86" s="344">
        <v>2716</v>
      </c>
      <c r="FJ86" s="344">
        <v>2703</v>
      </c>
      <c r="FK86" s="344">
        <v>2693</v>
      </c>
      <c r="FL86" s="344">
        <v>2683</v>
      </c>
      <c r="FM86" s="344">
        <v>2668</v>
      </c>
      <c r="FN86" s="344">
        <v>2675</v>
      </c>
      <c r="FO86" s="344">
        <v>2684</v>
      </c>
      <c r="FP86" s="341">
        <v>2705</v>
      </c>
      <c r="FQ86" s="341">
        <v>2724</v>
      </c>
      <c r="FR86" s="341">
        <v>2712</v>
      </c>
      <c r="FS86" s="341">
        <v>2693</v>
      </c>
      <c r="FT86" s="341">
        <v>2704</v>
      </c>
      <c r="FU86" s="341">
        <v>2693</v>
      </c>
      <c r="FV86" s="341">
        <v>2681</v>
      </c>
      <c r="FW86" s="341">
        <v>2678</v>
      </c>
      <c r="FX86" s="341">
        <v>2674</v>
      </c>
      <c r="FY86" s="341">
        <v>2667</v>
      </c>
      <c r="FZ86" s="341">
        <v>2654</v>
      </c>
      <c r="GA86" s="341">
        <v>2663</v>
      </c>
      <c r="GB86" s="341">
        <v>2693</v>
      </c>
      <c r="GC86" s="341">
        <v>2700</v>
      </c>
      <c r="GD86" s="341">
        <v>2725</v>
      </c>
      <c r="GE86" s="341">
        <v>2698</v>
      </c>
      <c r="GF86" s="352">
        <v>2689</v>
      </c>
      <c r="GG86" s="353">
        <v>2652</v>
      </c>
      <c r="GH86" s="353">
        <v>2644</v>
      </c>
      <c r="GI86" s="353">
        <v>2619</v>
      </c>
      <c r="GJ86" s="353">
        <v>2635</v>
      </c>
      <c r="GK86" s="353">
        <v>2642</v>
      </c>
      <c r="GL86" s="353">
        <v>2648</v>
      </c>
      <c r="GM86" s="353">
        <v>2646</v>
      </c>
      <c r="GN86" s="341">
        <v>2644</v>
      </c>
      <c r="GO86" s="281">
        <v>-2</v>
      </c>
      <c r="GP86" s="282">
        <v>99.924414210128504</v>
      </c>
      <c r="GQ86" s="281">
        <v>-2</v>
      </c>
      <c r="GR86" s="282">
        <v>99.924414210128504</v>
      </c>
    </row>
    <row r="87" spans="1:200" ht="15" outlineLevel="2">
      <c r="A87" s="339">
        <v>313</v>
      </c>
      <c r="B87" s="340" t="s">
        <v>322</v>
      </c>
      <c r="C87" s="306" t="s">
        <v>418</v>
      </c>
      <c r="D87" s="341">
        <v>6870</v>
      </c>
      <c r="E87" s="341">
        <v>6917</v>
      </c>
      <c r="F87" s="341">
        <v>6870</v>
      </c>
      <c r="G87" s="341">
        <v>6865</v>
      </c>
      <c r="H87" s="341">
        <v>6788</v>
      </c>
      <c r="I87" s="341">
        <v>6897</v>
      </c>
      <c r="J87" s="341">
        <v>6796</v>
      </c>
      <c r="K87" s="341">
        <v>6883</v>
      </c>
      <c r="L87" s="341">
        <v>6762</v>
      </c>
      <c r="M87" s="341">
        <v>6816</v>
      </c>
      <c r="N87" s="341">
        <v>6776</v>
      </c>
      <c r="O87" s="341">
        <v>6851</v>
      </c>
      <c r="P87" s="344">
        <v>6932</v>
      </c>
      <c r="Q87" s="344">
        <v>6959</v>
      </c>
      <c r="R87" s="347">
        <v>7009</v>
      </c>
      <c r="S87" s="344">
        <v>6925</v>
      </c>
      <c r="T87" s="344">
        <v>7149</v>
      </c>
      <c r="U87" s="344">
        <v>7133</v>
      </c>
      <c r="V87" s="344">
        <v>7063</v>
      </c>
      <c r="W87" s="344">
        <v>7022</v>
      </c>
      <c r="X87" s="344">
        <v>6979</v>
      </c>
      <c r="Y87" s="344">
        <v>6896</v>
      </c>
      <c r="Z87" s="344">
        <v>6858</v>
      </c>
      <c r="AA87" s="344">
        <v>6773</v>
      </c>
      <c r="AB87" s="341">
        <v>6740</v>
      </c>
      <c r="AC87" s="341">
        <v>6740</v>
      </c>
      <c r="AD87" s="341">
        <v>6763</v>
      </c>
      <c r="AE87" s="341">
        <v>6749</v>
      </c>
      <c r="AF87" s="341">
        <v>6761</v>
      </c>
      <c r="AG87" s="341">
        <v>6748</v>
      </c>
      <c r="AH87" s="341">
        <v>6745</v>
      </c>
      <c r="AI87" s="341">
        <v>6773</v>
      </c>
      <c r="AJ87" s="341">
        <v>6725</v>
      </c>
      <c r="AK87" s="341">
        <v>6694</v>
      </c>
      <c r="AL87" s="341">
        <v>6686</v>
      </c>
      <c r="AM87" s="341">
        <v>6665</v>
      </c>
      <c r="AN87" s="344">
        <v>6643</v>
      </c>
      <c r="AO87" s="344">
        <v>6895</v>
      </c>
      <c r="AP87" s="344">
        <v>6955</v>
      </c>
      <c r="AQ87" s="344">
        <v>7020</v>
      </c>
      <c r="AR87" s="344">
        <v>7065</v>
      </c>
      <c r="AS87" s="344">
        <v>7045</v>
      </c>
      <c r="AT87" s="344">
        <v>7038</v>
      </c>
      <c r="AU87" s="344">
        <v>7038</v>
      </c>
      <c r="AV87" s="344">
        <v>7012</v>
      </c>
      <c r="AW87" s="344">
        <v>6951</v>
      </c>
      <c r="AX87" s="344">
        <v>6942</v>
      </c>
      <c r="AY87" s="344">
        <v>6915</v>
      </c>
      <c r="AZ87" s="341">
        <v>6901</v>
      </c>
      <c r="BA87" s="341">
        <v>6890</v>
      </c>
      <c r="BB87" s="341">
        <v>6913</v>
      </c>
      <c r="BC87" s="341">
        <v>6884</v>
      </c>
      <c r="BD87" s="341">
        <v>6985</v>
      </c>
      <c r="BE87" s="341">
        <v>6914</v>
      </c>
      <c r="BF87" s="341">
        <v>6905</v>
      </c>
      <c r="BG87" s="341">
        <v>6831</v>
      </c>
      <c r="BH87" s="341">
        <v>6855</v>
      </c>
      <c r="BI87" s="341">
        <v>6846</v>
      </c>
      <c r="BJ87" s="341">
        <v>6863</v>
      </c>
      <c r="BK87" s="341">
        <v>6902</v>
      </c>
      <c r="BL87" s="344">
        <v>6898</v>
      </c>
      <c r="BM87" s="344">
        <v>6959</v>
      </c>
      <c r="BN87" s="344">
        <v>6964</v>
      </c>
      <c r="BO87" s="344">
        <v>6972</v>
      </c>
      <c r="BP87" s="344">
        <v>6966</v>
      </c>
      <c r="BQ87" s="344">
        <v>6929</v>
      </c>
      <c r="BR87" s="344">
        <v>6832</v>
      </c>
      <c r="BS87" s="344">
        <v>6790</v>
      </c>
      <c r="BT87" s="344">
        <v>6775</v>
      </c>
      <c r="BU87" s="344">
        <v>6687</v>
      </c>
      <c r="BV87" s="344">
        <v>6631</v>
      </c>
      <c r="BW87" s="344">
        <v>6640</v>
      </c>
      <c r="BX87" s="341">
        <v>6681</v>
      </c>
      <c r="BY87" s="341">
        <v>6688</v>
      </c>
      <c r="BZ87" s="341">
        <v>6660</v>
      </c>
      <c r="CA87" s="341">
        <v>6631</v>
      </c>
      <c r="CB87" s="341">
        <v>6620</v>
      </c>
      <c r="CC87" s="341">
        <v>6577</v>
      </c>
      <c r="CD87" s="341">
        <v>6562</v>
      </c>
      <c r="CE87" s="341">
        <v>6559</v>
      </c>
      <c r="CF87" s="341">
        <v>6621</v>
      </c>
      <c r="CG87" s="341">
        <v>6573</v>
      </c>
      <c r="CH87" s="341">
        <v>6526</v>
      </c>
      <c r="CI87" s="341">
        <v>6503</v>
      </c>
      <c r="CJ87" s="344">
        <v>6464</v>
      </c>
      <c r="CK87" s="344">
        <v>6517</v>
      </c>
      <c r="CL87" s="344">
        <v>6528</v>
      </c>
      <c r="CM87" s="344">
        <v>6527</v>
      </c>
      <c r="CN87" s="344">
        <v>6520</v>
      </c>
      <c r="CO87" s="344">
        <v>6569</v>
      </c>
      <c r="CP87" s="344">
        <v>6628</v>
      </c>
      <c r="CQ87" s="344">
        <v>6639</v>
      </c>
      <c r="CR87" s="344">
        <v>6667</v>
      </c>
      <c r="CS87" s="344">
        <v>6644</v>
      </c>
      <c r="CT87" s="344">
        <v>6655</v>
      </c>
      <c r="CU87" s="344">
        <v>6644</v>
      </c>
      <c r="CV87" s="341">
        <v>6630</v>
      </c>
      <c r="CW87" s="341">
        <v>6621</v>
      </c>
      <c r="CX87" s="341">
        <v>6659</v>
      </c>
      <c r="CY87" s="341">
        <v>6616</v>
      </c>
      <c r="CZ87" s="341">
        <v>6606</v>
      </c>
      <c r="DA87" s="341">
        <v>6604</v>
      </c>
      <c r="DB87" s="341">
        <v>6617</v>
      </c>
      <c r="DC87" s="341">
        <v>6608</v>
      </c>
      <c r="DD87" s="341">
        <v>6617</v>
      </c>
      <c r="DE87" s="341">
        <v>6612</v>
      </c>
      <c r="DF87" s="341">
        <v>6610</v>
      </c>
      <c r="DG87" s="341">
        <v>6720</v>
      </c>
      <c r="DH87" s="344">
        <v>6713</v>
      </c>
      <c r="DI87" s="344">
        <v>6752</v>
      </c>
      <c r="DJ87" s="344">
        <v>6772</v>
      </c>
      <c r="DK87" s="344">
        <v>6737</v>
      </c>
      <c r="DL87" s="344">
        <v>6668</v>
      </c>
      <c r="DM87" s="344">
        <v>6646</v>
      </c>
      <c r="DN87" s="344">
        <v>6622</v>
      </c>
      <c r="DO87" s="344">
        <v>6608</v>
      </c>
      <c r="DP87" s="344">
        <v>6603</v>
      </c>
      <c r="DQ87" s="344">
        <v>6565</v>
      </c>
      <c r="DR87" s="344">
        <v>6513</v>
      </c>
      <c r="DS87" s="344">
        <v>6553</v>
      </c>
      <c r="DT87" s="341">
        <v>6588</v>
      </c>
      <c r="DU87" s="341">
        <v>6671</v>
      </c>
      <c r="DV87" s="341">
        <v>6711</v>
      </c>
      <c r="DW87" s="341">
        <v>6721</v>
      </c>
      <c r="DX87" s="341">
        <v>6804</v>
      </c>
      <c r="DY87" s="341">
        <v>6806</v>
      </c>
      <c r="DZ87" s="341">
        <v>6851</v>
      </c>
      <c r="EA87" s="341">
        <v>6799</v>
      </c>
      <c r="EB87" s="341">
        <v>6799</v>
      </c>
      <c r="EC87" s="341">
        <v>6852</v>
      </c>
      <c r="ED87" s="341">
        <v>6836</v>
      </c>
      <c r="EE87" s="341">
        <v>6817</v>
      </c>
      <c r="EF87" s="344">
        <v>6805</v>
      </c>
      <c r="EG87" s="344">
        <v>6873</v>
      </c>
      <c r="EH87" s="344">
        <v>6846</v>
      </c>
      <c r="EI87" s="344">
        <v>6833</v>
      </c>
      <c r="EJ87" s="344">
        <v>6822</v>
      </c>
      <c r="EK87" s="344">
        <v>6813</v>
      </c>
      <c r="EL87" s="344">
        <v>6838</v>
      </c>
      <c r="EM87" s="344">
        <v>6847</v>
      </c>
      <c r="EN87" s="344">
        <v>6822</v>
      </c>
      <c r="EO87" s="344">
        <v>6808</v>
      </c>
      <c r="EP87" s="344">
        <v>6820</v>
      </c>
      <c r="EQ87" s="344">
        <v>6777</v>
      </c>
      <c r="ER87" s="341">
        <v>6797</v>
      </c>
      <c r="ES87" s="341">
        <v>6737</v>
      </c>
      <c r="ET87" s="341">
        <v>6716</v>
      </c>
      <c r="EU87" s="341">
        <v>6728</v>
      </c>
      <c r="EV87" s="341">
        <v>6726</v>
      </c>
      <c r="EW87" s="341">
        <v>6670</v>
      </c>
      <c r="EX87" s="341">
        <v>6790</v>
      </c>
      <c r="EY87" s="341">
        <v>6764</v>
      </c>
      <c r="EZ87" s="341">
        <v>6753</v>
      </c>
      <c r="FA87" s="341">
        <v>6767</v>
      </c>
      <c r="FB87" s="341">
        <v>6755</v>
      </c>
      <c r="FC87" s="341">
        <v>6796</v>
      </c>
      <c r="FD87" s="344">
        <v>6787</v>
      </c>
      <c r="FE87" s="344">
        <v>6714</v>
      </c>
      <c r="FF87" s="344">
        <v>6734</v>
      </c>
      <c r="FG87" s="344">
        <v>6690</v>
      </c>
      <c r="FH87" s="344">
        <v>6665</v>
      </c>
      <c r="FI87" s="344">
        <v>6658</v>
      </c>
      <c r="FJ87" s="344">
        <v>6664</v>
      </c>
      <c r="FK87" s="344">
        <v>6676</v>
      </c>
      <c r="FL87" s="344">
        <v>6664</v>
      </c>
      <c r="FM87" s="344">
        <v>6641</v>
      </c>
      <c r="FN87" s="344">
        <v>6622</v>
      </c>
      <c r="FO87" s="344">
        <v>6644</v>
      </c>
      <c r="FP87" s="341">
        <v>6690</v>
      </c>
      <c r="FQ87" s="341">
        <v>6713</v>
      </c>
      <c r="FR87" s="341">
        <v>6695</v>
      </c>
      <c r="FS87" s="341">
        <v>6686</v>
      </c>
      <c r="FT87" s="341">
        <v>6665</v>
      </c>
      <c r="FU87" s="341">
        <v>6674</v>
      </c>
      <c r="FV87" s="341">
        <v>6680</v>
      </c>
      <c r="FW87" s="341">
        <v>6639</v>
      </c>
      <c r="FX87" s="341">
        <v>6635</v>
      </c>
      <c r="FY87" s="341">
        <v>6690</v>
      </c>
      <c r="FZ87" s="341">
        <v>6684</v>
      </c>
      <c r="GA87" s="341">
        <v>6697</v>
      </c>
      <c r="GB87" s="341">
        <v>6697</v>
      </c>
      <c r="GC87" s="341">
        <v>6684</v>
      </c>
      <c r="GD87" s="341">
        <v>6610</v>
      </c>
      <c r="GE87" s="341">
        <v>6551</v>
      </c>
      <c r="GF87" s="352">
        <v>6548</v>
      </c>
      <c r="GG87" s="353">
        <v>6334</v>
      </c>
      <c r="GH87" s="353">
        <v>6365</v>
      </c>
      <c r="GI87" s="353">
        <v>6393</v>
      </c>
      <c r="GJ87" s="353">
        <v>6376</v>
      </c>
      <c r="GK87" s="353">
        <v>6344</v>
      </c>
      <c r="GL87" s="353">
        <v>6358</v>
      </c>
      <c r="GM87" s="353">
        <v>6333</v>
      </c>
      <c r="GN87" s="341">
        <v>6294</v>
      </c>
      <c r="GO87" s="281">
        <v>-39</v>
      </c>
      <c r="GP87" s="282">
        <v>99.384178114637606</v>
      </c>
      <c r="GQ87" s="281">
        <v>-39</v>
      </c>
      <c r="GR87" s="282">
        <v>99.384178114637606</v>
      </c>
    </row>
    <row r="88" spans="1:200" ht="15" outlineLevel="2">
      <c r="A88" s="339">
        <v>318</v>
      </c>
      <c r="B88" s="340" t="s">
        <v>322</v>
      </c>
      <c r="C88" s="306" t="s">
        <v>419</v>
      </c>
      <c r="D88" s="341">
        <v>10333</v>
      </c>
      <c r="E88" s="341">
        <v>10254</v>
      </c>
      <c r="F88" s="341">
        <v>10202</v>
      </c>
      <c r="G88" s="341">
        <v>10190</v>
      </c>
      <c r="H88" s="341">
        <v>10108</v>
      </c>
      <c r="I88" s="341">
        <v>10157</v>
      </c>
      <c r="J88" s="341">
        <v>9768</v>
      </c>
      <c r="K88" s="341">
        <v>10138</v>
      </c>
      <c r="L88" s="341">
        <v>9636</v>
      </c>
      <c r="M88" s="341">
        <v>9570</v>
      </c>
      <c r="N88" s="341">
        <v>9494</v>
      </c>
      <c r="O88" s="341">
        <v>9547</v>
      </c>
      <c r="P88" s="344">
        <v>9562</v>
      </c>
      <c r="Q88" s="344">
        <v>9504</v>
      </c>
      <c r="R88" s="347">
        <v>9640</v>
      </c>
      <c r="S88" s="344">
        <v>9629</v>
      </c>
      <c r="T88" s="344">
        <v>9783</v>
      </c>
      <c r="U88" s="344">
        <v>9898</v>
      </c>
      <c r="V88" s="344">
        <v>10111</v>
      </c>
      <c r="W88" s="344">
        <v>10588</v>
      </c>
      <c r="X88" s="344">
        <v>10983</v>
      </c>
      <c r="Y88" s="344">
        <v>11244</v>
      </c>
      <c r="Z88" s="344">
        <v>11314</v>
      </c>
      <c r="AA88" s="344">
        <v>11200</v>
      </c>
      <c r="AB88" s="341">
        <v>11347</v>
      </c>
      <c r="AC88" s="341">
        <v>11372</v>
      </c>
      <c r="AD88" s="341">
        <v>11424</v>
      </c>
      <c r="AE88" s="341">
        <v>11323</v>
      </c>
      <c r="AF88" s="341">
        <v>11426</v>
      </c>
      <c r="AG88" s="341">
        <v>11379</v>
      </c>
      <c r="AH88" s="341">
        <v>11375</v>
      </c>
      <c r="AI88" s="341">
        <v>11461</v>
      </c>
      <c r="AJ88" s="341">
        <v>11463</v>
      </c>
      <c r="AK88" s="341">
        <v>11645</v>
      </c>
      <c r="AL88" s="341">
        <v>11670</v>
      </c>
      <c r="AM88" s="341">
        <v>11731</v>
      </c>
      <c r="AN88" s="344">
        <v>11757</v>
      </c>
      <c r="AO88" s="344">
        <v>11782</v>
      </c>
      <c r="AP88" s="344">
        <v>11818</v>
      </c>
      <c r="AQ88" s="344">
        <v>11706</v>
      </c>
      <c r="AR88" s="344">
        <v>11932</v>
      </c>
      <c r="AS88" s="344">
        <v>11990</v>
      </c>
      <c r="AT88" s="344">
        <v>12054</v>
      </c>
      <c r="AU88" s="344">
        <v>12090</v>
      </c>
      <c r="AV88" s="344">
        <v>12015</v>
      </c>
      <c r="AW88" s="344">
        <v>11962</v>
      </c>
      <c r="AX88" s="344">
        <v>11910</v>
      </c>
      <c r="AY88" s="344">
        <v>11911</v>
      </c>
      <c r="AZ88" s="341">
        <v>12149</v>
      </c>
      <c r="BA88" s="341">
        <v>12195</v>
      </c>
      <c r="BB88" s="341">
        <v>12047</v>
      </c>
      <c r="BC88" s="341">
        <v>12099</v>
      </c>
      <c r="BD88" s="341">
        <v>12133</v>
      </c>
      <c r="BE88" s="341">
        <v>11987</v>
      </c>
      <c r="BF88" s="341">
        <v>12027</v>
      </c>
      <c r="BG88" s="341">
        <v>11859</v>
      </c>
      <c r="BH88" s="341">
        <v>11969</v>
      </c>
      <c r="BI88" s="341">
        <v>11902</v>
      </c>
      <c r="BJ88" s="341">
        <v>11951</v>
      </c>
      <c r="BK88" s="341">
        <v>12155</v>
      </c>
      <c r="BL88" s="344">
        <v>12286</v>
      </c>
      <c r="BM88" s="344">
        <v>12406</v>
      </c>
      <c r="BN88" s="344">
        <v>12460</v>
      </c>
      <c r="BO88" s="344">
        <v>12437</v>
      </c>
      <c r="BP88" s="344">
        <v>12426</v>
      </c>
      <c r="BQ88" s="344">
        <v>12392</v>
      </c>
      <c r="BR88" s="344">
        <v>12133</v>
      </c>
      <c r="BS88" s="344">
        <v>12064</v>
      </c>
      <c r="BT88" s="344">
        <v>11989</v>
      </c>
      <c r="BU88" s="344">
        <v>12019</v>
      </c>
      <c r="BV88" s="344">
        <v>11936</v>
      </c>
      <c r="BW88" s="344">
        <v>12072</v>
      </c>
      <c r="BX88" s="341">
        <v>12212</v>
      </c>
      <c r="BY88" s="341">
        <v>12174</v>
      </c>
      <c r="BZ88" s="341">
        <v>11803</v>
      </c>
      <c r="CA88" s="341">
        <v>11649</v>
      </c>
      <c r="CB88" s="341">
        <v>11524</v>
      </c>
      <c r="CC88" s="341">
        <v>11348</v>
      </c>
      <c r="CD88" s="341">
        <v>11267</v>
      </c>
      <c r="CE88" s="341">
        <v>11270</v>
      </c>
      <c r="CF88" s="341">
        <v>11117</v>
      </c>
      <c r="CG88" s="341">
        <v>11006</v>
      </c>
      <c r="CH88" s="341">
        <v>10906</v>
      </c>
      <c r="CI88" s="341">
        <v>10787</v>
      </c>
      <c r="CJ88" s="344">
        <v>10725</v>
      </c>
      <c r="CK88" s="344">
        <v>10746</v>
      </c>
      <c r="CL88" s="344">
        <v>10698</v>
      </c>
      <c r="CM88" s="344">
        <v>10690</v>
      </c>
      <c r="CN88" s="344">
        <v>10690</v>
      </c>
      <c r="CO88" s="344">
        <v>10841</v>
      </c>
      <c r="CP88" s="344">
        <v>10912</v>
      </c>
      <c r="CQ88" s="344">
        <v>10882</v>
      </c>
      <c r="CR88" s="344">
        <v>11002</v>
      </c>
      <c r="CS88" s="344">
        <v>11006</v>
      </c>
      <c r="CT88" s="344">
        <v>11010</v>
      </c>
      <c r="CU88" s="344">
        <v>11063</v>
      </c>
      <c r="CV88" s="341">
        <v>11124</v>
      </c>
      <c r="CW88" s="341">
        <v>11154</v>
      </c>
      <c r="CX88" s="341">
        <v>11107</v>
      </c>
      <c r="CY88" s="341">
        <v>11071</v>
      </c>
      <c r="CZ88" s="341">
        <v>11010</v>
      </c>
      <c r="DA88" s="341">
        <v>10948</v>
      </c>
      <c r="DB88" s="341">
        <v>10921</v>
      </c>
      <c r="DC88" s="341">
        <v>10950</v>
      </c>
      <c r="DD88" s="341">
        <v>10989</v>
      </c>
      <c r="DE88" s="341">
        <v>11006</v>
      </c>
      <c r="DF88" s="341">
        <v>11074</v>
      </c>
      <c r="DG88" s="341">
        <v>11107</v>
      </c>
      <c r="DH88" s="344">
        <v>11132</v>
      </c>
      <c r="DI88" s="344">
        <v>11215</v>
      </c>
      <c r="DJ88" s="344">
        <v>11321</v>
      </c>
      <c r="DK88" s="344">
        <v>11390</v>
      </c>
      <c r="DL88" s="344">
        <v>11323</v>
      </c>
      <c r="DM88" s="344">
        <v>11206</v>
      </c>
      <c r="DN88" s="344">
        <v>11130</v>
      </c>
      <c r="DO88" s="344">
        <v>11081</v>
      </c>
      <c r="DP88" s="344">
        <v>11124</v>
      </c>
      <c r="DQ88" s="344">
        <v>11052</v>
      </c>
      <c r="DR88" s="344">
        <v>10971</v>
      </c>
      <c r="DS88" s="344">
        <v>11128</v>
      </c>
      <c r="DT88" s="341">
        <v>11248</v>
      </c>
      <c r="DU88" s="341">
        <v>11718</v>
      </c>
      <c r="DV88" s="341">
        <v>11952</v>
      </c>
      <c r="DW88" s="341">
        <v>12083</v>
      </c>
      <c r="DX88" s="341">
        <v>12439</v>
      </c>
      <c r="DY88" s="341">
        <v>12653</v>
      </c>
      <c r="DZ88" s="341">
        <v>12685</v>
      </c>
      <c r="EA88" s="341">
        <v>12313</v>
      </c>
      <c r="EB88" s="341">
        <v>12288</v>
      </c>
      <c r="EC88" s="341">
        <v>12163</v>
      </c>
      <c r="ED88" s="341">
        <v>12035</v>
      </c>
      <c r="EE88" s="341">
        <v>11870</v>
      </c>
      <c r="EF88" s="344">
        <v>11828</v>
      </c>
      <c r="EG88" s="344">
        <v>11751</v>
      </c>
      <c r="EH88" s="344">
        <v>11678</v>
      </c>
      <c r="EI88" s="344">
        <v>11633</v>
      </c>
      <c r="EJ88" s="344">
        <v>11574</v>
      </c>
      <c r="EK88" s="344">
        <v>11623</v>
      </c>
      <c r="EL88" s="344">
        <v>11604</v>
      </c>
      <c r="EM88" s="344">
        <v>11549</v>
      </c>
      <c r="EN88" s="344">
        <v>12048</v>
      </c>
      <c r="EO88" s="344">
        <v>11975</v>
      </c>
      <c r="EP88" s="344">
        <v>11962</v>
      </c>
      <c r="EQ88" s="344">
        <v>12019</v>
      </c>
      <c r="ER88" s="341">
        <v>12039</v>
      </c>
      <c r="ES88" s="341">
        <v>12109</v>
      </c>
      <c r="ET88" s="341">
        <v>12615</v>
      </c>
      <c r="EU88" s="341">
        <v>12658</v>
      </c>
      <c r="EV88" s="341">
        <v>13061</v>
      </c>
      <c r="EW88" s="341">
        <v>13045</v>
      </c>
      <c r="EX88" s="341">
        <v>13739</v>
      </c>
      <c r="EY88" s="341">
        <v>13734</v>
      </c>
      <c r="EZ88" s="341">
        <v>13722</v>
      </c>
      <c r="FA88" s="341">
        <v>14686</v>
      </c>
      <c r="FB88" s="341">
        <v>14666</v>
      </c>
      <c r="FC88" s="341">
        <v>14717</v>
      </c>
      <c r="FD88" s="344">
        <v>14969</v>
      </c>
      <c r="FE88" s="344">
        <v>15009</v>
      </c>
      <c r="FF88" s="344">
        <v>14922</v>
      </c>
      <c r="FG88" s="344">
        <v>14846</v>
      </c>
      <c r="FH88" s="344">
        <v>14982</v>
      </c>
      <c r="FI88" s="344">
        <v>14991</v>
      </c>
      <c r="FJ88" s="344">
        <v>15012</v>
      </c>
      <c r="FK88" s="344">
        <v>15230</v>
      </c>
      <c r="FL88" s="344">
        <v>15263</v>
      </c>
      <c r="FM88" s="344">
        <v>15316</v>
      </c>
      <c r="FN88" s="344">
        <v>15306</v>
      </c>
      <c r="FO88" s="344">
        <v>15275</v>
      </c>
      <c r="FP88" s="341">
        <v>15517</v>
      </c>
      <c r="FQ88" s="341">
        <v>15672</v>
      </c>
      <c r="FR88" s="341">
        <v>15634</v>
      </c>
      <c r="FS88" s="341">
        <v>15695</v>
      </c>
      <c r="FT88" s="341">
        <v>15696</v>
      </c>
      <c r="FU88" s="341">
        <v>15676</v>
      </c>
      <c r="FV88" s="341">
        <v>15705</v>
      </c>
      <c r="FW88" s="341">
        <v>15648</v>
      </c>
      <c r="FX88" s="341">
        <v>16495</v>
      </c>
      <c r="FY88" s="341">
        <v>16598</v>
      </c>
      <c r="FZ88" s="341">
        <v>16510</v>
      </c>
      <c r="GA88" s="341">
        <v>16590</v>
      </c>
      <c r="GB88" s="341">
        <v>16974</v>
      </c>
      <c r="GC88" s="341">
        <v>17056</v>
      </c>
      <c r="GD88" s="341">
        <v>16928</v>
      </c>
      <c r="GE88" s="341">
        <v>16894</v>
      </c>
      <c r="GF88" s="352">
        <v>16996</v>
      </c>
      <c r="GG88" s="353">
        <v>14447</v>
      </c>
      <c r="GH88" s="353">
        <v>14623</v>
      </c>
      <c r="GI88" s="353">
        <v>14728</v>
      </c>
      <c r="GJ88" s="353">
        <v>14771</v>
      </c>
      <c r="GK88" s="353">
        <v>14854</v>
      </c>
      <c r="GL88" s="353">
        <v>14735</v>
      </c>
      <c r="GM88" s="353">
        <v>14788</v>
      </c>
      <c r="GN88" s="341">
        <v>15174</v>
      </c>
      <c r="GO88" s="281">
        <v>386</v>
      </c>
      <c r="GP88" s="282">
        <v>102.610224506357</v>
      </c>
      <c r="GQ88" s="281">
        <v>386</v>
      </c>
      <c r="GR88" s="282">
        <v>102.610224506357</v>
      </c>
    </row>
    <row r="89" spans="1:200" ht="15" outlineLevel="2">
      <c r="A89" s="339">
        <v>321</v>
      </c>
      <c r="B89" s="340" t="s">
        <v>322</v>
      </c>
      <c r="C89" s="306" t="s">
        <v>420</v>
      </c>
      <c r="D89" s="341">
        <v>2395</v>
      </c>
      <c r="E89" s="341">
        <v>2418</v>
      </c>
      <c r="F89" s="341">
        <v>2456</v>
      </c>
      <c r="G89" s="341">
        <v>2419</v>
      </c>
      <c r="H89" s="341">
        <v>2361</v>
      </c>
      <c r="I89" s="341">
        <v>2376</v>
      </c>
      <c r="J89" s="341">
        <v>2364</v>
      </c>
      <c r="K89" s="341">
        <v>2370</v>
      </c>
      <c r="L89" s="341">
        <v>2344</v>
      </c>
      <c r="M89" s="341">
        <v>2342</v>
      </c>
      <c r="N89" s="341">
        <v>2329</v>
      </c>
      <c r="O89" s="341">
        <v>2315</v>
      </c>
      <c r="P89" s="344">
        <v>2265</v>
      </c>
      <c r="Q89" s="344">
        <v>2285</v>
      </c>
      <c r="R89" s="347">
        <v>2282</v>
      </c>
      <c r="S89" s="344">
        <v>2320</v>
      </c>
      <c r="T89" s="344">
        <v>2345</v>
      </c>
      <c r="U89" s="344">
        <v>2327</v>
      </c>
      <c r="V89" s="344">
        <v>2296</v>
      </c>
      <c r="W89" s="344">
        <v>2293</v>
      </c>
      <c r="X89" s="344">
        <v>2304</v>
      </c>
      <c r="Y89" s="344">
        <v>2359</v>
      </c>
      <c r="Z89" s="344">
        <v>2386</v>
      </c>
      <c r="AA89" s="344">
        <v>2329</v>
      </c>
      <c r="AB89" s="341">
        <v>2346</v>
      </c>
      <c r="AC89" s="341">
        <v>2446</v>
      </c>
      <c r="AD89" s="341">
        <v>2450</v>
      </c>
      <c r="AE89" s="341">
        <v>2449</v>
      </c>
      <c r="AF89" s="341">
        <v>2435</v>
      </c>
      <c r="AG89" s="341">
        <v>2389</v>
      </c>
      <c r="AH89" s="341">
        <v>2371</v>
      </c>
      <c r="AI89" s="341">
        <v>2335</v>
      </c>
      <c r="AJ89" s="341">
        <v>2361</v>
      </c>
      <c r="AK89" s="341">
        <v>2393</v>
      </c>
      <c r="AL89" s="341">
        <v>2405</v>
      </c>
      <c r="AM89" s="341">
        <v>2438</v>
      </c>
      <c r="AN89" s="344">
        <v>2446</v>
      </c>
      <c r="AO89" s="344">
        <v>2448</v>
      </c>
      <c r="AP89" s="344">
        <v>2452</v>
      </c>
      <c r="AQ89" s="344">
        <v>2472</v>
      </c>
      <c r="AR89" s="344">
        <v>2620</v>
      </c>
      <c r="AS89" s="344">
        <v>2611</v>
      </c>
      <c r="AT89" s="344">
        <v>2642</v>
      </c>
      <c r="AU89" s="344">
        <v>2632</v>
      </c>
      <c r="AV89" s="344">
        <v>2641</v>
      </c>
      <c r="AW89" s="344">
        <v>2646</v>
      </c>
      <c r="AX89" s="344">
        <v>2646</v>
      </c>
      <c r="AY89" s="344">
        <v>2663</v>
      </c>
      <c r="AZ89" s="341">
        <v>2686</v>
      </c>
      <c r="BA89" s="341">
        <v>2713</v>
      </c>
      <c r="BB89" s="341">
        <v>2681</v>
      </c>
      <c r="BC89" s="341">
        <v>2676</v>
      </c>
      <c r="BD89" s="341">
        <v>2691</v>
      </c>
      <c r="BE89" s="341">
        <v>2687</v>
      </c>
      <c r="BF89" s="341">
        <v>2660</v>
      </c>
      <c r="BG89" s="341">
        <v>2638</v>
      </c>
      <c r="BH89" s="341">
        <v>2687</v>
      </c>
      <c r="BI89" s="341">
        <v>2647</v>
      </c>
      <c r="BJ89" s="341">
        <v>2668</v>
      </c>
      <c r="BK89" s="341">
        <v>2703</v>
      </c>
      <c r="BL89" s="344">
        <v>2733</v>
      </c>
      <c r="BM89" s="344">
        <v>2780</v>
      </c>
      <c r="BN89" s="344">
        <v>2794</v>
      </c>
      <c r="BO89" s="344">
        <v>2827</v>
      </c>
      <c r="BP89" s="344">
        <v>2855</v>
      </c>
      <c r="BQ89" s="344">
        <v>2827</v>
      </c>
      <c r="BR89" s="344">
        <v>2730</v>
      </c>
      <c r="BS89" s="344">
        <v>2684</v>
      </c>
      <c r="BT89" s="344">
        <v>2700</v>
      </c>
      <c r="BU89" s="344">
        <v>2710</v>
      </c>
      <c r="BV89" s="344">
        <v>2717</v>
      </c>
      <c r="BW89" s="344">
        <v>2758</v>
      </c>
      <c r="BX89" s="341">
        <v>2793</v>
      </c>
      <c r="BY89" s="341">
        <v>2810</v>
      </c>
      <c r="BZ89" s="341">
        <v>2813</v>
      </c>
      <c r="CA89" s="341">
        <v>2799</v>
      </c>
      <c r="CB89" s="341">
        <v>2767</v>
      </c>
      <c r="CC89" s="341">
        <v>2815</v>
      </c>
      <c r="CD89" s="341">
        <v>2817</v>
      </c>
      <c r="CE89" s="341">
        <v>2832</v>
      </c>
      <c r="CF89" s="341">
        <v>2825</v>
      </c>
      <c r="CG89" s="341">
        <v>2828</v>
      </c>
      <c r="CH89" s="341">
        <v>2834</v>
      </c>
      <c r="CI89" s="341">
        <v>2818</v>
      </c>
      <c r="CJ89" s="344">
        <v>2815</v>
      </c>
      <c r="CK89" s="344">
        <v>2820</v>
      </c>
      <c r="CL89" s="344">
        <v>2805</v>
      </c>
      <c r="CM89" s="344">
        <v>2787</v>
      </c>
      <c r="CN89" s="344">
        <v>2792</v>
      </c>
      <c r="CO89" s="344">
        <v>2833</v>
      </c>
      <c r="CP89" s="344">
        <v>2839</v>
      </c>
      <c r="CQ89" s="344">
        <v>2825</v>
      </c>
      <c r="CR89" s="344">
        <v>2809</v>
      </c>
      <c r="CS89" s="344">
        <v>2828</v>
      </c>
      <c r="CT89" s="344">
        <v>2854</v>
      </c>
      <c r="CU89" s="344">
        <v>2869</v>
      </c>
      <c r="CV89" s="341">
        <v>2854</v>
      </c>
      <c r="CW89" s="341">
        <v>2844</v>
      </c>
      <c r="CX89" s="341">
        <v>2833</v>
      </c>
      <c r="CY89" s="341">
        <v>2836</v>
      </c>
      <c r="CZ89" s="341">
        <v>2851</v>
      </c>
      <c r="DA89" s="341">
        <v>2831</v>
      </c>
      <c r="DB89" s="341">
        <v>2838</v>
      </c>
      <c r="DC89" s="341">
        <v>2852</v>
      </c>
      <c r="DD89" s="341">
        <v>2820</v>
      </c>
      <c r="DE89" s="341">
        <v>2810</v>
      </c>
      <c r="DF89" s="341">
        <v>2795</v>
      </c>
      <c r="DG89" s="341">
        <v>2758</v>
      </c>
      <c r="DH89" s="344">
        <v>2746</v>
      </c>
      <c r="DI89" s="344">
        <v>2732</v>
      </c>
      <c r="DJ89" s="344">
        <v>2737</v>
      </c>
      <c r="DK89" s="344">
        <v>2755</v>
      </c>
      <c r="DL89" s="344">
        <v>2740</v>
      </c>
      <c r="DM89" s="344">
        <v>2722</v>
      </c>
      <c r="DN89" s="344">
        <v>2705</v>
      </c>
      <c r="DO89" s="344">
        <v>2713</v>
      </c>
      <c r="DP89" s="344">
        <v>2735</v>
      </c>
      <c r="DQ89" s="344">
        <v>2706</v>
      </c>
      <c r="DR89" s="344">
        <v>2696</v>
      </c>
      <c r="DS89" s="344">
        <v>2765</v>
      </c>
      <c r="DT89" s="341">
        <v>2777</v>
      </c>
      <c r="DU89" s="341">
        <v>2876</v>
      </c>
      <c r="DV89" s="341">
        <v>2927</v>
      </c>
      <c r="DW89" s="341">
        <v>2956</v>
      </c>
      <c r="DX89" s="341">
        <v>3030</v>
      </c>
      <c r="DY89" s="341">
        <v>3088</v>
      </c>
      <c r="DZ89" s="341">
        <v>3158</v>
      </c>
      <c r="EA89" s="341">
        <v>2980</v>
      </c>
      <c r="EB89" s="341">
        <v>3154</v>
      </c>
      <c r="EC89" s="341">
        <v>3166</v>
      </c>
      <c r="ED89" s="341">
        <v>3104</v>
      </c>
      <c r="EE89" s="341">
        <v>3104</v>
      </c>
      <c r="EF89" s="344">
        <v>3109</v>
      </c>
      <c r="EG89" s="344">
        <v>3110</v>
      </c>
      <c r="EH89" s="344">
        <v>3096</v>
      </c>
      <c r="EI89" s="344">
        <v>3112</v>
      </c>
      <c r="EJ89" s="344">
        <v>3097</v>
      </c>
      <c r="EK89" s="344">
        <v>3119</v>
      </c>
      <c r="EL89" s="344">
        <v>3126</v>
      </c>
      <c r="EM89" s="344">
        <v>3151</v>
      </c>
      <c r="EN89" s="344">
        <v>3156</v>
      </c>
      <c r="EO89" s="344">
        <v>3148</v>
      </c>
      <c r="EP89" s="344">
        <v>3154</v>
      </c>
      <c r="EQ89" s="344">
        <v>3184</v>
      </c>
      <c r="ER89" s="341">
        <v>3217</v>
      </c>
      <c r="ES89" s="341">
        <v>3232</v>
      </c>
      <c r="ET89" s="341">
        <v>3297</v>
      </c>
      <c r="EU89" s="341">
        <v>3379</v>
      </c>
      <c r="EV89" s="341">
        <v>3403</v>
      </c>
      <c r="EW89" s="341">
        <v>3423</v>
      </c>
      <c r="EX89" s="341">
        <v>3755</v>
      </c>
      <c r="EY89" s="341">
        <v>3776</v>
      </c>
      <c r="EZ89" s="341">
        <v>3794</v>
      </c>
      <c r="FA89" s="341">
        <v>3810</v>
      </c>
      <c r="FB89" s="341">
        <v>3809</v>
      </c>
      <c r="FC89" s="341">
        <v>3871</v>
      </c>
      <c r="FD89" s="344">
        <v>3901</v>
      </c>
      <c r="FE89" s="344">
        <v>3939</v>
      </c>
      <c r="FF89" s="344">
        <v>3937</v>
      </c>
      <c r="FG89" s="344">
        <v>3943</v>
      </c>
      <c r="FH89" s="344">
        <v>3967</v>
      </c>
      <c r="FI89" s="344">
        <v>3953</v>
      </c>
      <c r="FJ89" s="344">
        <v>3916</v>
      </c>
      <c r="FK89" s="344">
        <v>3941</v>
      </c>
      <c r="FL89" s="344">
        <v>3916</v>
      </c>
      <c r="FM89" s="344">
        <v>3913</v>
      </c>
      <c r="FN89" s="344">
        <v>3906</v>
      </c>
      <c r="FO89" s="344">
        <v>3908</v>
      </c>
      <c r="FP89" s="341">
        <v>3949</v>
      </c>
      <c r="FQ89" s="341">
        <v>4021</v>
      </c>
      <c r="FR89" s="341">
        <v>4015</v>
      </c>
      <c r="FS89" s="341">
        <v>3970</v>
      </c>
      <c r="FT89" s="341">
        <v>3987</v>
      </c>
      <c r="FU89" s="341">
        <v>4012</v>
      </c>
      <c r="FV89" s="341">
        <v>4029</v>
      </c>
      <c r="FW89" s="341">
        <v>4062</v>
      </c>
      <c r="FX89" s="341">
        <v>4075</v>
      </c>
      <c r="FY89" s="341">
        <v>4096</v>
      </c>
      <c r="FZ89" s="341">
        <v>4104</v>
      </c>
      <c r="GA89" s="341">
        <v>4122</v>
      </c>
      <c r="GB89" s="341">
        <v>4161</v>
      </c>
      <c r="GC89" s="341">
        <v>4217</v>
      </c>
      <c r="GD89" s="341">
        <v>4189</v>
      </c>
      <c r="GE89" s="341">
        <v>4154</v>
      </c>
      <c r="GF89" s="352">
        <v>4146</v>
      </c>
      <c r="GG89" s="353">
        <v>3252</v>
      </c>
      <c r="GH89" s="353">
        <v>3294</v>
      </c>
      <c r="GI89" s="353">
        <v>3289</v>
      </c>
      <c r="GJ89" s="353">
        <v>3295</v>
      </c>
      <c r="GK89" s="353">
        <v>3318</v>
      </c>
      <c r="GL89" s="353">
        <v>3335</v>
      </c>
      <c r="GM89" s="353">
        <v>3312</v>
      </c>
      <c r="GN89" s="341">
        <v>3349</v>
      </c>
      <c r="GO89" s="281">
        <v>37</v>
      </c>
      <c r="GP89" s="282">
        <v>101.117149758454</v>
      </c>
      <c r="GQ89" s="281">
        <v>37</v>
      </c>
      <c r="GR89" s="282">
        <v>101.117149758454</v>
      </c>
    </row>
    <row r="90" spans="1:200" ht="15" outlineLevel="2">
      <c r="A90" s="339">
        <v>376</v>
      </c>
      <c r="B90" s="340" t="s">
        <v>322</v>
      </c>
      <c r="C90" s="306" t="s">
        <v>421</v>
      </c>
      <c r="D90" s="341">
        <v>11001</v>
      </c>
      <c r="E90" s="341">
        <v>11055</v>
      </c>
      <c r="F90" s="341">
        <v>10986</v>
      </c>
      <c r="G90" s="341">
        <v>10944</v>
      </c>
      <c r="H90" s="341">
        <v>10651</v>
      </c>
      <c r="I90" s="341">
        <v>10831</v>
      </c>
      <c r="J90" s="341">
        <v>10526</v>
      </c>
      <c r="K90" s="341">
        <v>10760</v>
      </c>
      <c r="L90" s="341">
        <v>10716</v>
      </c>
      <c r="M90" s="341">
        <v>10659</v>
      </c>
      <c r="N90" s="341">
        <v>10619</v>
      </c>
      <c r="O90" s="341">
        <v>10609</v>
      </c>
      <c r="P90" s="344">
        <v>10679</v>
      </c>
      <c r="Q90" s="344">
        <v>10445</v>
      </c>
      <c r="R90" s="347">
        <v>10491</v>
      </c>
      <c r="S90" s="344">
        <v>11072</v>
      </c>
      <c r="T90" s="344">
        <v>11150</v>
      </c>
      <c r="U90" s="344">
        <v>11069</v>
      </c>
      <c r="V90" s="344">
        <v>11022</v>
      </c>
      <c r="W90" s="344">
        <v>10952</v>
      </c>
      <c r="X90" s="344">
        <v>10864</v>
      </c>
      <c r="Y90" s="344">
        <v>10874</v>
      </c>
      <c r="Z90" s="344">
        <v>10848</v>
      </c>
      <c r="AA90" s="344">
        <v>10579</v>
      </c>
      <c r="AB90" s="341">
        <v>10604</v>
      </c>
      <c r="AC90" s="341">
        <v>10473</v>
      </c>
      <c r="AD90" s="341">
        <v>10535</v>
      </c>
      <c r="AE90" s="341">
        <v>10607</v>
      </c>
      <c r="AF90" s="341">
        <v>10673</v>
      </c>
      <c r="AG90" s="341">
        <v>10456</v>
      </c>
      <c r="AH90" s="341">
        <v>10507</v>
      </c>
      <c r="AI90" s="341">
        <v>10673</v>
      </c>
      <c r="AJ90" s="341">
        <v>10626</v>
      </c>
      <c r="AK90" s="341">
        <v>10605</v>
      </c>
      <c r="AL90" s="341">
        <v>10633</v>
      </c>
      <c r="AM90" s="341">
        <v>10703</v>
      </c>
      <c r="AN90" s="344">
        <v>10647</v>
      </c>
      <c r="AO90" s="344">
        <v>11467</v>
      </c>
      <c r="AP90" s="344">
        <v>11315</v>
      </c>
      <c r="AQ90" s="344">
        <v>11272</v>
      </c>
      <c r="AR90" s="344">
        <v>11176</v>
      </c>
      <c r="AS90" s="344">
        <v>11136</v>
      </c>
      <c r="AT90" s="344">
        <v>11165</v>
      </c>
      <c r="AU90" s="344">
        <v>11138</v>
      </c>
      <c r="AV90" s="344">
        <v>11112</v>
      </c>
      <c r="AW90" s="344">
        <v>11070</v>
      </c>
      <c r="AX90" s="344">
        <v>11006</v>
      </c>
      <c r="AY90" s="344">
        <v>11060</v>
      </c>
      <c r="AZ90" s="341">
        <v>10864</v>
      </c>
      <c r="BA90" s="341">
        <v>10670</v>
      </c>
      <c r="BB90" s="341">
        <v>10567</v>
      </c>
      <c r="BC90" s="341">
        <v>10387</v>
      </c>
      <c r="BD90" s="341">
        <v>10388</v>
      </c>
      <c r="BE90" s="341">
        <v>10378</v>
      </c>
      <c r="BF90" s="341">
        <v>10341</v>
      </c>
      <c r="BG90" s="341">
        <v>10372</v>
      </c>
      <c r="BH90" s="341">
        <v>10427</v>
      </c>
      <c r="BI90" s="341">
        <v>10293</v>
      </c>
      <c r="BJ90" s="341">
        <v>10612</v>
      </c>
      <c r="BK90" s="341">
        <v>10815</v>
      </c>
      <c r="BL90" s="344">
        <v>10839</v>
      </c>
      <c r="BM90" s="344">
        <v>10883</v>
      </c>
      <c r="BN90" s="344">
        <v>11131</v>
      </c>
      <c r="BO90" s="344">
        <v>11111</v>
      </c>
      <c r="BP90" s="344">
        <v>11177</v>
      </c>
      <c r="BQ90" s="344">
        <v>11218</v>
      </c>
      <c r="BR90" s="344">
        <v>11250</v>
      </c>
      <c r="BS90" s="344">
        <v>11185</v>
      </c>
      <c r="BT90" s="344">
        <v>11096</v>
      </c>
      <c r="BU90" s="344">
        <v>11077</v>
      </c>
      <c r="BV90" s="344">
        <v>11116</v>
      </c>
      <c r="BW90" s="344">
        <v>11209</v>
      </c>
      <c r="BX90" s="341">
        <v>10896</v>
      </c>
      <c r="BY90" s="341">
        <v>10676</v>
      </c>
      <c r="BZ90" s="341">
        <v>10283</v>
      </c>
      <c r="CA90" s="341">
        <v>10104</v>
      </c>
      <c r="CB90" s="341">
        <v>10009</v>
      </c>
      <c r="CC90" s="341">
        <v>9915</v>
      </c>
      <c r="CD90" s="341">
        <v>9900</v>
      </c>
      <c r="CE90" s="341">
        <v>9859</v>
      </c>
      <c r="CF90" s="341">
        <v>9740</v>
      </c>
      <c r="CG90" s="341">
        <v>9649</v>
      </c>
      <c r="CH90" s="341">
        <v>9590</v>
      </c>
      <c r="CI90" s="341">
        <v>9602</v>
      </c>
      <c r="CJ90" s="344">
        <v>9521</v>
      </c>
      <c r="CK90" s="344">
        <v>9593</v>
      </c>
      <c r="CL90" s="344">
        <v>9673</v>
      </c>
      <c r="CM90" s="344">
        <v>9671</v>
      </c>
      <c r="CN90" s="344">
        <v>9748</v>
      </c>
      <c r="CO90" s="344">
        <v>9963</v>
      </c>
      <c r="CP90" s="344">
        <v>10127</v>
      </c>
      <c r="CQ90" s="344">
        <v>10240</v>
      </c>
      <c r="CR90" s="344">
        <v>10200</v>
      </c>
      <c r="CS90" s="344">
        <v>10317</v>
      </c>
      <c r="CT90" s="344">
        <v>10438</v>
      </c>
      <c r="CU90" s="344">
        <v>10540</v>
      </c>
      <c r="CV90" s="341">
        <v>10563</v>
      </c>
      <c r="CW90" s="341">
        <v>10474</v>
      </c>
      <c r="CX90" s="341">
        <v>10535</v>
      </c>
      <c r="CY90" s="341">
        <v>10583</v>
      </c>
      <c r="CZ90" s="341">
        <v>10621</v>
      </c>
      <c r="DA90" s="341">
        <v>10624</v>
      </c>
      <c r="DB90" s="341">
        <v>10781</v>
      </c>
      <c r="DC90" s="341">
        <v>10727</v>
      </c>
      <c r="DD90" s="341">
        <v>10748</v>
      </c>
      <c r="DE90" s="341">
        <v>10587</v>
      </c>
      <c r="DF90" s="341">
        <v>10715</v>
      </c>
      <c r="DG90" s="341">
        <v>10908</v>
      </c>
      <c r="DH90" s="344">
        <v>11064</v>
      </c>
      <c r="DI90" s="344">
        <v>11087</v>
      </c>
      <c r="DJ90" s="344">
        <v>11326</v>
      </c>
      <c r="DK90" s="344">
        <v>11263</v>
      </c>
      <c r="DL90" s="344">
        <v>11062</v>
      </c>
      <c r="DM90" s="344">
        <v>11059</v>
      </c>
      <c r="DN90" s="344">
        <v>11111</v>
      </c>
      <c r="DO90" s="344">
        <v>11150</v>
      </c>
      <c r="DP90" s="344">
        <v>11135</v>
      </c>
      <c r="DQ90" s="344">
        <v>10988</v>
      </c>
      <c r="DR90" s="344">
        <v>10886</v>
      </c>
      <c r="DS90" s="344">
        <v>10997</v>
      </c>
      <c r="DT90" s="341">
        <v>11081</v>
      </c>
      <c r="DU90" s="341">
        <v>11794</v>
      </c>
      <c r="DV90" s="341">
        <v>12202</v>
      </c>
      <c r="DW90" s="341">
        <v>12571</v>
      </c>
      <c r="DX90" s="341">
        <v>13040</v>
      </c>
      <c r="DY90" s="341">
        <v>13379</v>
      </c>
      <c r="DZ90" s="341">
        <v>13378</v>
      </c>
      <c r="EA90" s="341">
        <v>12747</v>
      </c>
      <c r="EB90" s="341">
        <v>12584</v>
      </c>
      <c r="EC90" s="341">
        <v>12364</v>
      </c>
      <c r="ED90" s="341">
        <v>12219</v>
      </c>
      <c r="EE90" s="341">
        <v>11917</v>
      </c>
      <c r="EF90" s="344">
        <v>11873</v>
      </c>
      <c r="EG90" s="344">
        <v>11670</v>
      </c>
      <c r="EH90" s="344">
        <v>11558</v>
      </c>
      <c r="EI90" s="344">
        <v>11455</v>
      </c>
      <c r="EJ90" s="344">
        <v>11312</v>
      </c>
      <c r="EK90" s="344">
        <v>11433</v>
      </c>
      <c r="EL90" s="344">
        <v>11411</v>
      </c>
      <c r="EM90" s="344">
        <v>11348</v>
      </c>
      <c r="EN90" s="344">
        <v>12482</v>
      </c>
      <c r="EO90" s="344">
        <v>12297</v>
      </c>
      <c r="EP90" s="344">
        <v>12382</v>
      </c>
      <c r="EQ90" s="344">
        <v>12594</v>
      </c>
      <c r="ER90" s="341">
        <v>12559</v>
      </c>
      <c r="ES90" s="341">
        <v>12658</v>
      </c>
      <c r="ET90" s="341">
        <v>13218</v>
      </c>
      <c r="EU90" s="341">
        <v>13229</v>
      </c>
      <c r="EV90" s="341">
        <v>13384</v>
      </c>
      <c r="EW90" s="341">
        <v>13537</v>
      </c>
      <c r="EX90" s="341">
        <v>14427</v>
      </c>
      <c r="EY90" s="341">
        <v>14535</v>
      </c>
      <c r="EZ90" s="341">
        <v>14353</v>
      </c>
      <c r="FA90" s="341">
        <v>14569</v>
      </c>
      <c r="FB90" s="341">
        <v>14932</v>
      </c>
      <c r="FC90" s="341">
        <v>15134</v>
      </c>
      <c r="FD90" s="344">
        <v>15405</v>
      </c>
      <c r="FE90" s="344">
        <v>15382</v>
      </c>
      <c r="FF90" s="344">
        <v>15239</v>
      </c>
      <c r="FG90" s="344">
        <v>15219</v>
      </c>
      <c r="FH90" s="344">
        <v>15271</v>
      </c>
      <c r="FI90" s="344">
        <v>15300</v>
      </c>
      <c r="FJ90" s="344">
        <v>15513</v>
      </c>
      <c r="FK90" s="344">
        <v>15739</v>
      </c>
      <c r="FL90" s="344">
        <v>15748</v>
      </c>
      <c r="FM90" s="344">
        <v>15813</v>
      </c>
      <c r="FN90" s="344">
        <v>15796</v>
      </c>
      <c r="FO90" s="344">
        <v>15908</v>
      </c>
      <c r="FP90" s="341">
        <v>16235</v>
      </c>
      <c r="FQ90" s="341">
        <v>16250</v>
      </c>
      <c r="FR90" s="341">
        <v>16408</v>
      </c>
      <c r="FS90" s="341">
        <v>16446</v>
      </c>
      <c r="FT90" s="341">
        <v>16385</v>
      </c>
      <c r="FU90" s="341">
        <v>16674</v>
      </c>
      <c r="FV90" s="341">
        <v>16876</v>
      </c>
      <c r="FW90" s="341">
        <v>16615</v>
      </c>
      <c r="FX90" s="341">
        <v>16830</v>
      </c>
      <c r="FY90" s="341">
        <v>16877</v>
      </c>
      <c r="FZ90" s="341">
        <v>16749</v>
      </c>
      <c r="GA90" s="341">
        <v>16848</v>
      </c>
      <c r="GB90" s="341">
        <v>17326</v>
      </c>
      <c r="GC90" s="341">
        <v>17111</v>
      </c>
      <c r="GD90" s="341">
        <v>16932</v>
      </c>
      <c r="GE90" s="341">
        <v>16722</v>
      </c>
      <c r="GF90" s="352">
        <v>16817</v>
      </c>
      <c r="GG90" s="353">
        <v>15228</v>
      </c>
      <c r="GH90" s="353">
        <v>15603</v>
      </c>
      <c r="GI90" s="353">
        <v>15739</v>
      </c>
      <c r="GJ90" s="353">
        <v>15692</v>
      </c>
      <c r="GK90" s="353">
        <v>15672</v>
      </c>
      <c r="GL90" s="353">
        <v>15488</v>
      </c>
      <c r="GM90" s="353">
        <v>15468</v>
      </c>
      <c r="GN90" s="341">
        <v>15962</v>
      </c>
      <c r="GO90" s="281">
        <v>494</v>
      </c>
      <c r="GP90" s="282">
        <v>103.19369019912099</v>
      </c>
      <c r="GQ90" s="281">
        <v>494</v>
      </c>
      <c r="GR90" s="282">
        <v>103.19369019912099</v>
      </c>
    </row>
    <row r="91" spans="1:200" ht="15" outlineLevel="2">
      <c r="A91" s="339">
        <v>400</v>
      </c>
      <c r="B91" s="340" t="s">
        <v>322</v>
      </c>
      <c r="C91" s="306" t="s">
        <v>422</v>
      </c>
      <c r="D91" s="341">
        <v>6710</v>
      </c>
      <c r="E91" s="341">
        <v>6890</v>
      </c>
      <c r="F91" s="341">
        <v>6850</v>
      </c>
      <c r="G91" s="341">
        <v>6798</v>
      </c>
      <c r="H91" s="341">
        <v>6699</v>
      </c>
      <c r="I91" s="341">
        <v>6717</v>
      </c>
      <c r="J91" s="341">
        <v>6688</v>
      </c>
      <c r="K91" s="341">
        <v>6694</v>
      </c>
      <c r="L91" s="341">
        <v>6818</v>
      </c>
      <c r="M91" s="341">
        <v>6885</v>
      </c>
      <c r="N91" s="341">
        <v>6845</v>
      </c>
      <c r="O91" s="341">
        <v>7002</v>
      </c>
      <c r="P91" s="344">
        <v>7111</v>
      </c>
      <c r="Q91" s="344">
        <v>7206</v>
      </c>
      <c r="R91" s="347">
        <v>7232</v>
      </c>
      <c r="S91" s="344">
        <v>6892</v>
      </c>
      <c r="T91" s="344">
        <v>7418</v>
      </c>
      <c r="U91" s="344">
        <v>7556</v>
      </c>
      <c r="V91" s="344">
        <v>7679</v>
      </c>
      <c r="W91" s="344">
        <v>7712</v>
      </c>
      <c r="X91" s="344">
        <v>7806</v>
      </c>
      <c r="Y91" s="344">
        <v>7975</v>
      </c>
      <c r="Z91" s="344">
        <v>8181</v>
      </c>
      <c r="AA91" s="344">
        <v>8197</v>
      </c>
      <c r="AB91" s="341">
        <v>8077</v>
      </c>
      <c r="AC91" s="341">
        <v>8250</v>
      </c>
      <c r="AD91" s="341">
        <v>8317</v>
      </c>
      <c r="AE91" s="341">
        <v>8335</v>
      </c>
      <c r="AF91" s="341">
        <v>8386</v>
      </c>
      <c r="AG91" s="341">
        <v>8397</v>
      </c>
      <c r="AH91" s="341">
        <v>8455</v>
      </c>
      <c r="AI91" s="341">
        <v>8552</v>
      </c>
      <c r="AJ91" s="341">
        <v>8511</v>
      </c>
      <c r="AK91" s="341">
        <v>8617</v>
      </c>
      <c r="AL91" s="341">
        <v>8652</v>
      </c>
      <c r="AM91" s="341">
        <v>8696</v>
      </c>
      <c r="AN91" s="344">
        <v>8660</v>
      </c>
      <c r="AO91" s="344">
        <v>8664</v>
      </c>
      <c r="AP91" s="344">
        <v>8683</v>
      </c>
      <c r="AQ91" s="344">
        <v>8658</v>
      </c>
      <c r="AR91" s="344">
        <v>8706</v>
      </c>
      <c r="AS91" s="344">
        <v>8766</v>
      </c>
      <c r="AT91" s="344">
        <v>8762</v>
      </c>
      <c r="AU91" s="344">
        <v>8859</v>
      </c>
      <c r="AV91" s="344">
        <v>8855</v>
      </c>
      <c r="AW91" s="344">
        <v>8868</v>
      </c>
      <c r="AX91" s="344">
        <v>8868</v>
      </c>
      <c r="AY91" s="344">
        <v>8892</v>
      </c>
      <c r="AZ91" s="341">
        <v>8849</v>
      </c>
      <c r="BA91" s="341">
        <v>8876</v>
      </c>
      <c r="BB91" s="341">
        <v>8853</v>
      </c>
      <c r="BC91" s="341">
        <v>8908</v>
      </c>
      <c r="BD91" s="341">
        <v>8898</v>
      </c>
      <c r="BE91" s="341">
        <v>8932</v>
      </c>
      <c r="BF91" s="341">
        <v>8909</v>
      </c>
      <c r="BG91" s="341">
        <v>8849</v>
      </c>
      <c r="BH91" s="341">
        <v>8879</v>
      </c>
      <c r="BI91" s="341">
        <v>8832</v>
      </c>
      <c r="BJ91" s="341">
        <v>8864</v>
      </c>
      <c r="BK91" s="341">
        <v>8933</v>
      </c>
      <c r="BL91" s="344">
        <v>9002</v>
      </c>
      <c r="BM91" s="344">
        <v>9101</v>
      </c>
      <c r="BN91" s="344">
        <v>9161</v>
      </c>
      <c r="BO91" s="344">
        <v>9142</v>
      </c>
      <c r="BP91" s="344">
        <v>9150</v>
      </c>
      <c r="BQ91" s="344">
        <v>9193</v>
      </c>
      <c r="BR91" s="344">
        <v>9073</v>
      </c>
      <c r="BS91" s="344">
        <v>9040</v>
      </c>
      <c r="BT91" s="344">
        <v>8991</v>
      </c>
      <c r="BU91" s="344">
        <v>9071</v>
      </c>
      <c r="BV91" s="344">
        <v>9062</v>
      </c>
      <c r="BW91" s="344">
        <v>9090</v>
      </c>
      <c r="BX91" s="341">
        <v>9087</v>
      </c>
      <c r="BY91" s="341">
        <v>9028</v>
      </c>
      <c r="BZ91" s="341">
        <v>8847</v>
      </c>
      <c r="CA91" s="341">
        <v>8787</v>
      </c>
      <c r="CB91" s="341">
        <v>8724</v>
      </c>
      <c r="CC91" s="341">
        <v>8696</v>
      </c>
      <c r="CD91" s="341">
        <v>8678</v>
      </c>
      <c r="CE91" s="341">
        <v>8687</v>
      </c>
      <c r="CF91" s="341">
        <v>8613</v>
      </c>
      <c r="CG91" s="341">
        <v>8567</v>
      </c>
      <c r="CH91" s="341">
        <v>8581</v>
      </c>
      <c r="CI91" s="341">
        <v>8585</v>
      </c>
      <c r="CJ91" s="344">
        <v>8563</v>
      </c>
      <c r="CK91" s="344">
        <v>8641</v>
      </c>
      <c r="CL91" s="344">
        <v>8689</v>
      </c>
      <c r="CM91" s="344">
        <v>8669</v>
      </c>
      <c r="CN91" s="344">
        <v>8743</v>
      </c>
      <c r="CO91" s="344">
        <v>8821</v>
      </c>
      <c r="CP91" s="344">
        <v>8877</v>
      </c>
      <c r="CQ91" s="344">
        <v>8928</v>
      </c>
      <c r="CR91" s="344">
        <v>8906</v>
      </c>
      <c r="CS91" s="344">
        <v>8948</v>
      </c>
      <c r="CT91" s="344">
        <v>9043</v>
      </c>
      <c r="CU91" s="344">
        <v>9051</v>
      </c>
      <c r="CV91" s="341">
        <v>8994</v>
      </c>
      <c r="CW91" s="341">
        <v>8967</v>
      </c>
      <c r="CX91" s="341">
        <v>8941</v>
      </c>
      <c r="CY91" s="341">
        <v>9030</v>
      </c>
      <c r="CZ91" s="341">
        <v>9040</v>
      </c>
      <c r="DA91" s="341">
        <v>9027</v>
      </c>
      <c r="DB91" s="341">
        <v>9093</v>
      </c>
      <c r="DC91" s="341">
        <v>9128</v>
      </c>
      <c r="DD91" s="341">
        <v>9109</v>
      </c>
      <c r="DE91" s="341">
        <v>9079</v>
      </c>
      <c r="DF91" s="341">
        <v>9020</v>
      </c>
      <c r="DG91" s="341">
        <v>9087</v>
      </c>
      <c r="DH91" s="344">
        <v>9124</v>
      </c>
      <c r="DI91" s="344">
        <v>9126</v>
      </c>
      <c r="DJ91" s="344">
        <v>9177</v>
      </c>
      <c r="DK91" s="344">
        <v>9159</v>
      </c>
      <c r="DL91" s="344">
        <v>9057</v>
      </c>
      <c r="DM91" s="344">
        <v>9005</v>
      </c>
      <c r="DN91" s="344">
        <v>8961</v>
      </c>
      <c r="DO91" s="344">
        <v>9006</v>
      </c>
      <c r="DP91" s="344">
        <v>9038</v>
      </c>
      <c r="DQ91" s="344">
        <v>8911</v>
      </c>
      <c r="DR91" s="344">
        <v>8841</v>
      </c>
      <c r="DS91" s="344">
        <v>8941</v>
      </c>
      <c r="DT91" s="341">
        <v>9000</v>
      </c>
      <c r="DU91" s="341">
        <v>9027</v>
      </c>
      <c r="DV91" s="341">
        <v>9113</v>
      </c>
      <c r="DW91" s="341">
        <v>9226</v>
      </c>
      <c r="DX91" s="341">
        <v>9427</v>
      </c>
      <c r="DY91" s="341">
        <v>9474</v>
      </c>
      <c r="DZ91" s="341">
        <v>9571</v>
      </c>
      <c r="EA91" s="341">
        <v>9393</v>
      </c>
      <c r="EB91" s="341">
        <v>9400</v>
      </c>
      <c r="EC91" s="341">
        <v>9391</v>
      </c>
      <c r="ED91" s="341">
        <v>9286</v>
      </c>
      <c r="EE91" s="341">
        <v>9186</v>
      </c>
      <c r="EF91" s="344">
        <v>9196</v>
      </c>
      <c r="EG91" s="344">
        <v>9092</v>
      </c>
      <c r="EH91" s="344">
        <v>9029</v>
      </c>
      <c r="EI91" s="344">
        <v>8944</v>
      </c>
      <c r="EJ91" s="344">
        <v>8983</v>
      </c>
      <c r="EK91" s="344">
        <v>8997</v>
      </c>
      <c r="EL91" s="344">
        <v>8998</v>
      </c>
      <c r="EM91" s="344">
        <v>8955</v>
      </c>
      <c r="EN91" s="344">
        <v>9067</v>
      </c>
      <c r="EO91" s="344">
        <v>8962</v>
      </c>
      <c r="EP91" s="344">
        <v>8913</v>
      </c>
      <c r="EQ91" s="344">
        <v>8964</v>
      </c>
      <c r="ER91" s="341">
        <v>9041</v>
      </c>
      <c r="ES91" s="341">
        <v>9060</v>
      </c>
      <c r="ET91" s="341">
        <v>9304</v>
      </c>
      <c r="EU91" s="341">
        <v>9320</v>
      </c>
      <c r="EV91" s="341">
        <v>9396</v>
      </c>
      <c r="EW91" s="341">
        <v>9409</v>
      </c>
      <c r="EX91" s="341">
        <v>9755</v>
      </c>
      <c r="EY91" s="341">
        <v>9795</v>
      </c>
      <c r="EZ91" s="341">
        <v>9797</v>
      </c>
      <c r="FA91" s="341">
        <v>9791</v>
      </c>
      <c r="FB91" s="341">
        <v>9728</v>
      </c>
      <c r="FC91" s="341">
        <v>9814</v>
      </c>
      <c r="FD91" s="344">
        <v>10006</v>
      </c>
      <c r="FE91" s="344">
        <v>9981</v>
      </c>
      <c r="FF91" s="344">
        <v>9905</v>
      </c>
      <c r="FG91" s="344">
        <v>9910</v>
      </c>
      <c r="FH91" s="344">
        <v>9933</v>
      </c>
      <c r="FI91" s="344">
        <v>10011</v>
      </c>
      <c r="FJ91" s="344">
        <v>9956</v>
      </c>
      <c r="FK91" s="344">
        <v>9999</v>
      </c>
      <c r="FL91" s="344">
        <v>9979</v>
      </c>
      <c r="FM91" s="344">
        <v>9985</v>
      </c>
      <c r="FN91" s="344">
        <v>10050</v>
      </c>
      <c r="FO91" s="344">
        <v>10079</v>
      </c>
      <c r="FP91" s="341">
        <v>10197</v>
      </c>
      <c r="FQ91" s="341">
        <v>10188</v>
      </c>
      <c r="FR91" s="341">
        <v>10208</v>
      </c>
      <c r="FS91" s="341">
        <v>10128</v>
      </c>
      <c r="FT91" s="341">
        <v>10132</v>
      </c>
      <c r="FU91" s="341">
        <v>10213</v>
      </c>
      <c r="FV91" s="341">
        <v>10289</v>
      </c>
      <c r="FW91" s="341">
        <v>10262</v>
      </c>
      <c r="FX91" s="341">
        <v>10297</v>
      </c>
      <c r="FY91" s="341">
        <v>10313</v>
      </c>
      <c r="FZ91" s="341">
        <v>10273</v>
      </c>
      <c r="GA91" s="341">
        <v>10262</v>
      </c>
      <c r="GB91" s="341">
        <v>10409</v>
      </c>
      <c r="GC91" s="341">
        <v>10326</v>
      </c>
      <c r="GD91" s="341">
        <v>10382</v>
      </c>
      <c r="GE91" s="341">
        <v>10366</v>
      </c>
      <c r="GF91" s="352">
        <v>10457</v>
      </c>
      <c r="GG91" s="353">
        <v>10148</v>
      </c>
      <c r="GH91" s="353">
        <v>10279</v>
      </c>
      <c r="GI91" s="353">
        <v>10290</v>
      </c>
      <c r="GJ91" s="353">
        <v>10254</v>
      </c>
      <c r="GK91" s="353">
        <v>10269</v>
      </c>
      <c r="GL91" s="353">
        <v>10305</v>
      </c>
      <c r="GM91" s="353">
        <v>10265</v>
      </c>
      <c r="GN91" s="341">
        <v>10341</v>
      </c>
      <c r="GO91" s="281">
        <v>76</v>
      </c>
      <c r="GP91" s="282">
        <v>100.740379931807</v>
      </c>
      <c r="GQ91" s="281">
        <v>76</v>
      </c>
      <c r="GR91" s="282">
        <v>100.740379931807</v>
      </c>
    </row>
    <row r="92" spans="1:200" ht="15" outlineLevel="2">
      <c r="A92" s="339">
        <v>440</v>
      </c>
      <c r="B92" s="340" t="s">
        <v>322</v>
      </c>
      <c r="C92" s="306" t="s">
        <v>423</v>
      </c>
      <c r="D92" s="341">
        <v>16541</v>
      </c>
      <c r="E92" s="341">
        <v>16691</v>
      </c>
      <c r="F92" s="341">
        <v>16714</v>
      </c>
      <c r="G92" s="341">
        <v>16515</v>
      </c>
      <c r="H92" s="341">
        <v>16458</v>
      </c>
      <c r="I92" s="341">
        <v>16564</v>
      </c>
      <c r="J92" s="341">
        <v>16383</v>
      </c>
      <c r="K92" s="341">
        <v>16564</v>
      </c>
      <c r="L92" s="341">
        <v>16146</v>
      </c>
      <c r="M92" s="341">
        <v>16100</v>
      </c>
      <c r="N92" s="341">
        <v>16166</v>
      </c>
      <c r="O92" s="341">
        <v>16451</v>
      </c>
      <c r="P92" s="344">
        <v>16373</v>
      </c>
      <c r="Q92" s="344">
        <v>16271</v>
      </c>
      <c r="R92" s="347">
        <v>16296</v>
      </c>
      <c r="S92" s="344">
        <v>11899</v>
      </c>
      <c r="T92" s="344">
        <v>16210</v>
      </c>
      <c r="U92" s="344">
        <v>16106</v>
      </c>
      <c r="V92" s="344">
        <v>15924</v>
      </c>
      <c r="W92" s="344">
        <v>15638</v>
      </c>
      <c r="X92" s="344">
        <v>15610</v>
      </c>
      <c r="Y92" s="344">
        <v>15608</v>
      </c>
      <c r="Z92" s="344">
        <v>15672</v>
      </c>
      <c r="AA92" s="344">
        <v>15652</v>
      </c>
      <c r="AB92" s="341">
        <v>16113</v>
      </c>
      <c r="AC92" s="341">
        <v>16235</v>
      </c>
      <c r="AD92" s="341">
        <v>16509</v>
      </c>
      <c r="AE92" s="341">
        <v>16496</v>
      </c>
      <c r="AF92" s="341">
        <v>16450</v>
      </c>
      <c r="AG92" s="341">
        <v>16512</v>
      </c>
      <c r="AH92" s="341">
        <v>16434</v>
      </c>
      <c r="AI92" s="341">
        <v>16595</v>
      </c>
      <c r="AJ92" s="341">
        <v>16619</v>
      </c>
      <c r="AK92" s="341">
        <v>17095</v>
      </c>
      <c r="AL92" s="341">
        <v>16922</v>
      </c>
      <c r="AM92" s="341">
        <v>16841</v>
      </c>
      <c r="AN92" s="344">
        <v>16889</v>
      </c>
      <c r="AO92" s="344">
        <v>17051</v>
      </c>
      <c r="AP92" s="344">
        <v>17005</v>
      </c>
      <c r="AQ92" s="344">
        <v>16984</v>
      </c>
      <c r="AR92" s="344">
        <v>16915</v>
      </c>
      <c r="AS92" s="344">
        <v>16982</v>
      </c>
      <c r="AT92" s="344">
        <v>16874</v>
      </c>
      <c r="AU92" s="344">
        <v>17035</v>
      </c>
      <c r="AV92" s="344">
        <v>16904</v>
      </c>
      <c r="AW92" s="344">
        <v>16855</v>
      </c>
      <c r="AX92" s="344">
        <v>16777</v>
      </c>
      <c r="AY92" s="344">
        <v>16787</v>
      </c>
      <c r="AZ92" s="341">
        <v>16728</v>
      </c>
      <c r="BA92" s="341">
        <v>16813</v>
      </c>
      <c r="BB92" s="341">
        <v>16669</v>
      </c>
      <c r="BC92" s="341">
        <v>15933</v>
      </c>
      <c r="BD92" s="341">
        <v>15957</v>
      </c>
      <c r="BE92" s="341">
        <v>16107</v>
      </c>
      <c r="BF92" s="341">
        <v>16155</v>
      </c>
      <c r="BG92" s="341">
        <v>16108</v>
      </c>
      <c r="BH92" s="341">
        <v>16133</v>
      </c>
      <c r="BI92" s="341">
        <v>16115</v>
      </c>
      <c r="BJ92" s="341">
        <v>16212</v>
      </c>
      <c r="BK92" s="341">
        <v>16247</v>
      </c>
      <c r="BL92" s="344">
        <v>16311</v>
      </c>
      <c r="BM92" s="344">
        <v>16363</v>
      </c>
      <c r="BN92" s="344">
        <v>16344</v>
      </c>
      <c r="BO92" s="344">
        <v>16241</v>
      </c>
      <c r="BP92" s="344">
        <v>16161</v>
      </c>
      <c r="BQ92" s="344">
        <v>16133</v>
      </c>
      <c r="BR92" s="344">
        <v>16247</v>
      </c>
      <c r="BS92" s="344">
        <v>16123</v>
      </c>
      <c r="BT92" s="344">
        <v>16081</v>
      </c>
      <c r="BU92" s="344">
        <v>15971</v>
      </c>
      <c r="BV92" s="344">
        <v>15911</v>
      </c>
      <c r="BW92" s="344">
        <v>16027</v>
      </c>
      <c r="BX92" s="341">
        <v>16282</v>
      </c>
      <c r="BY92" s="341">
        <v>16142</v>
      </c>
      <c r="BZ92" s="341">
        <v>15893</v>
      </c>
      <c r="CA92" s="341">
        <v>15532</v>
      </c>
      <c r="CB92" s="341">
        <v>15352</v>
      </c>
      <c r="CC92" s="341">
        <v>15281</v>
      </c>
      <c r="CD92" s="341">
        <v>15162</v>
      </c>
      <c r="CE92" s="341">
        <v>15131</v>
      </c>
      <c r="CF92" s="341">
        <v>14992</v>
      </c>
      <c r="CG92" s="341">
        <v>14849</v>
      </c>
      <c r="CH92" s="341">
        <v>14842</v>
      </c>
      <c r="CI92" s="341">
        <v>14806</v>
      </c>
      <c r="CJ92" s="344">
        <v>14757</v>
      </c>
      <c r="CK92" s="344">
        <v>14804</v>
      </c>
      <c r="CL92" s="344">
        <v>14914</v>
      </c>
      <c r="CM92" s="344">
        <v>14886</v>
      </c>
      <c r="CN92" s="344">
        <v>14887</v>
      </c>
      <c r="CO92" s="344">
        <v>15013</v>
      </c>
      <c r="CP92" s="344">
        <v>15049</v>
      </c>
      <c r="CQ92" s="344">
        <v>15032</v>
      </c>
      <c r="CR92" s="344">
        <v>15959</v>
      </c>
      <c r="CS92" s="344">
        <v>15961</v>
      </c>
      <c r="CT92" s="344">
        <v>15978</v>
      </c>
      <c r="CU92" s="344">
        <v>16117</v>
      </c>
      <c r="CV92" s="341">
        <v>16064</v>
      </c>
      <c r="CW92" s="341">
        <v>16048</v>
      </c>
      <c r="CX92" s="341">
        <v>16005</v>
      </c>
      <c r="CY92" s="341">
        <v>16038</v>
      </c>
      <c r="CZ92" s="341">
        <v>16052</v>
      </c>
      <c r="DA92" s="341">
        <v>16059</v>
      </c>
      <c r="DB92" s="341">
        <v>16000</v>
      </c>
      <c r="DC92" s="341">
        <v>16042</v>
      </c>
      <c r="DD92" s="341">
        <v>16012</v>
      </c>
      <c r="DE92" s="341">
        <v>16131</v>
      </c>
      <c r="DF92" s="341">
        <v>16186</v>
      </c>
      <c r="DG92" s="341">
        <v>16276</v>
      </c>
      <c r="DH92" s="344">
        <v>16295</v>
      </c>
      <c r="DI92" s="344">
        <v>16274</v>
      </c>
      <c r="DJ92" s="344">
        <v>16274</v>
      </c>
      <c r="DK92" s="344">
        <v>16256</v>
      </c>
      <c r="DL92" s="344">
        <v>16200</v>
      </c>
      <c r="DM92" s="344">
        <v>16151</v>
      </c>
      <c r="DN92" s="344">
        <v>16096</v>
      </c>
      <c r="DO92" s="344">
        <v>16072</v>
      </c>
      <c r="DP92" s="344">
        <v>16153</v>
      </c>
      <c r="DQ92" s="344">
        <v>16111</v>
      </c>
      <c r="DR92" s="344">
        <v>16056</v>
      </c>
      <c r="DS92" s="344">
        <v>16307</v>
      </c>
      <c r="DT92" s="341">
        <v>16440</v>
      </c>
      <c r="DU92" s="341">
        <v>17089</v>
      </c>
      <c r="DV92" s="341">
        <v>17465</v>
      </c>
      <c r="DW92" s="341">
        <v>17723</v>
      </c>
      <c r="DX92" s="341">
        <v>18400</v>
      </c>
      <c r="DY92" s="341">
        <v>18567</v>
      </c>
      <c r="DZ92" s="341">
        <v>18539</v>
      </c>
      <c r="EA92" s="341">
        <v>17973</v>
      </c>
      <c r="EB92" s="341">
        <v>18045</v>
      </c>
      <c r="EC92" s="341">
        <v>17936</v>
      </c>
      <c r="ED92" s="341">
        <v>17777</v>
      </c>
      <c r="EE92" s="341">
        <v>17565</v>
      </c>
      <c r="EF92" s="344">
        <v>17583</v>
      </c>
      <c r="EG92" s="344">
        <v>17484</v>
      </c>
      <c r="EH92" s="344">
        <v>17350</v>
      </c>
      <c r="EI92" s="344">
        <v>17430</v>
      </c>
      <c r="EJ92" s="344">
        <v>17458</v>
      </c>
      <c r="EK92" s="344">
        <v>17532</v>
      </c>
      <c r="EL92" s="344">
        <v>17593</v>
      </c>
      <c r="EM92" s="344">
        <v>17552</v>
      </c>
      <c r="EN92" s="344">
        <v>18332</v>
      </c>
      <c r="EO92" s="344">
        <v>18254</v>
      </c>
      <c r="EP92" s="344">
        <v>18428</v>
      </c>
      <c r="EQ92" s="344">
        <v>18605</v>
      </c>
      <c r="ER92" s="341">
        <v>18796</v>
      </c>
      <c r="ES92" s="341">
        <v>18880</v>
      </c>
      <c r="ET92" s="341">
        <v>19666</v>
      </c>
      <c r="EU92" s="341">
        <v>19669</v>
      </c>
      <c r="EV92" s="341">
        <v>19869</v>
      </c>
      <c r="EW92" s="341">
        <v>20115</v>
      </c>
      <c r="EX92" s="341">
        <v>21154</v>
      </c>
      <c r="EY92" s="341">
        <v>21340</v>
      </c>
      <c r="EZ92" s="341">
        <v>21477</v>
      </c>
      <c r="FA92" s="341">
        <v>22042</v>
      </c>
      <c r="FB92" s="341">
        <v>22182</v>
      </c>
      <c r="FC92" s="341">
        <v>24156</v>
      </c>
      <c r="FD92" s="344">
        <v>24498</v>
      </c>
      <c r="FE92" s="344">
        <v>24476</v>
      </c>
      <c r="FF92" s="344">
        <v>24472</v>
      </c>
      <c r="FG92" s="344">
        <v>26060</v>
      </c>
      <c r="FH92" s="344">
        <v>26190</v>
      </c>
      <c r="FI92" s="344">
        <v>26218</v>
      </c>
      <c r="FJ92" s="344">
        <v>26320</v>
      </c>
      <c r="FK92" s="344">
        <v>25582</v>
      </c>
      <c r="FL92" s="344">
        <v>25424</v>
      </c>
      <c r="FM92" s="344">
        <v>25478</v>
      </c>
      <c r="FN92" s="344">
        <v>25570</v>
      </c>
      <c r="FO92" s="344">
        <v>25763</v>
      </c>
      <c r="FP92" s="341">
        <v>26144</v>
      </c>
      <c r="FQ92" s="341">
        <v>26335</v>
      </c>
      <c r="FR92" s="341">
        <v>26472</v>
      </c>
      <c r="FS92" s="341">
        <v>26546</v>
      </c>
      <c r="FT92" s="341">
        <v>26507</v>
      </c>
      <c r="FU92" s="341">
        <v>26688</v>
      </c>
      <c r="FV92" s="341">
        <v>26855</v>
      </c>
      <c r="FW92" s="341">
        <v>26832</v>
      </c>
      <c r="FX92" s="341">
        <v>27070</v>
      </c>
      <c r="FY92" s="341">
        <v>27267</v>
      </c>
      <c r="FZ92" s="341">
        <v>27292</v>
      </c>
      <c r="GA92" s="341">
        <v>27302</v>
      </c>
      <c r="GB92" s="341">
        <v>27776</v>
      </c>
      <c r="GC92" s="341">
        <v>28003</v>
      </c>
      <c r="GD92" s="341">
        <v>27998</v>
      </c>
      <c r="GE92" s="341">
        <v>27857</v>
      </c>
      <c r="GF92" s="352">
        <v>28104</v>
      </c>
      <c r="GG92" s="353">
        <v>23173</v>
      </c>
      <c r="GH92" s="353">
        <v>23359</v>
      </c>
      <c r="GI92" s="353">
        <v>23411</v>
      </c>
      <c r="GJ92" s="353">
        <v>23430</v>
      </c>
      <c r="GK92" s="353">
        <v>23612</v>
      </c>
      <c r="GL92" s="353">
        <v>23576</v>
      </c>
      <c r="GM92" s="353">
        <v>23614</v>
      </c>
      <c r="GN92" s="341">
        <v>23934</v>
      </c>
      <c r="GO92" s="281">
        <v>320</v>
      </c>
      <c r="GP92" s="282">
        <v>101.355128313712</v>
      </c>
      <c r="GQ92" s="281">
        <v>320</v>
      </c>
      <c r="GR92" s="282">
        <v>101.355128313712</v>
      </c>
    </row>
    <row r="93" spans="1:200" ht="15" outlineLevel="2">
      <c r="A93" s="339">
        <v>483</v>
      </c>
      <c r="B93" s="340" t="s">
        <v>322</v>
      </c>
      <c r="C93" s="306" t="s">
        <v>424</v>
      </c>
      <c r="D93" s="341">
        <v>9285</v>
      </c>
      <c r="E93" s="341">
        <v>9331</v>
      </c>
      <c r="F93" s="341">
        <v>9320</v>
      </c>
      <c r="G93" s="341">
        <v>9251</v>
      </c>
      <c r="H93" s="341">
        <v>9241</v>
      </c>
      <c r="I93" s="341">
        <v>9353</v>
      </c>
      <c r="J93" s="341">
        <v>9335</v>
      </c>
      <c r="K93" s="341">
        <v>9279</v>
      </c>
      <c r="L93" s="341">
        <v>9327</v>
      </c>
      <c r="M93" s="341">
        <v>9520</v>
      </c>
      <c r="N93" s="341">
        <v>9598</v>
      </c>
      <c r="O93" s="341">
        <v>9642</v>
      </c>
      <c r="P93" s="344">
        <v>9576</v>
      </c>
      <c r="Q93" s="344">
        <v>9624</v>
      </c>
      <c r="R93" s="347">
        <v>9611</v>
      </c>
      <c r="S93" s="344">
        <v>8286</v>
      </c>
      <c r="T93" s="344">
        <v>9702</v>
      </c>
      <c r="U93" s="344">
        <v>9766</v>
      </c>
      <c r="V93" s="344">
        <v>9782</v>
      </c>
      <c r="W93" s="344">
        <v>9799</v>
      </c>
      <c r="X93" s="344">
        <v>9915</v>
      </c>
      <c r="Y93" s="344">
        <v>9911</v>
      </c>
      <c r="Z93" s="344">
        <v>9931</v>
      </c>
      <c r="AA93" s="344">
        <v>9839</v>
      </c>
      <c r="AB93" s="341">
        <v>9846</v>
      </c>
      <c r="AC93" s="341">
        <v>9821</v>
      </c>
      <c r="AD93" s="341">
        <v>9791</v>
      </c>
      <c r="AE93" s="341">
        <v>9849</v>
      </c>
      <c r="AF93" s="341">
        <v>9853</v>
      </c>
      <c r="AG93" s="341">
        <v>9965</v>
      </c>
      <c r="AH93" s="341">
        <v>10009</v>
      </c>
      <c r="AI93" s="341">
        <v>9995</v>
      </c>
      <c r="AJ93" s="341">
        <v>9972</v>
      </c>
      <c r="AK93" s="341">
        <v>10019</v>
      </c>
      <c r="AL93" s="341">
        <v>10019</v>
      </c>
      <c r="AM93" s="341">
        <v>10070</v>
      </c>
      <c r="AN93" s="344">
        <v>10082</v>
      </c>
      <c r="AO93" s="344">
        <v>10022</v>
      </c>
      <c r="AP93" s="344">
        <v>10010</v>
      </c>
      <c r="AQ93" s="344">
        <v>10052</v>
      </c>
      <c r="AR93" s="344">
        <v>10066</v>
      </c>
      <c r="AS93" s="344">
        <v>10009</v>
      </c>
      <c r="AT93" s="344">
        <v>10006</v>
      </c>
      <c r="AU93" s="344">
        <v>9976</v>
      </c>
      <c r="AV93" s="344">
        <v>9853</v>
      </c>
      <c r="AW93" s="344">
        <v>9836</v>
      </c>
      <c r="AX93" s="344">
        <v>9807</v>
      </c>
      <c r="AY93" s="344">
        <v>9736</v>
      </c>
      <c r="AZ93" s="341">
        <v>9682</v>
      </c>
      <c r="BA93" s="341">
        <v>9629</v>
      </c>
      <c r="BB93" s="341">
        <v>9571</v>
      </c>
      <c r="BC93" s="341">
        <v>9214</v>
      </c>
      <c r="BD93" s="341">
        <v>9183</v>
      </c>
      <c r="BE93" s="341">
        <v>9188</v>
      </c>
      <c r="BF93" s="341">
        <v>9162</v>
      </c>
      <c r="BG93" s="341">
        <v>9093</v>
      </c>
      <c r="BH93" s="341">
        <v>9079</v>
      </c>
      <c r="BI93" s="341">
        <v>9009</v>
      </c>
      <c r="BJ93" s="341">
        <v>8971</v>
      </c>
      <c r="BK93" s="341">
        <v>9014</v>
      </c>
      <c r="BL93" s="344">
        <v>9021</v>
      </c>
      <c r="BM93" s="344">
        <v>9060</v>
      </c>
      <c r="BN93" s="344">
        <v>9067</v>
      </c>
      <c r="BO93" s="344">
        <v>9021</v>
      </c>
      <c r="BP93" s="344">
        <v>9058</v>
      </c>
      <c r="BQ93" s="344">
        <v>9054</v>
      </c>
      <c r="BR93" s="344">
        <v>8983</v>
      </c>
      <c r="BS93" s="344">
        <v>8943</v>
      </c>
      <c r="BT93" s="344">
        <v>8879</v>
      </c>
      <c r="BU93" s="344">
        <v>8863</v>
      </c>
      <c r="BV93" s="344">
        <v>8854</v>
      </c>
      <c r="BW93" s="344">
        <v>8873</v>
      </c>
      <c r="BX93" s="341">
        <v>8874</v>
      </c>
      <c r="BY93" s="341">
        <v>8831</v>
      </c>
      <c r="BZ93" s="341">
        <v>8826</v>
      </c>
      <c r="CA93" s="341">
        <v>8798</v>
      </c>
      <c r="CB93" s="341">
        <v>8737</v>
      </c>
      <c r="CC93" s="341">
        <v>8657</v>
      </c>
      <c r="CD93" s="341">
        <v>8618</v>
      </c>
      <c r="CE93" s="341">
        <v>8593</v>
      </c>
      <c r="CF93" s="341">
        <v>8689</v>
      </c>
      <c r="CG93" s="341">
        <v>8665</v>
      </c>
      <c r="CH93" s="341">
        <v>8673</v>
      </c>
      <c r="CI93" s="341">
        <v>8644</v>
      </c>
      <c r="CJ93" s="344">
        <v>8642</v>
      </c>
      <c r="CK93" s="344">
        <v>8638</v>
      </c>
      <c r="CL93" s="344">
        <v>8617</v>
      </c>
      <c r="CM93" s="344">
        <v>8609</v>
      </c>
      <c r="CN93" s="344">
        <v>8629</v>
      </c>
      <c r="CO93" s="344">
        <v>8697</v>
      </c>
      <c r="CP93" s="344">
        <v>8754</v>
      </c>
      <c r="CQ93" s="344">
        <v>8767</v>
      </c>
      <c r="CR93" s="344">
        <v>8770</v>
      </c>
      <c r="CS93" s="344">
        <v>8755</v>
      </c>
      <c r="CT93" s="344">
        <v>8824</v>
      </c>
      <c r="CU93" s="344">
        <v>8837</v>
      </c>
      <c r="CV93" s="341">
        <v>8833</v>
      </c>
      <c r="CW93" s="341">
        <v>8840</v>
      </c>
      <c r="CX93" s="341">
        <v>8782</v>
      </c>
      <c r="CY93" s="341">
        <v>8808</v>
      </c>
      <c r="CZ93" s="341">
        <v>8820</v>
      </c>
      <c r="DA93" s="341">
        <v>8771</v>
      </c>
      <c r="DB93" s="341">
        <v>8740</v>
      </c>
      <c r="DC93" s="341">
        <v>8734</v>
      </c>
      <c r="DD93" s="341">
        <v>8705</v>
      </c>
      <c r="DE93" s="341">
        <v>8641</v>
      </c>
      <c r="DF93" s="341">
        <v>8624</v>
      </c>
      <c r="DG93" s="341">
        <v>8647</v>
      </c>
      <c r="DH93" s="344">
        <v>8605</v>
      </c>
      <c r="DI93" s="344">
        <v>8542</v>
      </c>
      <c r="DJ93" s="344">
        <v>8503</v>
      </c>
      <c r="DK93" s="344">
        <v>8465</v>
      </c>
      <c r="DL93" s="344">
        <v>8383</v>
      </c>
      <c r="DM93" s="344">
        <v>8310</v>
      </c>
      <c r="DN93" s="344">
        <v>8252</v>
      </c>
      <c r="DO93" s="344">
        <v>8224</v>
      </c>
      <c r="DP93" s="344">
        <v>8214</v>
      </c>
      <c r="DQ93" s="344">
        <v>8169</v>
      </c>
      <c r="DR93" s="344">
        <v>8132</v>
      </c>
      <c r="DS93" s="344">
        <v>8204</v>
      </c>
      <c r="DT93" s="341">
        <v>8239</v>
      </c>
      <c r="DU93" s="341">
        <v>8274</v>
      </c>
      <c r="DV93" s="341">
        <v>8237</v>
      </c>
      <c r="DW93" s="341">
        <v>8247</v>
      </c>
      <c r="DX93" s="341">
        <v>8309</v>
      </c>
      <c r="DY93" s="341">
        <v>8304</v>
      </c>
      <c r="DZ93" s="341">
        <v>8286</v>
      </c>
      <c r="EA93" s="341">
        <v>8213</v>
      </c>
      <c r="EB93" s="341">
        <v>8226</v>
      </c>
      <c r="EC93" s="341">
        <v>8221</v>
      </c>
      <c r="ED93" s="341">
        <v>8210</v>
      </c>
      <c r="EE93" s="341">
        <v>8176</v>
      </c>
      <c r="EF93" s="344">
        <v>8186</v>
      </c>
      <c r="EG93" s="344">
        <v>8157</v>
      </c>
      <c r="EH93" s="344">
        <v>8126</v>
      </c>
      <c r="EI93" s="344">
        <v>8080</v>
      </c>
      <c r="EJ93" s="344">
        <v>8075</v>
      </c>
      <c r="EK93" s="344">
        <v>8029</v>
      </c>
      <c r="EL93" s="344">
        <v>8055</v>
      </c>
      <c r="EM93" s="344">
        <v>8038</v>
      </c>
      <c r="EN93" s="344">
        <v>8048</v>
      </c>
      <c r="EO93" s="344">
        <v>8084</v>
      </c>
      <c r="EP93" s="344">
        <v>8119</v>
      </c>
      <c r="EQ93" s="344">
        <v>8129</v>
      </c>
      <c r="ER93" s="341">
        <v>8146</v>
      </c>
      <c r="ES93" s="341">
        <v>8127</v>
      </c>
      <c r="ET93" s="341">
        <v>8108</v>
      </c>
      <c r="EU93" s="341">
        <v>8063</v>
      </c>
      <c r="EV93" s="341">
        <v>8036</v>
      </c>
      <c r="EW93" s="341">
        <v>8031</v>
      </c>
      <c r="EX93" s="341">
        <v>8004</v>
      </c>
      <c r="EY93" s="341">
        <v>8014</v>
      </c>
      <c r="EZ93" s="341">
        <v>7967</v>
      </c>
      <c r="FA93" s="341">
        <v>7964</v>
      </c>
      <c r="FB93" s="341">
        <v>7956</v>
      </c>
      <c r="FC93" s="341">
        <v>7976</v>
      </c>
      <c r="FD93" s="344">
        <v>7991</v>
      </c>
      <c r="FE93" s="344">
        <v>7992</v>
      </c>
      <c r="FF93" s="344">
        <v>7914</v>
      </c>
      <c r="FG93" s="344">
        <v>7864</v>
      </c>
      <c r="FH93" s="344">
        <v>7819</v>
      </c>
      <c r="FI93" s="344">
        <v>7788</v>
      </c>
      <c r="FJ93" s="344">
        <v>7776</v>
      </c>
      <c r="FK93" s="344">
        <v>7767</v>
      </c>
      <c r="FL93" s="344">
        <v>7727</v>
      </c>
      <c r="FM93" s="344">
        <v>7717</v>
      </c>
      <c r="FN93" s="344">
        <v>7697</v>
      </c>
      <c r="FO93" s="344">
        <v>7680</v>
      </c>
      <c r="FP93" s="341">
        <v>7681</v>
      </c>
      <c r="FQ93" s="341">
        <v>7704</v>
      </c>
      <c r="FR93" s="341">
        <v>7698</v>
      </c>
      <c r="FS93" s="341">
        <v>7640</v>
      </c>
      <c r="FT93" s="341">
        <v>7633</v>
      </c>
      <c r="FU93" s="341">
        <v>7634</v>
      </c>
      <c r="FV93" s="341">
        <v>7615</v>
      </c>
      <c r="FW93" s="341">
        <v>7595</v>
      </c>
      <c r="FX93" s="341">
        <v>7571</v>
      </c>
      <c r="FY93" s="341">
        <v>7590</v>
      </c>
      <c r="FZ93" s="341">
        <v>7552</v>
      </c>
      <c r="GA93" s="341">
        <v>7561</v>
      </c>
      <c r="GB93" s="341">
        <v>7599</v>
      </c>
      <c r="GC93" s="341">
        <v>7613</v>
      </c>
      <c r="GD93" s="341">
        <v>7570</v>
      </c>
      <c r="GE93" s="341">
        <v>7582</v>
      </c>
      <c r="GF93" s="352">
        <v>7582</v>
      </c>
      <c r="GG93" s="353">
        <v>7524</v>
      </c>
      <c r="GH93" s="353">
        <v>7531</v>
      </c>
      <c r="GI93" s="353">
        <v>7506</v>
      </c>
      <c r="GJ93" s="353">
        <v>7510</v>
      </c>
      <c r="GK93" s="353">
        <v>7516</v>
      </c>
      <c r="GL93" s="353">
        <v>7499</v>
      </c>
      <c r="GM93" s="353">
        <v>7479</v>
      </c>
      <c r="GN93" s="341">
        <v>7571</v>
      </c>
      <c r="GO93" s="281">
        <v>92</v>
      </c>
      <c r="GP93" s="282">
        <v>101.230110977403</v>
      </c>
      <c r="GQ93" s="281">
        <v>92</v>
      </c>
      <c r="GR93" s="282">
        <v>101.230110977403</v>
      </c>
    </row>
    <row r="94" spans="1:200" ht="15" outlineLevel="2">
      <c r="A94" s="339">
        <v>541</v>
      </c>
      <c r="B94" s="340" t="s">
        <v>322</v>
      </c>
      <c r="C94" s="306" t="s">
        <v>870</v>
      </c>
      <c r="D94" s="341">
        <v>11508</v>
      </c>
      <c r="E94" s="341">
        <v>11651</v>
      </c>
      <c r="F94" s="341">
        <v>11713</v>
      </c>
      <c r="G94" s="341">
        <v>11646</v>
      </c>
      <c r="H94" s="341">
        <v>11626</v>
      </c>
      <c r="I94" s="341">
        <v>11719</v>
      </c>
      <c r="J94" s="341">
        <v>11637</v>
      </c>
      <c r="K94" s="341">
        <v>11618</v>
      </c>
      <c r="L94" s="341">
        <v>11852</v>
      </c>
      <c r="M94" s="341">
        <v>11954</v>
      </c>
      <c r="N94" s="341">
        <v>11951</v>
      </c>
      <c r="O94" s="341">
        <v>11957</v>
      </c>
      <c r="P94" s="344">
        <v>11979</v>
      </c>
      <c r="Q94" s="344">
        <v>11939</v>
      </c>
      <c r="R94" s="347">
        <v>11967</v>
      </c>
      <c r="S94" s="344">
        <v>12259</v>
      </c>
      <c r="T94" s="344">
        <v>12319</v>
      </c>
      <c r="U94" s="344">
        <v>12351</v>
      </c>
      <c r="V94" s="344">
        <v>12291</v>
      </c>
      <c r="W94" s="344">
        <v>12224</v>
      </c>
      <c r="X94" s="344">
        <v>12189</v>
      </c>
      <c r="Y94" s="344">
        <v>12086</v>
      </c>
      <c r="Z94" s="344">
        <v>12024</v>
      </c>
      <c r="AA94" s="344">
        <v>11934</v>
      </c>
      <c r="AB94" s="341">
        <v>11756</v>
      </c>
      <c r="AC94" s="341">
        <v>11908</v>
      </c>
      <c r="AD94" s="341">
        <v>11826</v>
      </c>
      <c r="AE94" s="341">
        <v>11747</v>
      </c>
      <c r="AF94" s="341">
        <v>11753</v>
      </c>
      <c r="AG94" s="341">
        <v>11754</v>
      </c>
      <c r="AH94" s="341">
        <v>11740</v>
      </c>
      <c r="AI94" s="341">
        <v>11732</v>
      </c>
      <c r="AJ94" s="341">
        <v>11670</v>
      </c>
      <c r="AK94" s="341">
        <v>11704</v>
      </c>
      <c r="AL94" s="341">
        <v>11667</v>
      </c>
      <c r="AM94" s="341">
        <v>11706</v>
      </c>
      <c r="AN94" s="344">
        <v>11545</v>
      </c>
      <c r="AO94" s="344">
        <v>11789</v>
      </c>
      <c r="AP94" s="344">
        <v>11733</v>
      </c>
      <c r="AQ94" s="344">
        <v>11706</v>
      </c>
      <c r="AR94" s="344">
        <v>11738</v>
      </c>
      <c r="AS94" s="344">
        <v>11712</v>
      </c>
      <c r="AT94" s="344">
        <v>11730</v>
      </c>
      <c r="AU94" s="344">
        <v>11724</v>
      </c>
      <c r="AV94" s="344">
        <v>11608</v>
      </c>
      <c r="AW94" s="344">
        <v>11481</v>
      </c>
      <c r="AX94" s="344">
        <v>11455</v>
      </c>
      <c r="AY94" s="344">
        <v>11504</v>
      </c>
      <c r="AZ94" s="341">
        <v>11546</v>
      </c>
      <c r="BA94" s="341">
        <v>11520</v>
      </c>
      <c r="BB94" s="341">
        <v>11498</v>
      </c>
      <c r="BC94" s="341">
        <v>11445</v>
      </c>
      <c r="BD94" s="341">
        <v>11408</v>
      </c>
      <c r="BE94" s="341">
        <v>11312</v>
      </c>
      <c r="BF94" s="341">
        <v>11347</v>
      </c>
      <c r="BG94" s="341">
        <v>11290</v>
      </c>
      <c r="BH94" s="341">
        <v>11268</v>
      </c>
      <c r="BI94" s="341">
        <v>11233</v>
      </c>
      <c r="BJ94" s="341">
        <v>11232</v>
      </c>
      <c r="BK94" s="341">
        <v>11328</v>
      </c>
      <c r="BL94" s="344">
        <v>11351</v>
      </c>
      <c r="BM94" s="344">
        <v>11434</v>
      </c>
      <c r="BN94" s="344">
        <v>11469</v>
      </c>
      <c r="BO94" s="344">
        <v>11412</v>
      </c>
      <c r="BP94" s="344">
        <v>11484</v>
      </c>
      <c r="BQ94" s="344">
        <v>11438</v>
      </c>
      <c r="BR94" s="344">
        <v>11231</v>
      </c>
      <c r="BS94" s="344">
        <v>11118</v>
      </c>
      <c r="BT94" s="344">
        <v>11093</v>
      </c>
      <c r="BU94" s="344">
        <v>11083</v>
      </c>
      <c r="BV94" s="344">
        <v>11068</v>
      </c>
      <c r="BW94" s="344">
        <v>11111</v>
      </c>
      <c r="BX94" s="341">
        <v>11176</v>
      </c>
      <c r="BY94" s="341">
        <v>11142</v>
      </c>
      <c r="BZ94" s="341">
        <v>11062</v>
      </c>
      <c r="CA94" s="341">
        <v>11000</v>
      </c>
      <c r="CB94" s="341">
        <v>10996</v>
      </c>
      <c r="CC94" s="341">
        <v>10963</v>
      </c>
      <c r="CD94" s="341">
        <v>10953</v>
      </c>
      <c r="CE94" s="341">
        <v>10985</v>
      </c>
      <c r="CF94" s="341">
        <v>10956</v>
      </c>
      <c r="CG94" s="341">
        <v>10913</v>
      </c>
      <c r="CH94" s="341">
        <v>10865</v>
      </c>
      <c r="CI94" s="341">
        <v>10847</v>
      </c>
      <c r="CJ94" s="344">
        <v>10851</v>
      </c>
      <c r="CK94" s="344">
        <v>10893</v>
      </c>
      <c r="CL94" s="344">
        <v>10909</v>
      </c>
      <c r="CM94" s="344">
        <v>10899</v>
      </c>
      <c r="CN94" s="344">
        <v>10885</v>
      </c>
      <c r="CO94" s="344">
        <v>10896</v>
      </c>
      <c r="CP94" s="344">
        <v>10920</v>
      </c>
      <c r="CQ94" s="344">
        <v>10907</v>
      </c>
      <c r="CR94" s="344">
        <v>10906</v>
      </c>
      <c r="CS94" s="344">
        <v>10961</v>
      </c>
      <c r="CT94" s="344">
        <v>11063</v>
      </c>
      <c r="CU94" s="344">
        <v>11128</v>
      </c>
      <c r="CV94" s="341">
        <v>11113</v>
      </c>
      <c r="CW94" s="341">
        <v>11121</v>
      </c>
      <c r="CX94" s="341">
        <v>11095</v>
      </c>
      <c r="CY94" s="341">
        <v>11103</v>
      </c>
      <c r="CZ94" s="341">
        <v>11147</v>
      </c>
      <c r="DA94" s="341">
        <v>11160</v>
      </c>
      <c r="DB94" s="341">
        <v>11170</v>
      </c>
      <c r="DC94" s="341">
        <v>11164</v>
      </c>
      <c r="DD94" s="341">
        <v>11163</v>
      </c>
      <c r="DE94" s="341">
        <v>11168</v>
      </c>
      <c r="DF94" s="341">
        <v>11242</v>
      </c>
      <c r="DG94" s="341">
        <v>11218</v>
      </c>
      <c r="DH94" s="344">
        <v>11227</v>
      </c>
      <c r="DI94" s="344">
        <v>11312</v>
      </c>
      <c r="DJ94" s="344">
        <v>11300</v>
      </c>
      <c r="DK94" s="344">
        <v>11276</v>
      </c>
      <c r="DL94" s="344">
        <v>11230</v>
      </c>
      <c r="DM94" s="344">
        <v>11186</v>
      </c>
      <c r="DN94" s="344">
        <v>11162</v>
      </c>
      <c r="DO94" s="344">
        <v>11148</v>
      </c>
      <c r="DP94" s="344">
        <v>11180</v>
      </c>
      <c r="DQ94" s="344">
        <v>11152</v>
      </c>
      <c r="DR94" s="344">
        <v>11132</v>
      </c>
      <c r="DS94" s="344">
        <v>11255</v>
      </c>
      <c r="DT94" s="341">
        <v>11361</v>
      </c>
      <c r="DU94" s="341">
        <v>11649</v>
      </c>
      <c r="DV94" s="341">
        <v>11704</v>
      </c>
      <c r="DW94" s="341">
        <v>11742</v>
      </c>
      <c r="DX94" s="341">
        <v>11847</v>
      </c>
      <c r="DY94" s="341">
        <v>11908</v>
      </c>
      <c r="DZ94" s="341">
        <v>11884</v>
      </c>
      <c r="EA94" s="341">
        <v>11710</v>
      </c>
      <c r="EB94" s="341">
        <v>11794</v>
      </c>
      <c r="EC94" s="341">
        <v>11771</v>
      </c>
      <c r="ED94" s="341">
        <v>11699</v>
      </c>
      <c r="EE94" s="341">
        <v>11668</v>
      </c>
      <c r="EF94" s="344">
        <v>11644</v>
      </c>
      <c r="EG94" s="344">
        <v>11662</v>
      </c>
      <c r="EH94" s="344">
        <v>11657</v>
      </c>
      <c r="EI94" s="344">
        <v>11679</v>
      </c>
      <c r="EJ94" s="344">
        <v>11631</v>
      </c>
      <c r="EK94" s="344">
        <v>11602</v>
      </c>
      <c r="EL94" s="344">
        <v>11664</v>
      </c>
      <c r="EM94" s="344">
        <v>11701</v>
      </c>
      <c r="EN94" s="344">
        <v>11715</v>
      </c>
      <c r="EO94" s="344">
        <v>11651</v>
      </c>
      <c r="EP94" s="344">
        <v>11709</v>
      </c>
      <c r="EQ94" s="344">
        <v>11699</v>
      </c>
      <c r="ER94" s="341">
        <v>11756</v>
      </c>
      <c r="ES94" s="341">
        <v>11727</v>
      </c>
      <c r="ET94" s="341">
        <v>11868</v>
      </c>
      <c r="EU94" s="341">
        <v>11818</v>
      </c>
      <c r="EV94" s="341">
        <v>11882</v>
      </c>
      <c r="EW94" s="341">
        <v>11874</v>
      </c>
      <c r="EX94" s="341">
        <v>12207</v>
      </c>
      <c r="EY94" s="341">
        <v>12249</v>
      </c>
      <c r="EZ94" s="341">
        <v>12210</v>
      </c>
      <c r="FA94" s="341">
        <v>12262</v>
      </c>
      <c r="FB94" s="341">
        <v>12294</v>
      </c>
      <c r="FC94" s="341">
        <v>12400</v>
      </c>
      <c r="FD94" s="344">
        <v>12517</v>
      </c>
      <c r="FE94" s="344">
        <v>12496</v>
      </c>
      <c r="FF94" s="344">
        <v>12447</v>
      </c>
      <c r="FG94" s="344">
        <v>12498</v>
      </c>
      <c r="FH94" s="344">
        <v>12459</v>
      </c>
      <c r="FI94" s="344">
        <v>12474</v>
      </c>
      <c r="FJ94" s="344">
        <v>12473</v>
      </c>
      <c r="FK94" s="344">
        <v>12623</v>
      </c>
      <c r="FL94" s="344">
        <v>12636</v>
      </c>
      <c r="FM94" s="344">
        <v>12715</v>
      </c>
      <c r="FN94" s="344">
        <v>12712</v>
      </c>
      <c r="FO94" s="344">
        <v>12778</v>
      </c>
      <c r="FP94" s="341">
        <v>12840</v>
      </c>
      <c r="FQ94" s="341">
        <v>12894</v>
      </c>
      <c r="FR94" s="341">
        <v>12955</v>
      </c>
      <c r="FS94" s="341">
        <v>12975</v>
      </c>
      <c r="FT94" s="341">
        <v>12987</v>
      </c>
      <c r="FU94" s="341">
        <v>13034</v>
      </c>
      <c r="FV94" s="341">
        <v>13065</v>
      </c>
      <c r="FW94" s="341">
        <v>13117</v>
      </c>
      <c r="FX94" s="341">
        <v>13159</v>
      </c>
      <c r="FY94" s="341">
        <v>13132</v>
      </c>
      <c r="FZ94" s="341">
        <v>13153</v>
      </c>
      <c r="GA94" s="341">
        <v>13230</v>
      </c>
      <c r="GB94" s="341">
        <v>13342</v>
      </c>
      <c r="GC94" s="341">
        <v>13409</v>
      </c>
      <c r="GD94" s="341">
        <v>13358</v>
      </c>
      <c r="GE94" s="341">
        <v>13297</v>
      </c>
      <c r="GF94" s="352">
        <v>13326</v>
      </c>
      <c r="GG94" s="353">
        <v>12242</v>
      </c>
      <c r="GH94" s="353">
        <v>12310</v>
      </c>
      <c r="GI94" s="353">
        <v>12287</v>
      </c>
      <c r="GJ94" s="353">
        <v>12309</v>
      </c>
      <c r="GK94" s="353">
        <v>12315</v>
      </c>
      <c r="GL94" s="353">
        <v>12322</v>
      </c>
      <c r="GM94" s="353">
        <v>12373</v>
      </c>
      <c r="GN94" s="341">
        <v>12473</v>
      </c>
      <c r="GO94" s="281">
        <v>100</v>
      </c>
      <c r="GP94" s="282">
        <v>100.80821142811</v>
      </c>
      <c r="GQ94" s="281">
        <v>100</v>
      </c>
      <c r="GR94" s="282">
        <v>100.80821142811</v>
      </c>
    </row>
    <row r="95" spans="1:200" ht="15" outlineLevel="2">
      <c r="A95" s="339">
        <v>607</v>
      </c>
      <c r="B95" s="340" t="s">
        <v>322</v>
      </c>
      <c r="C95" s="306" t="s">
        <v>871</v>
      </c>
      <c r="D95" s="341">
        <v>4309</v>
      </c>
      <c r="E95" s="341">
        <v>4322</v>
      </c>
      <c r="F95" s="341">
        <v>4333</v>
      </c>
      <c r="G95" s="341">
        <v>4391</v>
      </c>
      <c r="H95" s="341">
        <v>4360</v>
      </c>
      <c r="I95" s="341">
        <v>4406</v>
      </c>
      <c r="J95" s="341">
        <v>4316</v>
      </c>
      <c r="K95" s="341">
        <v>4388</v>
      </c>
      <c r="L95" s="341">
        <v>4282</v>
      </c>
      <c r="M95" s="341">
        <v>4267</v>
      </c>
      <c r="N95" s="341">
        <v>4209</v>
      </c>
      <c r="O95" s="341">
        <v>4183</v>
      </c>
      <c r="P95" s="344">
        <v>4216</v>
      </c>
      <c r="Q95" s="344">
        <v>4200</v>
      </c>
      <c r="R95" s="347">
        <v>4200</v>
      </c>
      <c r="S95" s="344">
        <v>4219</v>
      </c>
      <c r="T95" s="344">
        <v>4231</v>
      </c>
      <c r="U95" s="344">
        <v>4221</v>
      </c>
      <c r="V95" s="344">
        <v>4188</v>
      </c>
      <c r="W95" s="344">
        <v>4157</v>
      </c>
      <c r="X95" s="344">
        <v>4110</v>
      </c>
      <c r="Y95" s="344">
        <v>4126</v>
      </c>
      <c r="Z95" s="344">
        <v>4131</v>
      </c>
      <c r="AA95" s="344">
        <v>4086</v>
      </c>
      <c r="AB95" s="341">
        <v>4076</v>
      </c>
      <c r="AC95" s="341">
        <v>4164</v>
      </c>
      <c r="AD95" s="341">
        <v>4159</v>
      </c>
      <c r="AE95" s="341">
        <v>4125</v>
      </c>
      <c r="AF95" s="341">
        <v>4000</v>
      </c>
      <c r="AG95" s="341">
        <v>3871</v>
      </c>
      <c r="AH95" s="341">
        <v>3815</v>
      </c>
      <c r="AI95" s="341">
        <v>3808</v>
      </c>
      <c r="AJ95" s="341">
        <v>3803</v>
      </c>
      <c r="AK95" s="341">
        <v>3857</v>
      </c>
      <c r="AL95" s="341">
        <v>3870</v>
      </c>
      <c r="AM95" s="341">
        <v>3947</v>
      </c>
      <c r="AN95" s="344">
        <v>3925</v>
      </c>
      <c r="AO95" s="344">
        <v>4021</v>
      </c>
      <c r="AP95" s="344">
        <v>4004</v>
      </c>
      <c r="AQ95" s="344">
        <v>3979</v>
      </c>
      <c r="AR95" s="344">
        <v>4106</v>
      </c>
      <c r="AS95" s="344">
        <v>4138</v>
      </c>
      <c r="AT95" s="344">
        <v>4152</v>
      </c>
      <c r="AU95" s="344">
        <v>4147</v>
      </c>
      <c r="AV95" s="344">
        <v>4110</v>
      </c>
      <c r="AW95" s="344">
        <v>4110</v>
      </c>
      <c r="AX95" s="344">
        <v>4173</v>
      </c>
      <c r="AY95" s="344">
        <v>4171</v>
      </c>
      <c r="AZ95" s="341">
        <v>4202</v>
      </c>
      <c r="BA95" s="341">
        <v>4279</v>
      </c>
      <c r="BB95" s="341">
        <v>4235</v>
      </c>
      <c r="BC95" s="341">
        <v>4222</v>
      </c>
      <c r="BD95" s="341">
        <v>4197</v>
      </c>
      <c r="BE95" s="341">
        <v>4193</v>
      </c>
      <c r="BF95" s="341">
        <v>4222</v>
      </c>
      <c r="BG95" s="341">
        <v>4136</v>
      </c>
      <c r="BH95" s="341">
        <v>4176</v>
      </c>
      <c r="BI95" s="341">
        <v>4119</v>
      </c>
      <c r="BJ95" s="341">
        <v>4075</v>
      </c>
      <c r="BK95" s="341">
        <v>4100</v>
      </c>
      <c r="BL95" s="344">
        <v>4167</v>
      </c>
      <c r="BM95" s="344">
        <v>4242</v>
      </c>
      <c r="BN95" s="344">
        <v>4279</v>
      </c>
      <c r="BO95" s="344">
        <v>4285</v>
      </c>
      <c r="BP95" s="344">
        <v>4288</v>
      </c>
      <c r="BQ95" s="344">
        <v>4285</v>
      </c>
      <c r="BR95" s="344">
        <v>4107</v>
      </c>
      <c r="BS95" s="344">
        <v>4071</v>
      </c>
      <c r="BT95" s="344">
        <v>4037</v>
      </c>
      <c r="BU95" s="344">
        <v>4041</v>
      </c>
      <c r="BV95" s="344">
        <v>4025</v>
      </c>
      <c r="BW95" s="344">
        <v>4079</v>
      </c>
      <c r="BX95" s="341">
        <v>4172</v>
      </c>
      <c r="BY95" s="341">
        <v>4121</v>
      </c>
      <c r="BZ95" s="341">
        <v>4042</v>
      </c>
      <c r="CA95" s="341">
        <v>3958</v>
      </c>
      <c r="CB95" s="341">
        <v>3925</v>
      </c>
      <c r="CC95" s="341">
        <v>3842</v>
      </c>
      <c r="CD95" s="341">
        <v>3778</v>
      </c>
      <c r="CE95" s="341">
        <v>3804</v>
      </c>
      <c r="CF95" s="341">
        <v>3741</v>
      </c>
      <c r="CG95" s="341">
        <v>3721</v>
      </c>
      <c r="CH95" s="341">
        <v>3663</v>
      </c>
      <c r="CI95" s="341">
        <v>3659</v>
      </c>
      <c r="CJ95" s="344">
        <v>3628</v>
      </c>
      <c r="CK95" s="344">
        <v>3614</v>
      </c>
      <c r="CL95" s="344">
        <v>3556</v>
      </c>
      <c r="CM95" s="344">
        <v>3547</v>
      </c>
      <c r="CN95" s="344">
        <v>3556</v>
      </c>
      <c r="CO95" s="344">
        <v>3625</v>
      </c>
      <c r="CP95" s="344">
        <v>3680</v>
      </c>
      <c r="CQ95" s="344">
        <v>3674</v>
      </c>
      <c r="CR95" s="344">
        <v>3676</v>
      </c>
      <c r="CS95" s="344">
        <v>3805</v>
      </c>
      <c r="CT95" s="344">
        <v>3797</v>
      </c>
      <c r="CU95" s="344">
        <v>3828</v>
      </c>
      <c r="CV95" s="341">
        <v>3823</v>
      </c>
      <c r="CW95" s="341">
        <v>3827</v>
      </c>
      <c r="CX95" s="341">
        <v>3798</v>
      </c>
      <c r="CY95" s="341">
        <v>3813</v>
      </c>
      <c r="CZ95" s="341">
        <v>3782</v>
      </c>
      <c r="DA95" s="341">
        <v>3752</v>
      </c>
      <c r="DB95" s="341">
        <v>3702</v>
      </c>
      <c r="DC95" s="341">
        <v>3652</v>
      </c>
      <c r="DD95" s="341">
        <v>3712</v>
      </c>
      <c r="DE95" s="341">
        <v>3721</v>
      </c>
      <c r="DF95" s="341">
        <v>3740</v>
      </c>
      <c r="DG95" s="341">
        <v>3763</v>
      </c>
      <c r="DH95" s="344">
        <v>3757</v>
      </c>
      <c r="DI95" s="344">
        <v>3696</v>
      </c>
      <c r="DJ95" s="344">
        <v>3659</v>
      </c>
      <c r="DK95" s="344">
        <v>3644</v>
      </c>
      <c r="DL95" s="344">
        <v>3569</v>
      </c>
      <c r="DM95" s="344">
        <v>3498</v>
      </c>
      <c r="DN95" s="344">
        <v>3457</v>
      </c>
      <c r="DO95" s="344">
        <v>3439</v>
      </c>
      <c r="DP95" s="344">
        <v>3454</v>
      </c>
      <c r="DQ95" s="344">
        <v>3440</v>
      </c>
      <c r="DR95" s="344">
        <v>3510</v>
      </c>
      <c r="DS95" s="344">
        <v>3551</v>
      </c>
      <c r="DT95" s="341">
        <v>3572</v>
      </c>
      <c r="DU95" s="341">
        <v>3715</v>
      </c>
      <c r="DV95" s="341">
        <v>3750</v>
      </c>
      <c r="DW95" s="341">
        <v>3840</v>
      </c>
      <c r="DX95" s="341">
        <v>3983</v>
      </c>
      <c r="DY95" s="341">
        <v>3993</v>
      </c>
      <c r="DZ95" s="341">
        <v>4044</v>
      </c>
      <c r="EA95" s="341">
        <v>3876</v>
      </c>
      <c r="EB95" s="341">
        <v>3904</v>
      </c>
      <c r="EC95" s="341">
        <v>3834</v>
      </c>
      <c r="ED95" s="341">
        <v>3782</v>
      </c>
      <c r="EE95" s="341">
        <v>3738</v>
      </c>
      <c r="EF95" s="344">
        <v>3702</v>
      </c>
      <c r="EG95" s="344">
        <v>3655</v>
      </c>
      <c r="EH95" s="344">
        <v>3589</v>
      </c>
      <c r="EI95" s="344">
        <v>3557</v>
      </c>
      <c r="EJ95" s="344">
        <v>3496</v>
      </c>
      <c r="EK95" s="344">
        <v>3469</v>
      </c>
      <c r="EL95" s="344">
        <v>3495</v>
      </c>
      <c r="EM95" s="344">
        <v>3469</v>
      </c>
      <c r="EN95" s="344">
        <v>3531</v>
      </c>
      <c r="EO95" s="344">
        <v>3516</v>
      </c>
      <c r="EP95" s="344">
        <v>3525</v>
      </c>
      <c r="EQ95" s="344">
        <v>3550</v>
      </c>
      <c r="ER95" s="341">
        <v>3601</v>
      </c>
      <c r="ES95" s="341">
        <v>3596</v>
      </c>
      <c r="ET95" s="341">
        <v>3680</v>
      </c>
      <c r="EU95" s="341">
        <v>3738</v>
      </c>
      <c r="EV95" s="341">
        <v>3773</v>
      </c>
      <c r="EW95" s="341">
        <v>3763</v>
      </c>
      <c r="EX95" s="341">
        <v>4009</v>
      </c>
      <c r="EY95" s="341">
        <v>4005</v>
      </c>
      <c r="EZ95" s="341">
        <v>3944</v>
      </c>
      <c r="FA95" s="341">
        <v>4117</v>
      </c>
      <c r="FB95" s="341">
        <v>4156</v>
      </c>
      <c r="FC95" s="341">
        <v>4151</v>
      </c>
      <c r="FD95" s="344">
        <v>4229</v>
      </c>
      <c r="FE95" s="344">
        <v>4242</v>
      </c>
      <c r="FF95" s="344">
        <v>4203</v>
      </c>
      <c r="FG95" s="344">
        <v>4173</v>
      </c>
      <c r="FH95" s="344">
        <v>4218</v>
      </c>
      <c r="FI95" s="344">
        <v>4218</v>
      </c>
      <c r="FJ95" s="344">
        <v>4272</v>
      </c>
      <c r="FK95" s="344">
        <v>4232</v>
      </c>
      <c r="FL95" s="344">
        <v>4203</v>
      </c>
      <c r="FM95" s="344">
        <v>4243</v>
      </c>
      <c r="FN95" s="344">
        <v>4242</v>
      </c>
      <c r="FO95" s="344">
        <v>4335</v>
      </c>
      <c r="FP95" s="341">
        <v>4428</v>
      </c>
      <c r="FQ95" s="341">
        <v>4465</v>
      </c>
      <c r="FR95" s="341">
        <v>4442</v>
      </c>
      <c r="FS95" s="341">
        <v>4439</v>
      </c>
      <c r="FT95" s="341">
        <v>4440</v>
      </c>
      <c r="FU95" s="341">
        <v>4434</v>
      </c>
      <c r="FV95" s="341">
        <v>4343</v>
      </c>
      <c r="FW95" s="341">
        <v>4383</v>
      </c>
      <c r="FX95" s="341">
        <v>4390</v>
      </c>
      <c r="FY95" s="341">
        <v>4459</v>
      </c>
      <c r="FZ95" s="341">
        <v>4466</v>
      </c>
      <c r="GA95" s="341">
        <v>4516</v>
      </c>
      <c r="GB95" s="341">
        <v>4609</v>
      </c>
      <c r="GC95" s="341">
        <v>4599</v>
      </c>
      <c r="GD95" s="341">
        <v>4537</v>
      </c>
      <c r="GE95" s="341">
        <v>4480</v>
      </c>
      <c r="GF95" s="352">
        <v>4499</v>
      </c>
      <c r="GG95" s="353">
        <v>4017</v>
      </c>
      <c r="GH95" s="353">
        <v>4035</v>
      </c>
      <c r="GI95" s="353">
        <v>4054</v>
      </c>
      <c r="GJ95" s="353">
        <v>4052</v>
      </c>
      <c r="GK95" s="353">
        <v>4021</v>
      </c>
      <c r="GL95" s="353">
        <v>3951</v>
      </c>
      <c r="GM95" s="353">
        <v>3977</v>
      </c>
      <c r="GN95" s="341">
        <v>4112</v>
      </c>
      <c r="GO95" s="281">
        <v>135</v>
      </c>
      <c r="GP95" s="282">
        <v>103.394518481267</v>
      </c>
      <c r="GQ95" s="281">
        <v>135</v>
      </c>
      <c r="GR95" s="282">
        <v>103.394518481267</v>
      </c>
    </row>
    <row r="96" spans="1:200" ht="15" outlineLevel="2">
      <c r="A96" s="339">
        <v>615</v>
      </c>
      <c r="B96" s="340" t="s">
        <v>322</v>
      </c>
      <c r="C96" s="306" t="s">
        <v>427</v>
      </c>
      <c r="D96" s="341">
        <v>18231</v>
      </c>
      <c r="E96" s="341">
        <v>18316</v>
      </c>
      <c r="F96" s="341">
        <v>18455</v>
      </c>
      <c r="G96" s="341">
        <v>18407</v>
      </c>
      <c r="H96" s="341">
        <v>18265</v>
      </c>
      <c r="I96" s="341">
        <v>18433</v>
      </c>
      <c r="J96" s="341">
        <v>17793</v>
      </c>
      <c r="K96" s="341">
        <v>18360</v>
      </c>
      <c r="L96" s="341">
        <v>17685</v>
      </c>
      <c r="M96" s="341">
        <v>17670</v>
      </c>
      <c r="N96" s="341">
        <v>17479</v>
      </c>
      <c r="O96" s="341">
        <v>17458</v>
      </c>
      <c r="P96" s="344">
        <v>17368</v>
      </c>
      <c r="Q96" s="344">
        <v>17500</v>
      </c>
      <c r="R96" s="347">
        <v>18066</v>
      </c>
      <c r="S96" s="344">
        <v>18467</v>
      </c>
      <c r="T96" s="344">
        <v>18658</v>
      </c>
      <c r="U96" s="344">
        <v>18634</v>
      </c>
      <c r="V96" s="344">
        <v>18448</v>
      </c>
      <c r="W96" s="344">
        <v>18423</v>
      </c>
      <c r="X96" s="344">
        <v>18880</v>
      </c>
      <c r="Y96" s="344">
        <v>19217</v>
      </c>
      <c r="Z96" s="344">
        <v>19058</v>
      </c>
      <c r="AA96" s="344">
        <v>18613</v>
      </c>
      <c r="AB96" s="341">
        <v>18707</v>
      </c>
      <c r="AC96" s="341">
        <v>18677</v>
      </c>
      <c r="AD96" s="341">
        <v>18504</v>
      </c>
      <c r="AE96" s="341">
        <v>18316</v>
      </c>
      <c r="AF96" s="341">
        <v>18752</v>
      </c>
      <c r="AG96" s="341">
        <v>16125</v>
      </c>
      <c r="AH96" s="341">
        <v>18524</v>
      </c>
      <c r="AI96" s="341">
        <v>18395</v>
      </c>
      <c r="AJ96" s="341">
        <v>18423</v>
      </c>
      <c r="AK96" s="341">
        <v>18651</v>
      </c>
      <c r="AL96" s="341">
        <v>18665</v>
      </c>
      <c r="AM96" s="341">
        <v>18654</v>
      </c>
      <c r="AN96" s="344">
        <v>18501</v>
      </c>
      <c r="AO96" s="344">
        <v>18906</v>
      </c>
      <c r="AP96" s="344">
        <v>18839</v>
      </c>
      <c r="AQ96" s="344">
        <v>19135</v>
      </c>
      <c r="AR96" s="344">
        <v>19181</v>
      </c>
      <c r="AS96" s="344">
        <v>19263</v>
      </c>
      <c r="AT96" s="344">
        <v>19297</v>
      </c>
      <c r="AU96" s="344">
        <v>19211</v>
      </c>
      <c r="AV96" s="344">
        <v>18941</v>
      </c>
      <c r="AW96" s="344">
        <v>18988</v>
      </c>
      <c r="AX96" s="344">
        <v>18968</v>
      </c>
      <c r="AY96" s="344">
        <v>19022</v>
      </c>
      <c r="AZ96" s="341">
        <v>19163</v>
      </c>
      <c r="BA96" s="341">
        <v>19290</v>
      </c>
      <c r="BB96" s="341">
        <v>19046</v>
      </c>
      <c r="BC96" s="341">
        <v>19060</v>
      </c>
      <c r="BD96" s="341">
        <v>18955</v>
      </c>
      <c r="BE96" s="341">
        <v>18856</v>
      </c>
      <c r="BF96" s="341">
        <v>18816</v>
      </c>
      <c r="BG96" s="341">
        <v>18610</v>
      </c>
      <c r="BH96" s="341">
        <v>18889</v>
      </c>
      <c r="BI96" s="341">
        <v>18492</v>
      </c>
      <c r="BJ96" s="341">
        <v>18525</v>
      </c>
      <c r="BK96" s="341">
        <v>19022</v>
      </c>
      <c r="BL96" s="344">
        <v>19098</v>
      </c>
      <c r="BM96" s="344">
        <v>19541</v>
      </c>
      <c r="BN96" s="344">
        <v>19663</v>
      </c>
      <c r="BO96" s="344">
        <v>19743</v>
      </c>
      <c r="BP96" s="344">
        <v>19761</v>
      </c>
      <c r="BQ96" s="344">
        <v>19802</v>
      </c>
      <c r="BR96" s="344">
        <v>19435</v>
      </c>
      <c r="BS96" s="344">
        <v>19353</v>
      </c>
      <c r="BT96" s="344">
        <v>19344</v>
      </c>
      <c r="BU96" s="344">
        <v>19630</v>
      </c>
      <c r="BV96" s="344">
        <v>19751</v>
      </c>
      <c r="BW96" s="344">
        <v>19782</v>
      </c>
      <c r="BX96" s="341">
        <v>20180</v>
      </c>
      <c r="BY96" s="341">
        <v>20005</v>
      </c>
      <c r="BZ96" s="341">
        <v>19345</v>
      </c>
      <c r="CA96" s="341">
        <v>18980</v>
      </c>
      <c r="CB96" s="341">
        <v>18801</v>
      </c>
      <c r="CC96" s="341">
        <v>18489</v>
      </c>
      <c r="CD96" s="341">
        <v>18322</v>
      </c>
      <c r="CE96" s="341">
        <v>18359</v>
      </c>
      <c r="CF96" s="341">
        <v>18135</v>
      </c>
      <c r="CG96" s="341">
        <v>18936</v>
      </c>
      <c r="CH96" s="341">
        <v>18904</v>
      </c>
      <c r="CI96" s="341">
        <v>18775</v>
      </c>
      <c r="CJ96" s="344">
        <v>18680</v>
      </c>
      <c r="CK96" s="344">
        <v>18832</v>
      </c>
      <c r="CL96" s="344">
        <v>18776</v>
      </c>
      <c r="CM96" s="344">
        <v>18753</v>
      </c>
      <c r="CN96" s="344">
        <v>19537</v>
      </c>
      <c r="CO96" s="344">
        <v>19954</v>
      </c>
      <c r="CP96" s="344">
        <v>20796</v>
      </c>
      <c r="CQ96" s="344">
        <v>20653</v>
      </c>
      <c r="CR96" s="344">
        <v>21023</v>
      </c>
      <c r="CS96" s="344">
        <v>21163</v>
      </c>
      <c r="CT96" s="344">
        <v>21617</v>
      </c>
      <c r="CU96" s="344">
        <v>21590</v>
      </c>
      <c r="CV96" s="341">
        <v>21977</v>
      </c>
      <c r="CW96" s="341">
        <v>22006</v>
      </c>
      <c r="CX96" s="341">
        <v>22192</v>
      </c>
      <c r="CY96" s="341">
        <v>22101</v>
      </c>
      <c r="CZ96" s="341">
        <v>22564</v>
      </c>
      <c r="DA96" s="341">
        <v>22279</v>
      </c>
      <c r="DB96" s="341">
        <v>22064</v>
      </c>
      <c r="DC96" s="341">
        <v>22306</v>
      </c>
      <c r="DD96" s="341">
        <v>22408</v>
      </c>
      <c r="DE96" s="341">
        <v>22336</v>
      </c>
      <c r="DF96" s="341">
        <v>22317</v>
      </c>
      <c r="DG96" s="341">
        <v>22826</v>
      </c>
      <c r="DH96" s="344">
        <v>22931</v>
      </c>
      <c r="DI96" s="344">
        <v>23175</v>
      </c>
      <c r="DJ96" s="344">
        <v>23768</v>
      </c>
      <c r="DK96" s="344">
        <v>23451</v>
      </c>
      <c r="DL96" s="344">
        <v>23111</v>
      </c>
      <c r="DM96" s="344">
        <v>22864</v>
      </c>
      <c r="DN96" s="344">
        <v>22746</v>
      </c>
      <c r="DO96" s="344">
        <v>22637</v>
      </c>
      <c r="DP96" s="344">
        <v>22724</v>
      </c>
      <c r="DQ96" s="344">
        <v>22360</v>
      </c>
      <c r="DR96" s="344">
        <v>22168</v>
      </c>
      <c r="DS96" s="344">
        <v>22620</v>
      </c>
      <c r="DT96" s="341">
        <v>22799</v>
      </c>
      <c r="DU96" s="341">
        <v>25116</v>
      </c>
      <c r="DV96" s="341">
        <v>26047</v>
      </c>
      <c r="DW96" s="341">
        <v>26864</v>
      </c>
      <c r="DX96" s="341">
        <v>28666</v>
      </c>
      <c r="DY96" s="341">
        <v>29377</v>
      </c>
      <c r="DZ96" s="341">
        <v>29308</v>
      </c>
      <c r="EA96" s="341">
        <v>27416</v>
      </c>
      <c r="EB96" s="341">
        <v>27465</v>
      </c>
      <c r="EC96" s="341">
        <v>26768</v>
      </c>
      <c r="ED96" s="341">
        <v>26175</v>
      </c>
      <c r="EE96" s="341">
        <v>25715</v>
      </c>
      <c r="EF96" s="344">
        <v>25578</v>
      </c>
      <c r="EG96" s="344">
        <v>25248</v>
      </c>
      <c r="EH96" s="344">
        <v>25129</v>
      </c>
      <c r="EI96" s="344">
        <v>24892</v>
      </c>
      <c r="EJ96" s="344">
        <v>24542</v>
      </c>
      <c r="EK96" s="344">
        <v>24533</v>
      </c>
      <c r="EL96" s="344">
        <v>24529</v>
      </c>
      <c r="EM96" s="344">
        <v>24546</v>
      </c>
      <c r="EN96" s="344">
        <v>26916</v>
      </c>
      <c r="EO96" s="344">
        <v>26849</v>
      </c>
      <c r="EP96" s="344">
        <v>26679</v>
      </c>
      <c r="EQ96" s="344">
        <v>26865</v>
      </c>
      <c r="ER96" s="341">
        <v>26959</v>
      </c>
      <c r="ES96" s="341">
        <v>27517</v>
      </c>
      <c r="ET96" s="341">
        <v>29402</v>
      </c>
      <c r="EU96" s="341">
        <v>29942</v>
      </c>
      <c r="EV96" s="341">
        <v>30598</v>
      </c>
      <c r="EW96" s="341">
        <v>30852</v>
      </c>
      <c r="EX96" s="341">
        <v>33416</v>
      </c>
      <c r="EY96" s="341">
        <v>33439</v>
      </c>
      <c r="EZ96" s="341">
        <v>33443</v>
      </c>
      <c r="FA96" s="341">
        <v>33776</v>
      </c>
      <c r="FB96" s="341">
        <v>33683</v>
      </c>
      <c r="FC96" s="341">
        <v>34217</v>
      </c>
      <c r="FD96" s="344">
        <v>35047</v>
      </c>
      <c r="FE96" s="344">
        <v>35549</v>
      </c>
      <c r="FF96" s="344">
        <v>35610</v>
      </c>
      <c r="FG96" s="344">
        <v>35441</v>
      </c>
      <c r="FH96" s="344">
        <v>36083</v>
      </c>
      <c r="FI96" s="344">
        <v>36298</v>
      </c>
      <c r="FJ96" s="344">
        <v>36506</v>
      </c>
      <c r="FK96" s="344">
        <v>37165</v>
      </c>
      <c r="FL96" s="344">
        <v>37265</v>
      </c>
      <c r="FM96" s="344">
        <v>37514</v>
      </c>
      <c r="FN96" s="344">
        <v>37678</v>
      </c>
      <c r="FO96" s="344">
        <v>37875</v>
      </c>
      <c r="FP96" s="341">
        <v>38746</v>
      </c>
      <c r="FQ96" s="341">
        <v>39223</v>
      </c>
      <c r="FR96" s="341">
        <v>39627</v>
      </c>
      <c r="FS96" s="341">
        <v>39538</v>
      </c>
      <c r="FT96" s="341">
        <v>39304</v>
      </c>
      <c r="FU96" s="341">
        <v>39525</v>
      </c>
      <c r="FV96" s="341">
        <v>39662</v>
      </c>
      <c r="FW96" s="341">
        <v>39323</v>
      </c>
      <c r="FX96" s="341">
        <v>39962</v>
      </c>
      <c r="FY96" s="341">
        <v>40400</v>
      </c>
      <c r="FZ96" s="341">
        <v>40295</v>
      </c>
      <c r="GA96" s="341">
        <v>40456</v>
      </c>
      <c r="GB96" s="341">
        <v>41691</v>
      </c>
      <c r="GC96" s="341">
        <v>41893</v>
      </c>
      <c r="GD96" s="341">
        <v>41735</v>
      </c>
      <c r="GE96" s="341">
        <v>41423</v>
      </c>
      <c r="GF96" s="352">
        <v>41913</v>
      </c>
      <c r="GG96" s="353">
        <v>36660</v>
      </c>
      <c r="GH96" s="353">
        <v>37392</v>
      </c>
      <c r="GI96" s="353">
        <v>37633</v>
      </c>
      <c r="GJ96" s="353">
        <v>37550</v>
      </c>
      <c r="GK96" s="353">
        <v>37774</v>
      </c>
      <c r="GL96" s="353">
        <v>37566</v>
      </c>
      <c r="GM96" s="353">
        <v>37449</v>
      </c>
      <c r="GN96" s="341">
        <v>38638</v>
      </c>
      <c r="GO96" s="281">
        <v>1189</v>
      </c>
      <c r="GP96" s="282">
        <v>103.174984645785</v>
      </c>
      <c r="GQ96" s="281">
        <v>1189</v>
      </c>
      <c r="GR96" s="282">
        <v>103.174984645785</v>
      </c>
    </row>
    <row r="97" spans="1:200" ht="15" outlineLevel="2">
      <c r="A97" s="339">
        <v>649</v>
      </c>
      <c r="B97" s="340" t="s">
        <v>322</v>
      </c>
      <c r="C97" s="306" t="s">
        <v>428</v>
      </c>
      <c r="D97" s="341">
        <v>8272</v>
      </c>
      <c r="E97" s="341">
        <v>8375</v>
      </c>
      <c r="F97" s="341">
        <v>8317</v>
      </c>
      <c r="G97" s="341">
        <v>8250</v>
      </c>
      <c r="H97" s="341">
        <v>8210</v>
      </c>
      <c r="I97" s="341">
        <v>8285</v>
      </c>
      <c r="J97" s="341">
        <v>8178</v>
      </c>
      <c r="K97" s="341">
        <v>8220</v>
      </c>
      <c r="L97" s="341">
        <v>8323</v>
      </c>
      <c r="M97" s="341">
        <v>8387</v>
      </c>
      <c r="N97" s="341">
        <v>8348</v>
      </c>
      <c r="O97" s="341">
        <v>8366</v>
      </c>
      <c r="P97" s="344">
        <v>8396</v>
      </c>
      <c r="Q97" s="344">
        <v>8438</v>
      </c>
      <c r="R97" s="347">
        <v>8668</v>
      </c>
      <c r="S97" s="344">
        <v>8734</v>
      </c>
      <c r="T97" s="344">
        <v>8750</v>
      </c>
      <c r="U97" s="344">
        <v>8803</v>
      </c>
      <c r="V97" s="344">
        <v>8761</v>
      </c>
      <c r="W97" s="344">
        <v>8775</v>
      </c>
      <c r="X97" s="344">
        <v>8826</v>
      </c>
      <c r="Y97" s="344">
        <v>8844</v>
      </c>
      <c r="Z97" s="344">
        <v>8830</v>
      </c>
      <c r="AA97" s="344">
        <v>8737</v>
      </c>
      <c r="AB97" s="341">
        <v>8775</v>
      </c>
      <c r="AC97" s="341">
        <v>8814</v>
      </c>
      <c r="AD97" s="341">
        <v>8840</v>
      </c>
      <c r="AE97" s="341">
        <v>8879</v>
      </c>
      <c r="AF97" s="341">
        <v>8887</v>
      </c>
      <c r="AG97" s="341">
        <v>8882</v>
      </c>
      <c r="AH97" s="341">
        <v>8910</v>
      </c>
      <c r="AI97" s="341">
        <v>8980</v>
      </c>
      <c r="AJ97" s="341">
        <v>9032</v>
      </c>
      <c r="AK97" s="341">
        <v>9118</v>
      </c>
      <c r="AL97" s="341">
        <v>9121</v>
      </c>
      <c r="AM97" s="341">
        <v>9144</v>
      </c>
      <c r="AN97" s="344">
        <v>9142</v>
      </c>
      <c r="AO97" s="344">
        <v>9493</v>
      </c>
      <c r="AP97" s="344">
        <v>9480</v>
      </c>
      <c r="AQ97" s="344">
        <v>9571</v>
      </c>
      <c r="AR97" s="344">
        <v>9609</v>
      </c>
      <c r="AS97" s="344">
        <v>9648</v>
      </c>
      <c r="AT97" s="344">
        <v>9711</v>
      </c>
      <c r="AU97" s="344">
        <v>9790</v>
      </c>
      <c r="AV97" s="344">
        <v>9775</v>
      </c>
      <c r="AW97" s="344">
        <v>9853</v>
      </c>
      <c r="AX97" s="344">
        <v>9830</v>
      </c>
      <c r="AY97" s="344">
        <v>9829</v>
      </c>
      <c r="AZ97" s="341">
        <v>9873</v>
      </c>
      <c r="BA97" s="341">
        <v>9888</v>
      </c>
      <c r="BB97" s="341">
        <v>9898</v>
      </c>
      <c r="BC97" s="341">
        <v>9883</v>
      </c>
      <c r="BD97" s="341">
        <v>9865</v>
      </c>
      <c r="BE97" s="341">
        <v>9881</v>
      </c>
      <c r="BF97" s="341">
        <v>9915</v>
      </c>
      <c r="BG97" s="341">
        <v>9853</v>
      </c>
      <c r="BH97" s="341">
        <v>9915</v>
      </c>
      <c r="BI97" s="341">
        <v>9854</v>
      </c>
      <c r="BJ97" s="341">
        <v>9874</v>
      </c>
      <c r="BK97" s="341">
        <v>9953</v>
      </c>
      <c r="BL97" s="344">
        <v>9963</v>
      </c>
      <c r="BM97" s="344">
        <v>9981</v>
      </c>
      <c r="BN97" s="344">
        <v>10078</v>
      </c>
      <c r="BO97" s="344">
        <v>10119</v>
      </c>
      <c r="BP97" s="344">
        <v>10190</v>
      </c>
      <c r="BQ97" s="344">
        <v>10182</v>
      </c>
      <c r="BR97" s="344">
        <v>10077</v>
      </c>
      <c r="BS97" s="344">
        <v>10009</v>
      </c>
      <c r="BT97" s="344">
        <v>9969</v>
      </c>
      <c r="BU97" s="344">
        <v>9995</v>
      </c>
      <c r="BV97" s="344">
        <v>10024</v>
      </c>
      <c r="BW97" s="344">
        <v>9973</v>
      </c>
      <c r="BX97" s="341">
        <v>9992</v>
      </c>
      <c r="BY97" s="341">
        <v>9900</v>
      </c>
      <c r="BZ97" s="341">
        <v>9805</v>
      </c>
      <c r="CA97" s="341">
        <v>9716</v>
      </c>
      <c r="CB97" s="341">
        <v>9680</v>
      </c>
      <c r="CC97" s="341">
        <v>9578</v>
      </c>
      <c r="CD97" s="341">
        <v>9545</v>
      </c>
      <c r="CE97" s="341">
        <v>9538</v>
      </c>
      <c r="CF97" s="341">
        <v>9583</v>
      </c>
      <c r="CG97" s="341">
        <v>9475</v>
      </c>
      <c r="CH97" s="341">
        <v>9433</v>
      </c>
      <c r="CI97" s="341">
        <v>9400</v>
      </c>
      <c r="CJ97" s="344">
        <v>9351</v>
      </c>
      <c r="CK97" s="344">
        <v>9384</v>
      </c>
      <c r="CL97" s="344">
        <v>9401</v>
      </c>
      <c r="CM97" s="344">
        <v>9454</v>
      </c>
      <c r="CN97" s="344">
        <v>9499</v>
      </c>
      <c r="CO97" s="344">
        <v>9608</v>
      </c>
      <c r="CP97" s="344">
        <v>9657</v>
      </c>
      <c r="CQ97" s="344">
        <v>9609</v>
      </c>
      <c r="CR97" s="344">
        <v>9605</v>
      </c>
      <c r="CS97" s="344">
        <v>9761</v>
      </c>
      <c r="CT97" s="344">
        <v>9755</v>
      </c>
      <c r="CU97" s="344">
        <v>9792</v>
      </c>
      <c r="CV97" s="341">
        <v>9773</v>
      </c>
      <c r="CW97" s="341">
        <v>9717</v>
      </c>
      <c r="CX97" s="341">
        <v>9746</v>
      </c>
      <c r="CY97" s="341">
        <v>9852</v>
      </c>
      <c r="CZ97" s="341">
        <v>9881</v>
      </c>
      <c r="DA97" s="341">
        <v>9895</v>
      </c>
      <c r="DB97" s="341">
        <v>9888</v>
      </c>
      <c r="DC97" s="341">
        <v>9865</v>
      </c>
      <c r="DD97" s="341">
        <v>9864</v>
      </c>
      <c r="DE97" s="341">
        <v>9873</v>
      </c>
      <c r="DF97" s="341">
        <v>9933</v>
      </c>
      <c r="DG97" s="341">
        <v>10201</v>
      </c>
      <c r="DH97" s="344">
        <v>10217</v>
      </c>
      <c r="DI97" s="344">
        <v>10229</v>
      </c>
      <c r="DJ97" s="344">
        <v>10242</v>
      </c>
      <c r="DK97" s="344">
        <v>10196</v>
      </c>
      <c r="DL97" s="344">
        <v>10116</v>
      </c>
      <c r="DM97" s="344">
        <v>10054</v>
      </c>
      <c r="DN97" s="344">
        <v>9993</v>
      </c>
      <c r="DO97" s="344">
        <v>9967</v>
      </c>
      <c r="DP97" s="344">
        <v>9998</v>
      </c>
      <c r="DQ97" s="344">
        <v>10232</v>
      </c>
      <c r="DR97" s="344">
        <v>10152</v>
      </c>
      <c r="DS97" s="344">
        <v>10173</v>
      </c>
      <c r="DT97" s="341">
        <v>10278</v>
      </c>
      <c r="DU97" s="341">
        <v>10475</v>
      </c>
      <c r="DV97" s="341">
        <v>10467</v>
      </c>
      <c r="DW97" s="341">
        <v>10486</v>
      </c>
      <c r="DX97" s="341">
        <v>10602</v>
      </c>
      <c r="DY97" s="341">
        <v>10609</v>
      </c>
      <c r="DZ97" s="341">
        <v>10645</v>
      </c>
      <c r="EA97" s="341">
        <v>10570</v>
      </c>
      <c r="EB97" s="341">
        <v>10567</v>
      </c>
      <c r="EC97" s="341">
        <v>10519</v>
      </c>
      <c r="ED97" s="341">
        <v>10433</v>
      </c>
      <c r="EE97" s="341">
        <v>10438</v>
      </c>
      <c r="EF97" s="344">
        <v>10467</v>
      </c>
      <c r="EG97" s="344">
        <v>10442</v>
      </c>
      <c r="EH97" s="344">
        <v>10389</v>
      </c>
      <c r="EI97" s="344">
        <v>10419</v>
      </c>
      <c r="EJ97" s="344">
        <v>10337</v>
      </c>
      <c r="EK97" s="344">
        <v>10317</v>
      </c>
      <c r="EL97" s="344">
        <v>10252</v>
      </c>
      <c r="EM97" s="344">
        <v>10283</v>
      </c>
      <c r="EN97" s="344">
        <v>10289</v>
      </c>
      <c r="EO97" s="344">
        <v>10351</v>
      </c>
      <c r="EP97" s="344">
        <v>10465</v>
      </c>
      <c r="EQ97" s="344">
        <v>10419</v>
      </c>
      <c r="ER97" s="341">
        <v>10470</v>
      </c>
      <c r="ES97" s="341">
        <v>10437</v>
      </c>
      <c r="ET97" s="341">
        <v>10385</v>
      </c>
      <c r="EU97" s="341">
        <v>10337</v>
      </c>
      <c r="EV97" s="341">
        <v>10260</v>
      </c>
      <c r="EW97" s="341">
        <v>10223</v>
      </c>
      <c r="EX97" s="341">
        <v>10375</v>
      </c>
      <c r="EY97" s="341">
        <v>10422</v>
      </c>
      <c r="EZ97" s="341">
        <v>10394</v>
      </c>
      <c r="FA97" s="341">
        <v>10411</v>
      </c>
      <c r="FB97" s="341">
        <v>10377</v>
      </c>
      <c r="FC97" s="341">
        <v>10480</v>
      </c>
      <c r="FD97" s="344">
        <v>10514</v>
      </c>
      <c r="FE97" s="344">
        <v>10509</v>
      </c>
      <c r="FF97" s="344">
        <v>10359</v>
      </c>
      <c r="FG97" s="344">
        <v>10315</v>
      </c>
      <c r="FH97" s="344">
        <v>10275</v>
      </c>
      <c r="FI97" s="344">
        <v>10237</v>
      </c>
      <c r="FJ97" s="344">
        <v>10228</v>
      </c>
      <c r="FK97" s="344">
        <v>10195</v>
      </c>
      <c r="FL97" s="344">
        <v>10210</v>
      </c>
      <c r="FM97" s="344">
        <v>10203</v>
      </c>
      <c r="FN97" s="344">
        <v>10266</v>
      </c>
      <c r="FO97" s="344">
        <v>10254</v>
      </c>
      <c r="FP97" s="341">
        <v>10303</v>
      </c>
      <c r="FQ97" s="341">
        <v>10319</v>
      </c>
      <c r="FR97" s="341">
        <v>10311</v>
      </c>
      <c r="FS97" s="341">
        <v>10267</v>
      </c>
      <c r="FT97" s="341">
        <v>10250</v>
      </c>
      <c r="FU97" s="341">
        <v>10267</v>
      </c>
      <c r="FV97" s="341">
        <v>10208</v>
      </c>
      <c r="FW97" s="341">
        <v>10172</v>
      </c>
      <c r="FX97" s="341">
        <v>10168</v>
      </c>
      <c r="FY97" s="341">
        <v>10212</v>
      </c>
      <c r="FZ97" s="341">
        <v>10204</v>
      </c>
      <c r="GA97" s="341">
        <v>10224</v>
      </c>
      <c r="GB97" s="341">
        <v>10293</v>
      </c>
      <c r="GC97" s="341">
        <v>10394</v>
      </c>
      <c r="GD97" s="341">
        <v>10294</v>
      </c>
      <c r="GE97" s="341">
        <v>10276</v>
      </c>
      <c r="GF97" s="352">
        <v>10308</v>
      </c>
      <c r="GG97" s="353">
        <v>10129</v>
      </c>
      <c r="GH97" s="353">
        <v>10152</v>
      </c>
      <c r="GI97" s="353">
        <v>10107</v>
      </c>
      <c r="GJ97" s="353">
        <v>10086</v>
      </c>
      <c r="GK97" s="353">
        <v>10112</v>
      </c>
      <c r="GL97" s="353">
        <v>10095</v>
      </c>
      <c r="GM97" s="353">
        <v>10024</v>
      </c>
      <c r="GN97" s="341">
        <v>10412</v>
      </c>
      <c r="GO97" s="281">
        <v>388</v>
      </c>
      <c r="GP97" s="282">
        <v>103.870710295291</v>
      </c>
      <c r="GQ97" s="281">
        <v>388</v>
      </c>
      <c r="GR97" s="282">
        <v>103.870710295291</v>
      </c>
    </row>
    <row r="98" spans="1:200" ht="15" outlineLevel="2">
      <c r="A98" s="339">
        <v>652</v>
      </c>
      <c r="B98" s="340" t="s">
        <v>322</v>
      </c>
      <c r="C98" s="306" t="s">
        <v>429</v>
      </c>
      <c r="D98" s="341">
        <v>4997</v>
      </c>
      <c r="E98" s="341">
        <v>5000</v>
      </c>
      <c r="F98" s="341">
        <v>4989</v>
      </c>
      <c r="G98" s="341">
        <v>4888</v>
      </c>
      <c r="H98" s="341">
        <v>4869</v>
      </c>
      <c r="I98" s="341">
        <v>4925</v>
      </c>
      <c r="J98" s="341">
        <v>4816</v>
      </c>
      <c r="K98" s="341">
        <v>4876</v>
      </c>
      <c r="L98" s="341">
        <v>4758</v>
      </c>
      <c r="M98" s="341">
        <v>4828</v>
      </c>
      <c r="N98" s="341">
        <v>4827</v>
      </c>
      <c r="O98" s="341">
        <v>4817</v>
      </c>
      <c r="P98" s="344">
        <v>4819</v>
      </c>
      <c r="Q98" s="344">
        <v>4815</v>
      </c>
      <c r="R98" s="347">
        <v>4798</v>
      </c>
      <c r="S98" s="344">
        <v>4796</v>
      </c>
      <c r="T98" s="344">
        <v>4837</v>
      </c>
      <c r="U98" s="344">
        <v>4866</v>
      </c>
      <c r="V98" s="344">
        <v>4930</v>
      </c>
      <c r="W98" s="344">
        <v>4962</v>
      </c>
      <c r="X98" s="344">
        <v>5003</v>
      </c>
      <c r="Y98" s="344">
        <v>5042</v>
      </c>
      <c r="Z98" s="344">
        <v>5045</v>
      </c>
      <c r="AA98" s="344">
        <v>4995</v>
      </c>
      <c r="AB98" s="341">
        <v>5060</v>
      </c>
      <c r="AC98" s="341">
        <v>5070</v>
      </c>
      <c r="AD98" s="341">
        <v>5059</v>
      </c>
      <c r="AE98" s="341">
        <v>5040</v>
      </c>
      <c r="AF98" s="341">
        <v>5097</v>
      </c>
      <c r="AG98" s="341">
        <v>5055</v>
      </c>
      <c r="AH98" s="341">
        <v>5032</v>
      </c>
      <c r="AI98" s="341">
        <v>4993</v>
      </c>
      <c r="AJ98" s="341">
        <v>4965</v>
      </c>
      <c r="AK98" s="341">
        <v>5006</v>
      </c>
      <c r="AL98" s="341">
        <v>5029</v>
      </c>
      <c r="AM98" s="341">
        <v>5052</v>
      </c>
      <c r="AN98" s="344">
        <v>5010</v>
      </c>
      <c r="AO98" s="344">
        <v>4995</v>
      </c>
      <c r="AP98" s="344">
        <v>5019</v>
      </c>
      <c r="AQ98" s="344">
        <v>5007</v>
      </c>
      <c r="AR98" s="344">
        <v>5078</v>
      </c>
      <c r="AS98" s="344">
        <v>5072</v>
      </c>
      <c r="AT98" s="344">
        <v>5080</v>
      </c>
      <c r="AU98" s="344">
        <v>5075</v>
      </c>
      <c r="AV98" s="344">
        <v>5033</v>
      </c>
      <c r="AW98" s="344">
        <v>5045</v>
      </c>
      <c r="AX98" s="344">
        <v>5041</v>
      </c>
      <c r="AY98" s="344">
        <v>5058</v>
      </c>
      <c r="AZ98" s="341">
        <v>5086</v>
      </c>
      <c r="BA98" s="341">
        <v>5105</v>
      </c>
      <c r="BB98" s="341">
        <v>5078</v>
      </c>
      <c r="BC98" s="341">
        <v>5081</v>
      </c>
      <c r="BD98" s="341">
        <v>5077</v>
      </c>
      <c r="BE98" s="341">
        <v>5058</v>
      </c>
      <c r="BF98" s="341">
        <v>5102</v>
      </c>
      <c r="BG98" s="341">
        <v>5060</v>
      </c>
      <c r="BH98" s="341">
        <v>5053</v>
      </c>
      <c r="BI98" s="341">
        <v>5025</v>
      </c>
      <c r="BJ98" s="341">
        <v>5032</v>
      </c>
      <c r="BK98" s="341">
        <v>5059</v>
      </c>
      <c r="BL98" s="344">
        <v>5043</v>
      </c>
      <c r="BM98" s="344">
        <v>5086</v>
      </c>
      <c r="BN98" s="344">
        <v>5082</v>
      </c>
      <c r="BO98" s="344">
        <v>5091</v>
      </c>
      <c r="BP98" s="344">
        <v>5080</v>
      </c>
      <c r="BQ98" s="344">
        <v>5059</v>
      </c>
      <c r="BR98" s="344">
        <v>4990</v>
      </c>
      <c r="BS98" s="344">
        <v>4938</v>
      </c>
      <c r="BT98" s="344">
        <v>4911</v>
      </c>
      <c r="BU98" s="344">
        <v>4930</v>
      </c>
      <c r="BV98" s="344">
        <v>4963</v>
      </c>
      <c r="BW98" s="344">
        <v>4974</v>
      </c>
      <c r="BX98" s="341">
        <v>5006</v>
      </c>
      <c r="BY98" s="341">
        <v>5001</v>
      </c>
      <c r="BZ98" s="341">
        <v>5017</v>
      </c>
      <c r="CA98" s="341">
        <v>4976</v>
      </c>
      <c r="CB98" s="341">
        <v>4943</v>
      </c>
      <c r="CC98" s="341">
        <v>4928</v>
      </c>
      <c r="CD98" s="341">
        <v>4937</v>
      </c>
      <c r="CE98" s="341">
        <v>4949</v>
      </c>
      <c r="CF98" s="341">
        <v>4953</v>
      </c>
      <c r="CG98" s="341">
        <v>4929</v>
      </c>
      <c r="CH98" s="341">
        <v>4956</v>
      </c>
      <c r="CI98" s="341">
        <v>4949</v>
      </c>
      <c r="CJ98" s="344">
        <v>4872</v>
      </c>
      <c r="CK98" s="344">
        <v>4851</v>
      </c>
      <c r="CL98" s="344">
        <v>4836</v>
      </c>
      <c r="CM98" s="344">
        <v>4858</v>
      </c>
      <c r="CN98" s="344">
        <v>4870</v>
      </c>
      <c r="CO98" s="344">
        <v>4911</v>
      </c>
      <c r="CP98" s="344">
        <v>4991</v>
      </c>
      <c r="CQ98" s="344">
        <v>4985</v>
      </c>
      <c r="CR98" s="344">
        <v>4963</v>
      </c>
      <c r="CS98" s="344">
        <v>4962</v>
      </c>
      <c r="CT98" s="344">
        <v>4962</v>
      </c>
      <c r="CU98" s="344">
        <v>4996</v>
      </c>
      <c r="CV98" s="341">
        <v>4978</v>
      </c>
      <c r="CW98" s="341">
        <v>4960</v>
      </c>
      <c r="CX98" s="341">
        <v>4979</v>
      </c>
      <c r="CY98" s="341">
        <v>4956</v>
      </c>
      <c r="CZ98" s="341">
        <v>4955</v>
      </c>
      <c r="DA98" s="341">
        <v>4954</v>
      </c>
      <c r="DB98" s="341">
        <v>4931</v>
      </c>
      <c r="DC98" s="341">
        <v>4922</v>
      </c>
      <c r="DD98" s="341">
        <v>4945</v>
      </c>
      <c r="DE98" s="341">
        <v>4993</v>
      </c>
      <c r="DF98" s="341">
        <v>4979</v>
      </c>
      <c r="DG98" s="341">
        <v>5018</v>
      </c>
      <c r="DH98" s="344">
        <v>5025</v>
      </c>
      <c r="DI98" s="344">
        <v>5030</v>
      </c>
      <c r="DJ98" s="344">
        <v>5018</v>
      </c>
      <c r="DK98" s="344">
        <v>4986</v>
      </c>
      <c r="DL98" s="344">
        <v>4966</v>
      </c>
      <c r="DM98" s="344">
        <v>4926</v>
      </c>
      <c r="DN98" s="344">
        <v>4910</v>
      </c>
      <c r="DO98" s="344">
        <v>4933</v>
      </c>
      <c r="DP98" s="344">
        <v>4960</v>
      </c>
      <c r="DQ98" s="344">
        <v>4953</v>
      </c>
      <c r="DR98" s="344">
        <v>4932</v>
      </c>
      <c r="DS98" s="344">
        <v>5016</v>
      </c>
      <c r="DT98" s="341">
        <v>5061</v>
      </c>
      <c r="DU98" s="341">
        <v>5082</v>
      </c>
      <c r="DV98" s="341">
        <v>5099</v>
      </c>
      <c r="DW98" s="341">
        <v>5066</v>
      </c>
      <c r="DX98" s="341">
        <v>5073</v>
      </c>
      <c r="DY98" s="341">
        <v>5072</v>
      </c>
      <c r="DZ98" s="341">
        <v>5089</v>
      </c>
      <c r="EA98" s="341">
        <v>5057</v>
      </c>
      <c r="EB98" s="341">
        <v>5074</v>
      </c>
      <c r="EC98" s="341">
        <v>5068</v>
      </c>
      <c r="ED98" s="341">
        <v>5038</v>
      </c>
      <c r="EE98" s="341">
        <v>5029</v>
      </c>
      <c r="EF98" s="344">
        <v>5069</v>
      </c>
      <c r="EG98" s="344">
        <v>5097</v>
      </c>
      <c r="EH98" s="344">
        <v>5074</v>
      </c>
      <c r="EI98" s="344">
        <v>5040</v>
      </c>
      <c r="EJ98" s="344">
        <v>5019</v>
      </c>
      <c r="EK98" s="344">
        <v>5024</v>
      </c>
      <c r="EL98" s="344">
        <v>4996</v>
      </c>
      <c r="EM98" s="344">
        <v>5007</v>
      </c>
      <c r="EN98" s="344">
        <v>4997</v>
      </c>
      <c r="EO98" s="344">
        <v>4984</v>
      </c>
      <c r="EP98" s="344">
        <v>4982</v>
      </c>
      <c r="EQ98" s="344">
        <v>4974</v>
      </c>
      <c r="ER98" s="341">
        <v>5009</v>
      </c>
      <c r="ES98" s="341">
        <v>4982</v>
      </c>
      <c r="ET98" s="341">
        <v>4965</v>
      </c>
      <c r="EU98" s="341">
        <v>4972</v>
      </c>
      <c r="EV98" s="341">
        <v>4979</v>
      </c>
      <c r="EW98" s="341">
        <v>4963</v>
      </c>
      <c r="EX98" s="341">
        <v>4982</v>
      </c>
      <c r="EY98" s="341">
        <v>5009</v>
      </c>
      <c r="EZ98" s="341">
        <v>5006</v>
      </c>
      <c r="FA98" s="341">
        <v>5002</v>
      </c>
      <c r="FB98" s="341">
        <v>4993</v>
      </c>
      <c r="FC98" s="341">
        <v>5006</v>
      </c>
      <c r="FD98" s="344">
        <v>5023</v>
      </c>
      <c r="FE98" s="344">
        <v>5027</v>
      </c>
      <c r="FF98" s="344">
        <v>4994</v>
      </c>
      <c r="FG98" s="344">
        <v>4977</v>
      </c>
      <c r="FH98" s="344">
        <v>4952</v>
      </c>
      <c r="FI98" s="344">
        <v>4919</v>
      </c>
      <c r="FJ98" s="344">
        <v>4928</v>
      </c>
      <c r="FK98" s="344">
        <v>4942</v>
      </c>
      <c r="FL98" s="344">
        <v>4916</v>
      </c>
      <c r="FM98" s="344">
        <v>4891</v>
      </c>
      <c r="FN98" s="344">
        <v>4896</v>
      </c>
      <c r="FO98" s="344">
        <v>4896</v>
      </c>
      <c r="FP98" s="341">
        <v>4929</v>
      </c>
      <c r="FQ98" s="341">
        <v>4927</v>
      </c>
      <c r="FR98" s="341">
        <v>4917</v>
      </c>
      <c r="FS98" s="341">
        <v>4897</v>
      </c>
      <c r="FT98" s="341">
        <v>4879</v>
      </c>
      <c r="FU98" s="341">
        <v>4906</v>
      </c>
      <c r="FV98" s="341">
        <v>4906</v>
      </c>
      <c r="FW98" s="341">
        <v>4902</v>
      </c>
      <c r="FX98" s="341">
        <v>4893</v>
      </c>
      <c r="FY98" s="341">
        <v>4913</v>
      </c>
      <c r="FZ98" s="341">
        <v>4898</v>
      </c>
      <c r="GA98" s="341">
        <v>4901</v>
      </c>
      <c r="GB98" s="341">
        <v>4965</v>
      </c>
      <c r="GC98" s="341">
        <v>4946</v>
      </c>
      <c r="GD98" s="341">
        <v>4910</v>
      </c>
      <c r="GE98" s="341">
        <v>4887</v>
      </c>
      <c r="GF98" s="352">
        <v>4894</v>
      </c>
      <c r="GG98" s="353">
        <v>4862</v>
      </c>
      <c r="GH98" s="353">
        <v>4891</v>
      </c>
      <c r="GI98" s="353">
        <v>4849</v>
      </c>
      <c r="GJ98" s="353">
        <v>4844</v>
      </c>
      <c r="GK98" s="353">
        <v>4827</v>
      </c>
      <c r="GL98" s="353">
        <v>4810</v>
      </c>
      <c r="GM98" s="353">
        <v>4809</v>
      </c>
      <c r="GN98" s="341">
        <v>4913</v>
      </c>
      <c r="GO98" s="281">
        <v>104</v>
      </c>
      <c r="GP98" s="282">
        <v>102.162611769599</v>
      </c>
      <c r="GQ98" s="281">
        <v>104</v>
      </c>
      <c r="GR98" s="282">
        <v>102.162611769599</v>
      </c>
    </row>
    <row r="99" spans="1:200" ht="15" outlineLevel="2">
      <c r="A99" s="339">
        <v>660</v>
      </c>
      <c r="B99" s="340" t="s">
        <v>322</v>
      </c>
      <c r="C99" s="306" t="s">
        <v>430</v>
      </c>
      <c r="D99" s="341">
        <v>8143</v>
      </c>
      <c r="E99" s="341">
        <v>8073</v>
      </c>
      <c r="F99" s="341">
        <v>8068</v>
      </c>
      <c r="G99" s="341">
        <v>8154</v>
      </c>
      <c r="H99" s="341">
        <v>8180</v>
      </c>
      <c r="I99" s="341">
        <v>8233</v>
      </c>
      <c r="J99" s="341">
        <v>8103</v>
      </c>
      <c r="K99" s="341">
        <v>8217</v>
      </c>
      <c r="L99" s="341">
        <v>8236</v>
      </c>
      <c r="M99" s="341">
        <v>8268</v>
      </c>
      <c r="N99" s="341">
        <v>8256</v>
      </c>
      <c r="O99" s="341">
        <v>8448</v>
      </c>
      <c r="P99" s="344">
        <v>8469</v>
      </c>
      <c r="Q99" s="344">
        <v>8533</v>
      </c>
      <c r="R99" s="347">
        <v>8671</v>
      </c>
      <c r="S99" s="344">
        <v>8420</v>
      </c>
      <c r="T99" s="344">
        <v>8466</v>
      </c>
      <c r="U99" s="344">
        <v>8676</v>
      </c>
      <c r="V99" s="344">
        <v>8780</v>
      </c>
      <c r="W99" s="344">
        <v>8803</v>
      </c>
      <c r="X99" s="344">
        <v>8831</v>
      </c>
      <c r="Y99" s="344">
        <v>8897</v>
      </c>
      <c r="Z99" s="344">
        <v>9015</v>
      </c>
      <c r="AA99" s="344">
        <v>8983</v>
      </c>
      <c r="AB99" s="341">
        <v>9018</v>
      </c>
      <c r="AC99" s="341">
        <v>9055</v>
      </c>
      <c r="AD99" s="341">
        <v>9127</v>
      </c>
      <c r="AE99" s="341">
        <v>9216</v>
      </c>
      <c r="AF99" s="341">
        <v>9241</v>
      </c>
      <c r="AG99" s="341">
        <v>9125</v>
      </c>
      <c r="AH99" s="341">
        <v>9115</v>
      </c>
      <c r="AI99" s="341">
        <v>9117</v>
      </c>
      <c r="AJ99" s="341">
        <v>9139</v>
      </c>
      <c r="AK99" s="341">
        <v>9161</v>
      </c>
      <c r="AL99" s="341">
        <v>9169</v>
      </c>
      <c r="AM99" s="341">
        <v>9285</v>
      </c>
      <c r="AN99" s="344">
        <v>9279</v>
      </c>
      <c r="AO99" s="344">
        <v>9327</v>
      </c>
      <c r="AP99" s="344">
        <v>9310</v>
      </c>
      <c r="AQ99" s="344">
        <v>9243</v>
      </c>
      <c r="AR99" s="344">
        <v>9428</v>
      </c>
      <c r="AS99" s="344">
        <v>9430</v>
      </c>
      <c r="AT99" s="344">
        <v>9458</v>
      </c>
      <c r="AU99" s="344">
        <v>9539</v>
      </c>
      <c r="AV99" s="344">
        <v>9423</v>
      </c>
      <c r="AW99" s="344">
        <v>9500</v>
      </c>
      <c r="AX99" s="344">
        <v>9509</v>
      </c>
      <c r="AY99" s="344">
        <v>9474</v>
      </c>
      <c r="AZ99" s="341">
        <v>9516</v>
      </c>
      <c r="BA99" s="341">
        <v>9650</v>
      </c>
      <c r="BB99" s="341">
        <v>9658</v>
      </c>
      <c r="BC99" s="341">
        <v>9595</v>
      </c>
      <c r="BD99" s="341">
        <v>9629</v>
      </c>
      <c r="BE99" s="341">
        <v>9552</v>
      </c>
      <c r="BF99" s="341">
        <v>9651</v>
      </c>
      <c r="BG99" s="341">
        <v>9601</v>
      </c>
      <c r="BH99" s="341">
        <v>9701</v>
      </c>
      <c r="BI99" s="341">
        <v>9627</v>
      </c>
      <c r="BJ99" s="341">
        <v>9705</v>
      </c>
      <c r="BK99" s="341">
        <v>9808</v>
      </c>
      <c r="BL99" s="344">
        <v>9844</v>
      </c>
      <c r="BM99" s="344">
        <v>9914</v>
      </c>
      <c r="BN99" s="344">
        <v>9934</v>
      </c>
      <c r="BO99" s="344">
        <v>9971</v>
      </c>
      <c r="BP99" s="344">
        <v>10030</v>
      </c>
      <c r="BQ99" s="344">
        <v>9957</v>
      </c>
      <c r="BR99" s="344">
        <v>9743</v>
      </c>
      <c r="BS99" s="344">
        <v>9656</v>
      </c>
      <c r="BT99" s="344">
        <v>9665</v>
      </c>
      <c r="BU99" s="344">
        <v>9739</v>
      </c>
      <c r="BV99" s="344">
        <v>9756</v>
      </c>
      <c r="BW99" s="344">
        <v>9776</v>
      </c>
      <c r="BX99" s="341">
        <v>9848</v>
      </c>
      <c r="BY99" s="341">
        <v>9796</v>
      </c>
      <c r="BZ99" s="341">
        <v>9773</v>
      </c>
      <c r="CA99" s="341">
        <v>9690</v>
      </c>
      <c r="CB99" s="341">
        <v>9682</v>
      </c>
      <c r="CC99" s="341">
        <v>9563</v>
      </c>
      <c r="CD99" s="341">
        <v>9583</v>
      </c>
      <c r="CE99" s="341">
        <v>9650</v>
      </c>
      <c r="CF99" s="341">
        <v>9702</v>
      </c>
      <c r="CG99" s="341">
        <v>9729</v>
      </c>
      <c r="CH99" s="341">
        <v>9733</v>
      </c>
      <c r="CI99" s="341">
        <v>9695</v>
      </c>
      <c r="CJ99" s="344">
        <v>9665</v>
      </c>
      <c r="CK99" s="344">
        <v>9628</v>
      </c>
      <c r="CL99" s="344">
        <v>9738</v>
      </c>
      <c r="CM99" s="344">
        <v>9726</v>
      </c>
      <c r="CN99" s="344">
        <v>9755</v>
      </c>
      <c r="CO99" s="344">
        <v>9842</v>
      </c>
      <c r="CP99" s="344">
        <v>9892</v>
      </c>
      <c r="CQ99" s="344">
        <v>9973</v>
      </c>
      <c r="CR99" s="344">
        <v>9996</v>
      </c>
      <c r="CS99" s="344">
        <v>9983</v>
      </c>
      <c r="CT99" s="344">
        <v>10058</v>
      </c>
      <c r="CU99" s="344">
        <v>10147</v>
      </c>
      <c r="CV99" s="341">
        <v>10130</v>
      </c>
      <c r="CW99" s="341">
        <v>10094</v>
      </c>
      <c r="CX99" s="341">
        <v>10117</v>
      </c>
      <c r="CY99" s="341">
        <v>10135</v>
      </c>
      <c r="CZ99" s="341">
        <v>10175</v>
      </c>
      <c r="DA99" s="341">
        <v>10106</v>
      </c>
      <c r="DB99" s="341">
        <v>10162</v>
      </c>
      <c r="DC99" s="341">
        <v>10177</v>
      </c>
      <c r="DD99" s="341">
        <v>10178</v>
      </c>
      <c r="DE99" s="341">
        <v>10171</v>
      </c>
      <c r="DF99" s="341">
        <v>10214</v>
      </c>
      <c r="DG99" s="341">
        <v>10227</v>
      </c>
      <c r="DH99" s="344">
        <v>10275</v>
      </c>
      <c r="DI99" s="344">
        <v>10279</v>
      </c>
      <c r="DJ99" s="344">
        <v>10280</v>
      </c>
      <c r="DK99" s="344">
        <v>10214</v>
      </c>
      <c r="DL99" s="344">
        <v>10137</v>
      </c>
      <c r="DM99" s="344">
        <v>10060</v>
      </c>
      <c r="DN99" s="344">
        <v>10024</v>
      </c>
      <c r="DO99" s="344">
        <v>9963</v>
      </c>
      <c r="DP99" s="344">
        <v>9980</v>
      </c>
      <c r="DQ99" s="344">
        <v>9947</v>
      </c>
      <c r="DR99" s="344">
        <v>9940</v>
      </c>
      <c r="DS99" s="344">
        <v>10059</v>
      </c>
      <c r="DT99" s="341">
        <v>10135</v>
      </c>
      <c r="DU99" s="341">
        <v>10328</v>
      </c>
      <c r="DV99" s="341">
        <v>10401</v>
      </c>
      <c r="DW99" s="341">
        <v>10435</v>
      </c>
      <c r="DX99" s="341">
        <v>10646</v>
      </c>
      <c r="DY99" s="341">
        <v>10662</v>
      </c>
      <c r="DZ99" s="341">
        <v>10684</v>
      </c>
      <c r="EA99" s="341">
        <v>10533</v>
      </c>
      <c r="EB99" s="341">
        <v>10549</v>
      </c>
      <c r="EC99" s="341">
        <v>10576</v>
      </c>
      <c r="ED99" s="341">
        <v>10501</v>
      </c>
      <c r="EE99" s="341">
        <v>10462</v>
      </c>
      <c r="EF99" s="344">
        <v>10457</v>
      </c>
      <c r="EG99" s="344">
        <v>10446</v>
      </c>
      <c r="EH99" s="344">
        <v>10371</v>
      </c>
      <c r="EI99" s="344">
        <v>10373</v>
      </c>
      <c r="EJ99" s="344">
        <v>10373</v>
      </c>
      <c r="EK99" s="344">
        <v>10376</v>
      </c>
      <c r="EL99" s="344">
        <v>10386</v>
      </c>
      <c r="EM99" s="344">
        <v>10356</v>
      </c>
      <c r="EN99" s="344">
        <v>10371</v>
      </c>
      <c r="EO99" s="344">
        <v>10343</v>
      </c>
      <c r="EP99" s="344">
        <v>10275</v>
      </c>
      <c r="EQ99" s="344">
        <v>10247</v>
      </c>
      <c r="ER99" s="341">
        <v>10300</v>
      </c>
      <c r="ES99" s="341">
        <v>10259</v>
      </c>
      <c r="ET99" s="341">
        <v>10220</v>
      </c>
      <c r="EU99" s="341">
        <v>10186</v>
      </c>
      <c r="EV99" s="341">
        <v>10207</v>
      </c>
      <c r="EW99" s="341">
        <v>10118</v>
      </c>
      <c r="EX99" s="341">
        <v>10357</v>
      </c>
      <c r="EY99" s="341">
        <v>10423</v>
      </c>
      <c r="EZ99" s="341">
        <v>10439</v>
      </c>
      <c r="FA99" s="341">
        <v>10470</v>
      </c>
      <c r="FB99" s="341">
        <v>10465</v>
      </c>
      <c r="FC99" s="341">
        <v>10479</v>
      </c>
      <c r="FD99" s="344">
        <v>10560</v>
      </c>
      <c r="FE99" s="344">
        <v>10542</v>
      </c>
      <c r="FF99" s="344">
        <v>10432</v>
      </c>
      <c r="FG99" s="344">
        <v>10393</v>
      </c>
      <c r="FH99" s="344">
        <v>10332</v>
      </c>
      <c r="FI99" s="344">
        <v>10316</v>
      </c>
      <c r="FJ99" s="344">
        <v>10350</v>
      </c>
      <c r="FK99" s="344">
        <v>10379</v>
      </c>
      <c r="FL99" s="344">
        <v>10335</v>
      </c>
      <c r="FM99" s="344">
        <v>10330</v>
      </c>
      <c r="FN99" s="344">
        <v>10261</v>
      </c>
      <c r="FO99" s="344">
        <v>10297</v>
      </c>
      <c r="FP99" s="341">
        <v>10357</v>
      </c>
      <c r="FQ99" s="341">
        <v>10379</v>
      </c>
      <c r="FR99" s="341">
        <v>10366</v>
      </c>
      <c r="FS99" s="341">
        <v>10359</v>
      </c>
      <c r="FT99" s="341">
        <v>10354</v>
      </c>
      <c r="FU99" s="341">
        <v>10378</v>
      </c>
      <c r="FV99" s="341">
        <v>10423</v>
      </c>
      <c r="FW99" s="341">
        <v>10401</v>
      </c>
      <c r="FX99" s="341">
        <v>10339</v>
      </c>
      <c r="FY99" s="341">
        <v>10361</v>
      </c>
      <c r="FZ99" s="341">
        <v>10342</v>
      </c>
      <c r="GA99" s="341">
        <v>10364</v>
      </c>
      <c r="GB99" s="341">
        <v>10455</v>
      </c>
      <c r="GC99" s="341">
        <v>10507</v>
      </c>
      <c r="GD99" s="341">
        <v>10474</v>
      </c>
      <c r="GE99" s="341">
        <v>10366</v>
      </c>
      <c r="GF99" s="352">
        <v>10357</v>
      </c>
      <c r="GG99" s="353">
        <v>10016</v>
      </c>
      <c r="GH99" s="353">
        <v>10041</v>
      </c>
      <c r="GI99" s="353">
        <v>10071</v>
      </c>
      <c r="GJ99" s="353">
        <v>10128</v>
      </c>
      <c r="GK99" s="353">
        <v>10115</v>
      </c>
      <c r="GL99" s="353">
        <v>10089</v>
      </c>
      <c r="GM99" s="353">
        <v>10067</v>
      </c>
      <c r="GN99" s="341">
        <v>10172</v>
      </c>
      <c r="GO99" s="281">
        <v>105</v>
      </c>
      <c r="GP99" s="282">
        <v>101.043011820801</v>
      </c>
      <c r="GQ99" s="281">
        <v>105</v>
      </c>
      <c r="GR99" s="282">
        <v>101.043011820801</v>
      </c>
    </row>
    <row r="100" spans="1:200" ht="15" outlineLevel="2">
      <c r="A100" s="339">
        <v>667</v>
      </c>
      <c r="B100" s="340" t="s">
        <v>322</v>
      </c>
      <c r="C100" s="306" t="s">
        <v>431</v>
      </c>
      <c r="D100" s="341">
        <v>9431</v>
      </c>
      <c r="E100" s="341">
        <v>9413</v>
      </c>
      <c r="F100" s="341">
        <v>9445</v>
      </c>
      <c r="G100" s="341">
        <v>9359</v>
      </c>
      <c r="H100" s="341">
        <v>9309</v>
      </c>
      <c r="I100" s="341">
        <v>9386</v>
      </c>
      <c r="J100" s="341">
        <v>9091</v>
      </c>
      <c r="K100" s="341">
        <v>9316</v>
      </c>
      <c r="L100" s="341">
        <v>9034</v>
      </c>
      <c r="M100" s="341">
        <v>9000</v>
      </c>
      <c r="N100" s="341">
        <v>8967</v>
      </c>
      <c r="O100" s="341">
        <v>8996</v>
      </c>
      <c r="P100" s="344">
        <v>9188</v>
      </c>
      <c r="Q100" s="344">
        <v>9257</v>
      </c>
      <c r="R100" s="347">
        <v>9214</v>
      </c>
      <c r="S100" s="344">
        <v>9297</v>
      </c>
      <c r="T100" s="344">
        <v>9369</v>
      </c>
      <c r="U100" s="344">
        <v>9282</v>
      </c>
      <c r="V100" s="344">
        <v>9248</v>
      </c>
      <c r="W100" s="344">
        <v>9215</v>
      </c>
      <c r="X100" s="344">
        <v>9257</v>
      </c>
      <c r="Y100" s="344">
        <v>9321</v>
      </c>
      <c r="Z100" s="344">
        <v>9289</v>
      </c>
      <c r="AA100" s="344">
        <v>9109</v>
      </c>
      <c r="AB100" s="341">
        <v>9124</v>
      </c>
      <c r="AC100" s="341">
        <v>9195</v>
      </c>
      <c r="AD100" s="341">
        <v>9156</v>
      </c>
      <c r="AE100" s="341">
        <v>9106</v>
      </c>
      <c r="AF100" s="341">
        <v>9217</v>
      </c>
      <c r="AG100" s="341">
        <v>9266</v>
      </c>
      <c r="AH100" s="341">
        <v>9270</v>
      </c>
      <c r="AI100" s="341">
        <v>9251</v>
      </c>
      <c r="AJ100" s="341">
        <v>9208</v>
      </c>
      <c r="AK100" s="341">
        <v>9267</v>
      </c>
      <c r="AL100" s="341">
        <v>9198</v>
      </c>
      <c r="AM100" s="341">
        <v>9232</v>
      </c>
      <c r="AN100" s="344">
        <v>9216</v>
      </c>
      <c r="AO100" s="344">
        <v>9376</v>
      </c>
      <c r="AP100" s="344">
        <v>9425</v>
      </c>
      <c r="AQ100" s="344">
        <v>9396</v>
      </c>
      <c r="AR100" s="344">
        <v>9489</v>
      </c>
      <c r="AS100" s="344">
        <v>9418</v>
      </c>
      <c r="AT100" s="344">
        <v>9479</v>
      </c>
      <c r="AU100" s="344">
        <v>9482</v>
      </c>
      <c r="AV100" s="344">
        <v>9423</v>
      </c>
      <c r="AW100" s="344">
        <v>9390</v>
      </c>
      <c r="AX100" s="344">
        <v>9379</v>
      </c>
      <c r="AY100" s="344">
        <v>9356</v>
      </c>
      <c r="AZ100" s="341">
        <v>9472</v>
      </c>
      <c r="BA100" s="341">
        <v>9506</v>
      </c>
      <c r="BB100" s="341">
        <v>9377</v>
      </c>
      <c r="BC100" s="341">
        <v>9392</v>
      </c>
      <c r="BD100" s="341">
        <v>9392</v>
      </c>
      <c r="BE100" s="341">
        <v>9336</v>
      </c>
      <c r="BF100" s="341">
        <v>9312</v>
      </c>
      <c r="BG100" s="341">
        <v>9234</v>
      </c>
      <c r="BH100" s="341">
        <v>9337</v>
      </c>
      <c r="BI100" s="341">
        <v>9334</v>
      </c>
      <c r="BJ100" s="341">
        <v>9404</v>
      </c>
      <c r="BK100" s="341">
        <v>9501</v>
      </c>
      <c r="BL100" s="344">
        <v>9483</v>
      </c>
      <c r="BM100" s="344">
        <v>9473</v>
      </c>
      <c r="BN100" s="344">
        <v>9539</v>
      </c>
      <c r="BO100" s="344">
        <v>9491</v>
      </c>
      <c r="BP100" s="344">
        <v>9506</v>
      </c>
      <c r="BQ100" s="344">
        <v>9447</v>
      </c>
      <c r="BR100" s="344">
        <v>9336</v>
      </c>
      <c r="BS100" s="344">
        <v>9275</v>
      </c>
      <c r="BT100" s="344">
        <v>9203</v>
      </c>
      <c r="BU100" s="344">
        <v>9197</v>
      </c>
      <c r="BV100" s="344">
        <v>9153</v>
      </c>
      <c r="BW100" s="344">
        <v>9229</v>
      </c>
      <c r="BX100" s="341">
        <v>9299</v>
      </c>
      <c r="BY100" s="341">
        <v>9319</v>
      </c>
      <c r="BZ100" s="341">
        <v>9236</v>
      </c>
      <c r="CA100" s="341">
        <v>9180</v>
      </c>
      <c r="CB100" s="341">
        <v>9158</v>
      </c>
      <c r="CC100" s="341">
        <v>9081</v>
      </c>
      <c r="CD100" s="341">
        <v>9089</v>
      </c>
      <c r="CE100" s="341">
        <v>9114</v>
      </c>
      <c r="CF100" s="341">
        <v>9061</v>
      </c>
      <c r="CG100" s="341">
        <v>9034</v>
      </c>
      <c r="CH100" s="341">
        <v>8998</v>
      </c>
      <c r="CI100" s="341">
        <v>8970</v>
      </c>
      <c r="CJ100" s="344">
        <v>8950</v>
      </c>
      <c r="CK100" s="344">
        <v>8989</v>
      </c>
      <c r="CL100" s="344">
        <v>8970</v>
      </c>
      <c r="CM100" s="344">
        <v>8962</v>
      </c>
      <c r="CN100" s="344">
        <v>9014</v>
      </c>
      <c r="CO100" s="344">
        <v>9104</v>
      </c>
      <c r="CP100" s="344">
        <v>9139</v>
      </c>
      <c r="CQ100" s="344">
        <v>8996</v>
      </c>
      <c r="CR100" s="344">
        <v>9121</v>
      </c>
      <c r="CS100" s="344">
        <v>9099</v>
      </c>
      <c r="CT100" s="344">
        <v>9121</v>
      </c>
      <c r="CU100" s="344">
        <v>9146</v>
      </c>
      <c r="CV100" s="341">
        <v>9136</v>
      </c>
      <c r="CW100" s="341">
        <v>9119</v>
      </c>
      <c r="CX100" s="341">
        <v>9117</v>
      </c>
      <c r="CY100" s="341">
        <v>9095</v>
      </c>
      <c r="CZ100" s="341">
        <v>9156</v>
      </c>
      <c r="DA100" s="341">
        <v>9115</v>
      </c>
      <c r="DB100" s="341">
        <v>9092</v>
      </c>
      <c r="DC100" s="341">
        <v>9048</v>
      </c>
      <c r="DD100" s="341">
        <v>9051</v>
      </c>
      <c r="DE100" s="341">
        <v>8988</v>
      </c>
      <c r="DF100" s="341">
        <v>9149</v>
      </c>
      <c r="DG100" s="341">
        <v>9117</v>
      </c>
      <c r="DH100" s="344">
        <v>9116</v>
      </c>
      <c r="DI100" s="344">
        <v>9070</v>
      </c>
      <c r="DJ100" s="344">
        <v>9126</v>
      </c>
      <c r="DK100" s="344">
        <v>9116</v>
      </c>
      <c r="DL100" s="344">
        <v>9048</v>
      </c>
      <c r="DM100" s="344">
        <v>9003</v>
      </c>
      <c r="DN100" s="344">
        <v>8963</v>
      </c>
      <c r="DO100" s="344">
        <v>8982</v>
      </c>
      <c r="DP100" s="344">
        <v>9027</v>
      </c>
      <c r="DQ100" s="344">
        <v>8986</v>
      </c>
      <c r="DR100" s="344">
        <v>8950</v>
      </c>
      <c r="DS100" s="344">
        <v>9044</v>
      </c>
      <c r="DT100" s="341">
        <v>9134</v>
      </c>
      <c r="DU100" s="341">
        <v>9334</v>
      </c>
      <c r="DV100" s="341">
        <v>9427</v>
      </c>
      <c r="DW100" s="341">
        <v>9446</v>
      </c>
      <c r="DX100" s="341">
        <v>9564</v>
      </c>
      <c r="DY100" s="341">
        <v>9577</v>
      </c>
      <c r="DZ100" s="341">
        <v>9607</v>
      </c>
      <c r="EA100" s="341">
        <v>9501</v>
      </c>
      <c r="EB100" s="341">
        <v>9551</v>
      </c>
      <c r="EC100" s="341">
        <v>9551</v>
      </c>
      <c r="ED100" s="341">
        <v>9552</v>
      </c>
      <c r="EE100" s="341">
        <v>9566</v>
      </c>
      <c r="EF100" s="344">
        <v>9623</v>
      </c>
      <c r="EG100" s="344">
        <v>9645</v>
      </c>
      <c r="EH100" s="344">
        <v>9570</v>
      </c>
      <c r="EI100" s="344">
        <v>9562</v>
      </c>
      <c r="EJ100" s="344">
        <v>9540</v>
      </c>
      <c r="EK100" s="344">
        <v>9542</v>
      </c>
      <c r="EL100" s="344">
        <v>9612</v>
      </c>
      <c r="EM100" s="344">
        <v>9649</v>
      </c>
      <c r="EN100" s="344">
        <v>9626</v>
      </c>
      <c r="EO100" s="344">
        <v>9620</v>
      </c>
      <c r="EP100" s="344">
        <v>9648</v>
      </c>
      <c r="EQ100" s="344">
        <v>9641</v>
      </c>
      <c r="ER100" s="341">
        <v>9696</v>
      </c>
      <c r="ES100" s="341">
        <v>9663</v>
      </c>
      <c r="ET100" s="341">
        <v>9684</v>
      </c>
      <c r="EU100" s="341">
        <v>9660</v>
      </c>
      <c r="EV100" s="341">
        <v>9667</v>
      </c>
      <c r="EW100" s="341">
        <v>9596</v>
      </c>
      <c r="EX100" s="341">
        <v>9871</v>
      </c>
      <c r="EY100" s="341">
        <v>9939</v>
      </c>
      <c r="EZ100" s="341">
        <v>9886</v>
      </c>
      <c r="FA100" s="341">
        <v>9887</v>
      </c>
      <c r="FB100" s="341">
        <v>9886</v>
      </c>
      <c r="FC100" s="341">
        <v>9957</v>
      </c>
      <c r="FD100" s="344">
        <v>9992</v>
      </c>
      <c r="FE100" s="344">
        <v>10009</v>
      </c>
      <c r="FF100" s="344">
        <v>9971</v>
      </c>
      <c r="FG100" s="344">
        <v>9955</v>
      </c>
      <c r="FH100" s="344">
        <v>9983</v>
      </c>
      <c r="FI100" s="344">
        <v>9993</v>
      </c>
      <c r="FJ100" s="344">
        <v>10000</v>
      </c>
      <c r="FK100" s="344">
        <v>10047</v>
      </c>
      <c r="FL100" s="344">
        <v>10028</v>
      </c>
      <c r="FM100" s="344">
        <v>10015</v>
      </c>
      <c r="FN100" s="344">
        <v>10005</v>
      </c>
      <c r="FO100" s="344">
        <v>10023</v>
      </c>
      <c r="FP100" s="341">
        <v>10135</v>
      </c>
      <c r="FQ100" s="341">
        <v>10213</v>
      </c>
      <c r="FR100" s="341">
        <v>10218</v>
      </c>
      <c r="FS100" s="341">
        <v>10167</v>
      </c>
      <c r="FT100" s="341">
        <v>10127</v>
      </c>
      <c r="FU100" s="341">
        <v>10091</v>
      </c>
      <c r="FV100" s="341">
        <v>10046</v>
      </c>
      <c r="FW100" s="341">
        <v>10060</v>
      </c>
      <c r="FX100" s="341">
        <v>10034</v>
      </c>
      <c r="FY100" s="341">
        <v>10088</v>
      </c>
      <c r="FZ100" s="341">
        <v>10073</v>
      </c>
      <c r="GA100" s="341">
        <v>10088</v>
      </c>
      <c r="GB100" s="341">
        <v>10217</v>
      </c>
      <c r="GC100" s="341">
        <v>10289</v>
      </c>
      <c r="GD100" s="341">
        <v>10214</v>
      </c>
      <c r="GE100" s="341">
        <v>10172</v>
      </c>
      <c r="GF100" s="352">
        <v>10151</v>
      </c>
      <c r="GG100" s="353">
        <v>9906</v>
      </c>
      <c r="GH100" s="353">
        <v>9987</v>
      </c>
      <c r="GI100" s="353">
        <v>9928</v>
      </c>
      <c r="GJ100" s="353">
        <v>9900</v>
      </c>
      <c r="GK100" s="353">
        <v>9937</v>
      </c>
      <c r="GL100" s="353">
        <v>9917</v>
      </c>
      <c r="GM100" s="353">
        <v>9900</v>
      </c>
      <c r="GN100" s="341">
        <v>9951</v>
      </c>
      <c r="GO100" s="281">
        <v>51</v>
      </c>
      <c r="GP100" s="282">
        <v>100.515151515152</v>
      </c>
      <c r="GQ100" s="281">
        <v>51</v>
      </c>
      <c r="GR100" s="282">
        <v>100.515151515152</v>
      </c>
    </row>
    <row r="101" spans="1:200" ht="15" outlineLevel="2">
      <c r="A101" s="339">
        <v>674</v>
      </c>
      <c r="B101" s="340" t="s">
        <v>322</v>
      </c>
      <c r="C101" s="306" t="s">
        <v>432</v>
      </c>
      <c r="D101" s="341">
        <v>14511</v>
      </c>
      <c r="E101" s="341">
        <v>14640</v>
      </c>
      <c r="F101" s="341">
        <v>14674</v>
      </c>
      <c r="G101" s="341">
        <v>15125</v>
      </c>
      <c r="H101" s="341">
        <v>15309</v>
      </c>
      <c r="I101" s="341">
        <v>15291</v>
      </c>
      <c r="J101" s="341">
        <v>15194</v>
      </c>
      <c r="K101" s="341">
        <v>15264</v>
      </c>
      <c r="L101" s="341">
        <v>15307</v>
      </c>
      <c r="M101" s="341">
        <v>15320</v>
      </c>
      <c r="N101" s="341">
        <v>15285</v>
      </c>
      <c r="O101" s="341">
        <v>15351</v>
      </c>
      <c r="P101" s="344">
        <v>15201</v>
      </c>
      <c r="Q101" s="344">
        <v>15171</v>
      </c>
      <c r="R101" s="347">
        <v>15128</v>
      </c>
      <c r="S101" s="344">
        <v>13643</v>
      </c>
      <c r="T101" s="344">
        <v>15186</v>
      </c>
      <c r="U101" s="344">
        <v>15193</v>
      </c>
      <c r="V101" s="344">
        <v>15154</v>
      </c>
      <c r="W101" s="344">
        <v>15179</v>
      </c>
      <c r="X101" s="344">
        <v>15188</v>
      </c>
      <c r="Y101" s="344">
        <v>15213</v>
      </c>
      <c r="Z101" s="344">
        <v>15221</v>
      </c>
      <c r="AA101" s="344">
        <v>15137</v>
      </c>
      <c r="AB101" s="341">
        <v>14983</v>
      </c>
      <c r="AC101" s="341">
        <v>15204</v>
      </c>
      <c r="AD101" s="341">
        <v>15001</v>
      </c>
      <c r="AE101" s="341">
        <v>15049</v>
      </c>
      <c r="AF101" s="341">
        <v>14984</v>
      </c>
      <c r="AG101" s="341">
        <v>14886</v>
      </c>
      <c r="AH101" s="341">
        <v>14863</v>
      </c>
      <c r="AI101" s="341">
        <v>14826</v>
      </c>
      <c r="AJ101" s="341">
        <v>14756</v>
      </c>
      <c r="AK101" s="341">
        <v>14812</v>
      </c>
      <c r="AL101" s="341">
        <v>14780</v>
      </c>
      <c r="AM101" s="341">
        <v>14768</v>
      </c>
      <c r="AN101" s="344">
        <v>14770</v>
      </c>
      <c r="AO101" s="344">
        <v>14713</v>
      </c>
      <c r="AP101" s="344">
        <v>14722</v>
      </c>
      <c r="AQ101" s="344">
        <v>14622</v>
      </c>
      <c r="AR101" s="344">
        <v>14713</v>
      </c>
      <c r="AS101" s="344">
        <v>14647</v>
      </c>
      <c r="AT101" s="344">
        <v>14643</v>
      </c>
      <c r="AU101" s="344">
        <v>14589</v>
      </c>
      <c r="AV101" s="344">
        <v>14568</v>
      </c>
      <c r="AW101" s="344">
        <v>14502</v>
      </c>
      <c r="AX101" s="344">
        <v>14477</v>
      </c>
      <c r="AY101" s="344">
        <v>14397</v>
      </c>
      <c r="AZ101" s="341">
        <v>14373</v>
      </c>
      <c r="BA101" s="341">
        <v>14347</v>
      </c>
      <c r="BB101" s="341">
        <v>14248</v>
      </c>
      <c r="BC101" s="341">
        <v>14146</v>
      </c>
      <c r="BD101" s="341">
        <v>14000</v>
      </c>
      <c r="BE101" s="341">
        <v>13964</v>
      </c>
      <c r="BF101" s="341">
        <v>13842</v>
      </c>
      <c r="BG101" s="341">
        <v>13670</v>
      </c>
      <c r="BH101" s="341">
        <v>13667</v>
      </c>
      <c r="BI101" s="341">
        <v>13517</v>
      </c>
      <c r="BJ101" s="341">
        <v>13474</v>
      </c>
      <c r="BK101" s="341">
        <v>13514</v>
      </c>
      <c r="BL101" s="344">
        <v>13461</v>
      </c>
      <c r="BM101" s="344">
        <v>13427</v>
      </c>
      <c r="BN101" s="344">
        <v>13393</v>
      </c>
      <c r="BO101" s="344">
        <v>13394</v>
      </c>
      <c r="BP101" s="344">
        <v>13369</v>
      </c>
      <c r="BQ101" s="344">
        <v>13293</v>
      </c>
      <c r="BR101" s="344">
        <v>13044</v>
      </c>
      <c r="BS101" s="344">
        <v>12928</v>
      </c>
      <c r="BT101" s="344">
        <v>12870</v>
      </c>
      <c r="BU101" s="344">
        <v>12789</v>
      </c>
      <c r="BV101" s="344">
        <v>12697</v>
      </c>
      <c r="BW101" s="344">
        <v>12703</v>
      </c>
      <c r="BX101" s="341">
        <v>12728</v>
      </c>
      <c r="BY101" s="341">
        <v>12663</v>
      </c>
      <c r="BZ101" s="341">
        <v>12557</v>
      </c>
      <c r="CA101" s="341">
        <v>12497</v>
      </c>
      <c r="CB101" s="341">
        <v>12451</v>
      </c>
      <c r="CC101" s="341">
        <v>12375</v>
      </c>
      <c r="CD101" s="341">
        <v>12298</v>
      </c>
      <c r="CE101" s="341">
        <v>12280</v>
      </c>
      <c r="CF101" s="341">
        <v>12220</v>
      </c>
      <c r="CG101" s="341">
        <v>12203</v>
      </c>
      <c r="CH101" s="341">
        <v>12193</v>
      </c>
      <c r="CI101" s="341">
        <v>12140</v>
      </c>
      <c r="CJ101" s="344">
        <v>12112</v>
      </c>
      <c r="CK101" s="344">
        <v>12119</v>
      </c>
      <c r="CL101" s="344">
        <v>12109</v>
      </c>
      <c r="CM101" s="344">
        <v>12090</v>
      </c>
      <c r="CN101" s="344">
        <v>12053</v>
      </c>
      <c r="CO101" s="344">
        <v>12194</v>
      </c>
      <c r="CP101" s="344">
        <v>12292</v>
      </c>
      <c r="CQ101" s="344">
        <v>12322</v>
      </c>
      <c r="CR101" s="344">
        <v>12277</v>
      </c>
      <c r="CS101" s="344">
        <v>12292</v>
      </c>
      <c r="CT101" s="344">
        <v>12272</v>
      </c>
      <c r="CU101" s="344">
        <v>12269</v>
      </c>
      <c r="CV101" s="341">
        <v>12232</v>
      </c>
      <c r="CW101" s="341">
        <v>12212</v>
      </c>
      <c r="CX101" s="341">
        <v>12228</v>
      </c>
      <c r="CY101" s="341">
        <v>12266</v>
      </c>
      <c r="CZ101" s="341">
        <v>12189</v>
      </c>
      <c r="DA101" s="341">
        <v>12179</v>
      </c>
      <c r="DB101" s="341">
        <v>12179</v>
      </c>
      <c r="DC101" s="341">
        <v>12125</v>
      </c>
      <c r="DD101" s="341">
        <v>12141</v>
      </c>
      <c r="DE101" s="341">
        <v>12106</v>
      </c>
      <c r="DF101" s="341">
        <v>12167</v>
      </c>
      <c r="DG101" s="341">
        <v>12128</v>
      </c>
      <c r="DH101" s="344">
        <v>12064</v>
      </c>
      <c r="DI101" s="344">
        <v>11930</v>
      </c>
      <c r="DJ101" s="344">
        <v>12006</v>
      </c>
      <c r="DK101" s="344">
        <v>11947</v>
      </c>
      <c r="DL101" s="344">
        <v>11958</v>
      </c>
      <c r="DM101" s="344">
        <v>11904</v>
      </c>
      <c r="DN101" s="344">
        <v>11850</v>
      </c>
      <c r="DO101" s="344">
        <v>11828</v>
      </c>
      <c r="DP101" s="344">
        <v>11858</v>
      </c>
      <c r="DQ101" s="344">
        <v>11826</v>
      </c>
      <c r="DR101" s="344">
        <v>11824</v>
      </c>
      <c r="DS101" s="344">
        <v>11942</v>
      </c>
      <c r="DT101" s="341">
        <v>11933</v>
      </c>
      <c r="DU101" s="341">
        <v>11968</v>
      </c>
      <c r="DV101" s="341">
        <v>11974</v>
      </c>
      <c r="DW101" s="341">
        <v>11977</v>
      </c>
      <c r="DX101" s="341">
        <v>12081</v>
      </c>
      <c r="DY101" s="341">
        <v>12131</v>
      </c>
      <c r="DZ101" s="341">
        <v>12139</v>
      </c>
      <c r="EA101" s="341">
        <v>11997</v>
      </c>
      <c r="EB101" s="341">
        <v>11998</v>
      </c>
      <c r="EC101" s="341">
        <v>11978</v>
      </c>
      <c r="ED101" s="341">
        <v>11912</v>
      </c>
      <c r="EE101" s="341">
        <v>11797</v>
      </c>
      <c r="EF101" s="344">
        <v>11761</v>
      </c>
      <c r="EG101" s="344">
        <v>11754</v>
      </c>
      <c r="EH101" s="344">
        <v>11710</v>
      </c>
      <c r="EI101" s="344">
        <v>11634</v>
      </c>
      <c r="EJ101" s="344">
        <v>11549</v>
      </c>
      <c r="EK101" s="344">
        <v>11567</v>
      </c>
      <c r="EL101" s="344">
        <v>11559</v>
      </c>
      <c r="EM101" s="344">
        <v>11595</v>
      </c>
      <c r="EN101" s="344">
        <v>11573</v>
      </c>
      <c r="EO101" s="344">
        <v>11515</v>
      </c>
      <c r="EP101" s="344">
        <v>11508</v>
      </c>
      <c r="EQ101" s="344">
        <v>11513</v>
      </c>
      <c r="ER101" s="341">
        <v>11485</v>
      </c>
      <c r="ES101" s="341">
        <v>11434</v>
      </c>
      <c r="ET101" s="341">
        <v>11430</v>
      </c>
      <c r="EU101" s="341">
        <v>11411</v>
      </c>
      <c r="EV101" s="341">
        <v>11397</v>
      </c>
      <c r="EW101" s="341">
        <v>11376</v>
      </c>
      <c r="EX101" s="341">
        <v>11559</v>
      </c>
      <c r="EY101" s="341">
        <v>11578</v>
      </c>
      <c r="EZ101" s="341">
        <v>11548</v>
      </c>
      <c r="FA101" s="341">
        <v>11608</v>
      </c>
      <c r="FB101" s="341">
        <v>11555</v>
      </c>
      <c r="FC101" s="341">
        <v>11727</v>
      </c>
      <c r="FD101" s="344">
        <v>11771</v>
      </c>
      <c r="FE101" s="344">
        <v>11753</v>
      </c>
      <c r="FF101" s="344">
        <v>11752</v>
      </c>
      <c r="FG101" s="344">
        <v>11742</v>
      </c>
      <c r="FH101" s="344">
        <v>11702</v>
      </c>
      <c r="FI101" s="344">
        <v>11687</v>
      </c>
      <c r="FJ101" s="344">
        <v>11715</v>
      </c>
      <c r="FK101" s="344">
        <v>11736</v>
      </c>
      <c r="FL101" s="344">
        <v>11748</v>
      </c>
      <c r="FM101" s="344">
        <v>11761</v>
      </c>
      <c r="FN101" s="344">
        <v>11713</v>
      </c>
      <c r="FO101" s="344">
        <v>11717</v>
      </c>
      <c r="FP101" s="341">
        <v>11780</v>
      </c>
      <c r="FQ101" s="341">
        <v>11777</v>
      </c>
      <c r="FR101" s="341">
        <v>11789</v>
      </c>
      <c r="FS101" s="341">
        <v>11808</v>
      </c>
      <c r="FT101" s="341">
        <v>11784</v>
      </c>
      <c r="FU101" s="341">
        <v>11772</v>
      </c>
      <c r="FV101" s="341">
        <v>11751</v>
      </c>
      <c r="FW101" s="341">
        <v>11783</v>
      </c>
      <c r="FX101" s="341">
        <v>11776</v>
      </c>
      <c r="FY101" s="341">
        <v>11754</v>
      </c>
      <c r="FZ101" s="341">
        <v>11705</v>
      </c>
      <c r="GA101" s="341">
        <v>11731</v>
      </c>
      <c r="GB101" s="341">
        <v>11805</v>
      </c>
      <c r="GC101" s="341">
        <v>11816</v>
      </c>
      <c r="GD101" s="341">
        <v>11776</v>
      </c>
      <c r="GE101" s="341">
        <v>11736</v>
      </c>
      <c r="GF101" s="352">
        <v>11708</v>
      </c>
      <c r="GG101" s="353">
        <v>11339</v>
      </c>
      <c r="GH101" s="353">
        <v>11362</v>
      </c>
      <c r="GI101" s="353">
        <v>11295</v>
      </c>
      <c r="GJ101" s="353">
        <v>11297</v>
      </c>
      <c r="GK101" s="353">
        <v>11303</v>
      </c>
      <c r="GL101" s="353">
        <v>11260</v>
      </c>
      <c r="GM101" s="353">
        <v>11233</v>
      </c>
      <c r="GN101" s="341">
        <v>11404</v>
      </c>
      <c r="GO101" s="281">
        <v>171</v>
      </c>
      <c r="GP101" s="282">
        <v>101.522300364996</v>
      </c>
      <c r="GQ101" s="281">
        <v>171</v>
      </c>
      <c r="GR101" s="282">
        <v>101.522300364996</v>
      </c>
    </row>
    <row r="102" spans="1:200" ht="15" outlineLevel="2">
      <c r="A102" s="339">
        <v>697</v>
      </c>
      <c r="B102" s="340" t="s">
        <v>322</v>
      </c>
      <c r="C102" s="306" t="s">
        <v>433</v>
      </c>
      <c r="D102" s="341">
        <v>14691</v>
      </c>
      <c r="E102" s="341">
        <v>14764</v>
      </c>
      <c r="F102" s="341">
        <v>14731</v>
      </c>
      <c r="G102" s="341">
        <v>14730</v>
      </c>
      <c r="H102" s="341">
        <v>14659</v>
      </c>
      <c r="I102" s="341">
        <v>14643</v>
      </c>
      <c r="J102" s="341">
        <v>14556</v>
      </c>
      <c r="K102" s="341">
        <v>14621</v>
      </c>
      <c r="L102" s="341">
        <v>14704</v>
      </c>
      <c r="M102" s="341">
        <v>14792</v>
      </c>
      <c r="N102" s="341">
        <v>14737</v>
      </c>
      <c r="O102" s="341">
        <v>14833</v>
      </c>
      <c r="P102" s="344">
        <v>14867</v>
      </c>
      <c r="Q102" s="344">
        <v>14912</v>
      </c>
      <c r="R102" s="347">
        <v>14952</v>
      </c>
      <c r="S102" s="344">
        <v>14912</v>
      </c>
      <c r="T102" s="344">
        <v>15077</v>
      </c>
      <c r="U102" s="344">
        <v>15100</v>
      </c>
      <c r="V102" s="344">
        <v>15076</v>
      </c>
      <c r="W102" s="344">
        <v>14916</v>
      </c>
      <c r="X102" s="344">
        <v>14914</v>
      </c>
      <c r="Y102" s="344">
        <v>15041</v>
      </c>
      <c r="Z102" s="344">
        <v>15193</v>
      </c>
      <c r="AA102" s="344">
        <v>15095</v>
      </c>
      <c r="AB102" s="341">
        <v>15183</v>
      </c>
      <c r="AC102" s="341">
        <v>15270</v>
      </c>
      <c r="AD102" s="341">
        <v>15282</v>
      </c>
      <c r="AE102" s="341">
        <v>15300</v>
      </c>
      <c r="AF102" s="341">
        <v>15180</v>
      </c>
      <c r="AG102" s="341">
        <v>15081</v>
      </c>
      <c r="AH102" s="341">
        <v>15049</v>
      </c>
      <c r="AI102" s="341">
        <v>15090</v>
      </c>
      <c r="AJ102" s="341">
        <v>15050</v>
      </c>
      <c r="AK102" s="341">
        <v>15136</v>
      </c>
      <c r="AL102" s="341">
        <v>15115</v>
      </c>
      <c r="AM102" s="341">
        <v>15141</v>
      </c>
      <c r="AN102" s="344">
        <v>15122</v>
      </c>
      <c r="AO102" s="344">
        <v>15178</v>
      </c>
      <c r="AP102" s="344">
        <v>15265</v>
      </c>
      <c r="AQ102" s="344">
        <v>15339</v>
      </c>
      <c r="AR102" s="344">
        <v>15449</v>
      </c>
      <c r="AS102" s="344">
        <v>15455</v>
      </c>
      <c r="AT102" s="344">
        <v>15445</v>
      </c>
      <c r="AU102" s="344">
        <v>15486</v>
      </c>
      <c r="AV102" s="344">
        <v>15406</v>
      </c>
      <c r="AW102" s="344">
        <v>15441</v>
      </c>
      <c r="AX102" s="344">
        <v>15436</v>
      </c>
      <c r="AY102" s="344">
        <v>15504</v>
      </c>
      <c r="AZ102" s="341">
        <v>15529</v>
      </c>
      <c r="BA102" s="341">
        <v>15643</v>
      </c>
      <c r="BB102" s="341">
        <v>15541</v>
      </c>
      <c r="BC102" s="341">
        <v>15529</v>
      </c>
      <c r="BD102" s="341">
        <v>15524</v>
      </c>
      <c r="BE102" s="341">
        <v>15407</v>
      </c>
      <c r="BF102" s="341">
        <v>15353</v>
      </c>
      <c r="BG102" s="341">
        <v>15183</v>
      </c>
      <c r="BH102" s="341">
        <v>15252</v>
      </c>
      <c r="BI102" s="341">
        <v>15124</v>
      </c>
      <c r="BJ102" s="341">
        <v>15129</v>
      </c>
      <c r="BK102" s="341">
        <v>15205</v>
      </c>
      <c r="BL102" s="344">
        <v>15225</v>
      </c>
      <c r="BM102" s="344">
        <v>15240</v>
      </c>
      <c r="BN102" s="344">
        <v>15245</v>
      </c>
      <c r="BO102" s="344">
        <v>15235</v>
      </c>
      <c r="BP102" s="344">
        <v>15247</v>
      </c>
      <c r="BQ102" s="344">
        <v>15220</v>
      </c>
      <c r="BR102" s="344">
        <v>14969</v>
      </c>
      <c r="BS102" s="344">
        <v>14844</v>
      </c>
      <c r="BT102" s="344">
        <v>14773</v>
      </c>
      <c r="BU102" s="344">
        <v>14707</v>
      </c>
      <c r="BV102" s="344">
        <v>14735</v>
      </c>
      <c r="BW102" s="344">
        <v>14813</v>
      </c>
      <c r="BX102" s="341">
        <v>14882</v>
      </c>
      <c r="BY102" s="341">
        <v>14857</v>
      </c>
      <c r="BZ102" s="341">
        <v>14632</v>
      </c>
      <c r="CA102" s="341">
        <v>14494</v>
      </c>
      <c r="CB102" s="341">
        <v>14451</v>
      </c>
      <c r="CC102" s="341">
        <v>14317</v>
      </c>
      <c r="CD102" s="341">
        <v>14245</v>
      </c>
      <c r="CE102" s="341">
        <v>14282</v>
      </c>
      <c r="CF102" s="341">
        <v>14197</v>
      </c>
      <c r="CG102" s="341">
        <v>14176</v>
      </c>
      <c r="CH102" s="341">
        <v>14151</v>
      </c>
      <c r="CI102" s="341">
        <v>14104</v>
      </c>
      <c r="CJ102" s="344">
        <v>14065</v>
      </c>
      <c r="CK102" s="344">
        <v>14086</v>
      </c>
      <c r="CL102" s="344">
        <v>14079</v>
      </c>
      <c r="CM102" s="344">
        <v>14075</v>
      </c>
      <c r="CN102" s="344">
        <v>14082</v>
      </c>
      <c r="CO102" s="344">
        <v>14226</v>
      </c>
      <c r="CP102" s="344">
        <v>14339</v>
      </c>
      <c r="CQ102" s="344">
        <v>14400</v>
      </c>
      <c r="CR102" s="344">
        <v>14348</v>
      </c>
      <c r="CS102" s="344">
        <v>14378</v>
      </c>
      <c r="CT102" s="344">
        <v>14418</v>
      </c>
      <c r="CU102" s="344">
        <v>14476</v>
      </c>
      <c r="CV102" s="341">
        <v>14484</v>
      </c>
      <c r="CW102" s="341">
        <v>14441</v>
      </c>
      <c r="CX102" s="341">
        <v>14629</v>
      </c>
      <c r="CY102" s="341">
        <v>14698</v>
      </c>
      <c r="CZ102" s="341">
        <v>14732</v>
      </c>
      <c r="DA102" s="341">
        <v>14738</v>
      </c>
      <c r="DB102" s="341">
        <v>14711</v>
      </c>
      <c r="DC102" s="341">
        <v>14632</v>
      </c>
      <c r="DD102" s="341">
        <v>14637</v>
      </c>
      <c r="DE102" s="341">
        <v>14710</v>
      </c>
      <c r="DF102" s="341">
        <v>14728</v>
      </c>
      <c r="DG102" s="341">
        <v>14761</v>
      </c>
      <c r="DH102" s="344">
        <v>14775</v>
      </c>
      <c r="DI102" s="344">
        <v>14841</v>
      </c>
      <c r="DJ102" s="344">
        <v>14794</v>
      </c>
      <c r="DK102" s="344">
        <v>14729</v>
      </c>
      <c r="DL102" s="344">
        <v>14699</v>
      </c>
      <c r="DM102" s="344">
        <v>14622</v>
      </c>
      <c r="DN102" s="344">
        <v>14545</v>
      </c>
      <c r="DO102" s="344">
        <v>14506</v>
      </c>
      <c r="DP102" s="344">
        <v>14500</v>
      </c>
      <c r="DQ102" s="344">
        <v>14464</v>
      </c>
      <c r="DR102" s="344">
        <v>14414</v>
      </c>
      <c r="DS102" s="344">
        <v>14611</v>
      </c>
      <c r="DT102" s="341">
        <v>14687</v>
      </c>
      <c r="DU102" s="341">
        <v>14961</v>
      </c>
      <c r="DV102" s="341">
        <v>15108</v>
      </c>
      <c r="DW102" s="341">
        <v>15163</v>
      </c>
      <c r="DX102" s="341">
        <v>15416</v>
      </c>
      <c r="DY102" s="341">
        <v>15491</v>
      </c>
      <c r="DZ102" s="341">
        <v>15453</v>
      </c>
      <c r="EA102" s="341">
        <v>15095</v>
      </c>
      <c r="EB102" s="341">
        <v>15240</v>
      </c>
      <c r="EC102" s="341">
        <v>15180</v>
      </c>
      <c r="ED102" s="341">
        <v>15100</v>
      </c>
      <c r="EE102" s="341">
        <v>15032</v>
      </c>
      <c r="EF102" s="344">
        <v>15073</v>
      </c>
      <c r="EG102" s="344">
        <v>15047</v>
      </c>
      <c r="EH102" s="344">
        <v>14917</v>
      </c>
      <c r="EI102" s="344">
        <v>14839</v>
      </c>
      <c r="EJ102" s="344">
        <v>14785</v>
      </c>
      <c r="EK102" s="344">
        <v>14815</v>
      </c>
      <c r="EL102" s="344">
        <v>14918</v>
      </c>
      <c r="EM102" s="344">
        <v>14958</v>
      </c>
      <c r="EN102" s="344">
        <v>15047</v>
      </c>
      <c r="EO102" s="344">
        <v>15041</v>
      </c>
      <c r="EP102" s="344">
        <v>15028</v>
      </c>
      <c r="EQ102" s="344">
        <v>15042</v>
      </c>
      <c r="ER102" s="341">
        <v>15101</v>
      </c>
      <c r="ES102" s="341">
        <v>15112</v>
      </c>
      <c r="ET102" s="341">
        <v>15493</v>
      </c>
      <c r="EU102" s="341">
        <v>15513</v>
      </c>
      <c r="EV102" s="341">
        <v>15688</v>
      </c>
      <c r="EW102" s="341">
        <v>15939</v>
      </c>
      <c r="EX102" s="341">
        <v>16840</v>
      </c>
      <c r="EY102" s="341">
        <v>16763</v>
      </c>
      <c r="EZ102" s="341">
        <v>16786</v>
      </c>
      <c r="FA102" s="341">
        <v>16862</v>
      </c>
      <c r="FB102" s="341">
        <v>16851</v>
      </c>
      <c r="FC102" s="341">
        <v>17063</v>
      </c>
      <c r="FD102" s="344">
        <v>17240</v>
      </c>
      <c r="FE102" s="344">
        <v>17285</v>
      </c>
      <c r="FF102" s="344">
        <v>17206</v>
      </c>
      <c r="FG102" s="344">
        <v>17197</v>
      </c>
      <c r="FH102" s="344">
        <v>17273</v>
      </c>
      <c r="FI102" s="344">
        <v>17207</v>
      </c>
      <c r="FJ102" s="344">
        <v>17259</v>
      </c>
      <c r="FK102" s="344">
        <v>17370</v>
      </c>
      <c r="FL102" s="344">
        <v>17366</v>
      </c>
      <c r="FM102" s="344">
        <v>17373</v>
      </c>
      <c r="FN102" s="344">
        <v>17387</v>
      </c>
      <c r="FO102" s="344">
        <v>17392</v>
      </c>
      <c r="FP102" s="341">
        <v>17499</v>
      </c>
      <c r="FQ102" s="341">
        <v>17604</v>
      </c>
      <c r="FR102" s="341">
        <v>17634</v>
      </c>
      <c r="FS102" s="341">
        <v>17621</v>
      </c>
      <c r="FT102" s="341">
        <v>17686</v>
      </c>
      <c r="FU102" s="341">
        <v>17748</v>
      </c>
      <c r="FV102" s="341">
        <v>17777</v>
      </c>
      <c r="FW102" s="341">
        <v>17790</v>
      </c>
      <c r="FX102" s="341">
        <v>17867</v>
      </c>
      <c r="FY102" s="341">
        <v>17938</v>
      </c>
      <c r="FZ102" s="341">
        <v>18002</v>
      </c>
      <c r="GA102" s="341">
        <v>18071</v>
      </c>
      <c r="GB102" s="341">
        <v>18313</v>
      </c>
      <c r="GC102" s="341">
        <v>18296</v>
      </c>
      <c r="GD102" s="341">
        <v>18406</v>
      </c>
      <c r="GE102" s="341">
        <v>18356</v>
      </c>
      <c r="GF102" s="352">
        <v>18392</v>
      </c>
      <c r="GG102" s="353">
        <v>16487</v>
      </c>
      <c r="GH102" s="353">
        <v>16549</v>
      </c>
      <c r="GI102" s="353">
        <v>16552</v>
      </c>
      <c r="GJ102" s="353">
        <v>16562</v>
      </c>
      <c r="GK102" s="353">
        <v>16619</v>
      </c>
      <c r="GL102" s="353">
        <v>16618</v>
      </c>
      <c r="GM102" s="353">
        <v>16624</v>
      </c>
      <c r="GN102" s="341">
        <v>16696</v>
      </c>
      <c r="GO102" s="281">
        <v>72</v>
      </c>
      <c r="GP102" s="282">
        <v>100.43310875842199</v>
      </c>
      <c r="GQ102" s="281">
        <v>72</v>
      </c>
      <c r="GR102" s="282">
        <v>100.43310875842199</v>
      </c>
    </row>
    <row r="103" spans="1:200" ht="15" outlineLevel="2">
      <c r="A103" s="339">
        <v>756</v>
      </c>
      <c r="B103" s="340" t="s">
        <v>322</v>
      </c>
      <c r="C103" s="306" t="s">
        <v>434</v>
      </c>
      <c r="D103" s="341">
        <v>25802</v>
      </c>
      <c r="E103" s="341">
        <v>25837</v>
      </c>
      <c r="F103" s="341">
        <v>25755</v>
      </c>
      <c r="G103" s="341">
        <v>25822</v>
      </c>
      <c r="H103" s="341">
        <v>25713</v>
      </c>
      <c r="I103" s="341">
        <v>25785</v>
      </c>
      <c r="J103" s="341">
        <v>24688</v>
      </c>
      <c r="K103" s="341">
        <v>25696</v>
      </c>
      <c r="L103" s="341">
        <v>24912</v>
      </c>
      <c r="M103" s="341">
        <v>25174</v>
      </c>
      <c r="N103" s="341">
        <v>25243</v>
      </c>
      <c r="O103" s="341">
        <v>25374</v>
      </c>
      <c r="P103" s="344">
        <v>25380</v>
      </c>
      <c r="Q103" s="344">
        <v>25243</v>
      </c>
      <c r="R103" s="347">
        <v>25497</v>
      </c>
      <c r="S103" s="344">
        <v>25603</v>
      </c>
      <c r="T103" s="344">
        <v>25594</v>
      </c>
      <c r="U103" s="344">
        <v>25880</v>
      </c>
      <c r="V103" s="344">
        <v>25901</v>
      </c>
      <c r="W103" s="344">
        <v>25872</v>
      </c>
      <c r="X103" s="344">
        <v>25997</v>
      </c>
      <c r="Y103" s="344">
        <v>26147</v>
      </c>
      <c r="Z103" s="344">
        <v>26092</v>
      </c>
      <c r="AA103" s="344">
        <v>26057</v>
      </c>
      <c r="AB103" s="341">
        <v>26086</v>
      </c>
      <c r="AC103" s="341">
        <v>26214</v>
      </c>
      <c r="AD103" s="341">
        <v>26129</v>
      </c>
      <c r="AE103" s="341">
        <v>25983</v>
      </c>
      <c r="AF103" s="341">
        <v>26184</v>
      </c>
      <c r="AG103" s="341">
        <v>25945</v>
      </c>
      <c r="AH103" s="341">
        <v>25774</v>
      </c>
      <c r="AI103" s="341">
        <v>25742</v>
      </c>
      <c r="AJ103" s="341">
        <v>25607</v>
      </c>
      <c r="AK103" s="341">
        <v>25900</v>
      </c>
      <c r="AL103" s="341">
        <v>25873</v>
      </c>
      <c r="AM103" s="341">
        <v>25933</v>
      </c>
      <c r="AN103" s="344">
        <v>25807</v>
      </c>
      <c r="AO103" s="344">
        <v>25956</v>
      </c>
      <c r="AP103" s="344">
        <v>26066</v>
      </c>
      <c r="AQ103" s="344">
        <v>25946</v>
      </c>
      <c r="AR103" s="344">
        <v>26198</v>
      </c>
      <c r="AS103" s="344">
        <v>26055</v>
      </c>
      <c r="AT103" s="344">
        <v>26255</v>
      </c>
      <c r="AU103" s="344">
        <v>26354</v>
      </c>
      <c r="AV103" s="344">
        <v>26101</v>
      </c>
      <c r="AW103" s="344">
        <v>26118</v>
      </c>
      <c r="AX103" s="344">
        <v>26045</v>
      </c>
      <c r="AY103" s="344">
        <v>25956</v>
      </c>
      <c r="AZ103" s="341">
        <v>25995</v>
      </c>
      <c r="BA103" s="341">
        <v>25902</v>
      </c>
      <c r="BB103" s="341">
        <v>25847</v>
      </c>
      <c r="BC103" s="341">
        <v>25594</v>
      </c>
      <c r="BD103" s="341">
        <v>25572</v>
      </c>
      <c r="BE103" s="341">
        <v>25499</v>
      </c>
      <c r="BF103" s="341">
        <v>25416</v>
      </c>
      <c r="BG103" s="341">
        <v>25196</v>
      </c>
      <c r="BH103" s="341">
        <v>25279</v>
      </c>
      <c r="BI103" s="341">
        <v>25088</v>
      </c>
      <c r="BJ103" s="341">
        <v>25225</v>
      </c>
      <c r="BK103" s="341">
        <v>25309</v>
      </c>
      <c r="BL103" s="344">
        <v>25381</v>
      </c>
      <c r="BM103" s="344">
        <v>25430</v>
      </c>
      <c r="BN103" s="344">
        <v>25292</v>
      </c>
      <c r="BO103" s="344">
        <v>25212</v>
      </c>
      <c r="BP103" s="344">
        <v>25255</v>
      </c>
      <c r="BQ103" s="344">
        <v>25100</v>
      </c>
      <c r="BR103" s="344">
        <v>24641</v>
      </c>
      <c r="BS103" s="344">
        <v>24464</v>
      </c>
      <c r="BT103" s="344">
        <v>24298</v>
      </c>
      <c r="BU103" s="344">
        <v>24229</v>
      </c>
      <c r="BV103" s="344">
        <v>24145</v>
      </c>
      <c r="BW103" s="344">
        <v>24290</v>
      </c>
      <c r="BX103" s="341">
        <v>24182</v>
      </c>
      <c r="BY103" s="341">
        <v>24060</v>
      </c>
      <c r="BZ103" s="341">
        <v>23796</v>
      </c>
      <c r="CA103" s="341">
        <v>23548</v>
      </c>
      <c r="CB103" s="341">
        <v>23412</v>
      </c>
      <c r="CC103" s="341">
        <v>23330</v>
      </c>
      <c r="CD103" s="341">
        <v>23250</v>
      </c>
      <c r="CE103" s="341">
        <v>23260</v>
      </c>
      <c r="CF103" s="341">
        <v>23167</v>
      </c>
      <c r="CG103" s="341">
        <v>23063</v>
      </c>
      <c r="CH103" s="341">
        <v>23061</v>
      </c>
      <c r="CI103" s="341">
        <v>23031</v>
      </c>
      <c r="CJ103" s="344">
        <v>22958</v>
      </c>
      <c r="CK103" s="344">
        <v>22938</v>
      </c>
      <c r="CL103" s="344">
        <v>22935</v>
      </c>
      <c r="CM103" s="344">
        <v>22853</v>
      </c>
      <c r="CN103" s="344">
        <v>23004</v>
      </c>
      <c r="CO103" s="344">
        <v>23299</v>
      </c>
      <c r="CP103" s="344">
        <v>23460</v>
      </c>
      <c r="CQ103" s="344">
        <v>23257</v>
      </c>
      <c r="CR103" s="344">
        <v>23355</v>
      </c>
      <c r="CS103" s="344">
        <v>23503</v>
      </c>
      <c r="CT103" s="344">
        <v>23629</v>
      </c>
      <c r="CU103" s="344">
        <v>23659</v>
      </c>
      <c r="CV103" s="341">
        <v>23657</v>
      </c>
      <c r="CW103" s="341">
        <v>23542</v>
      </c>
      <c r="CX103" s="341">
        <v>23489</v>
      </c>
      <c r="CY103" s="341">
        <v>23550</v>
      </c>
      <c r="CZ103" s="341">
        <v>23608</v>
      </c>
      <c r="DA103" s="341">
        <v>23476</v>
      </c>
      <c r="DB103" s="341">
        <v>23394</v>
      </c>
      <c r="DC103" s="341">
        <v>23352</v>
      </c>
      <c r="DD103" s="341">
        <v>23219</v>
      </c>
      <c r="DE103" s="341">
        <v>23209</v>
      </c>
      <c r="DF103" s="341">
        <v>23301</v>
      </c>
      <c r="DG103" s="341">
        <v>23346</v>
      </c>
      <c r="DH103" s="344">
        <v>23322</v>
      </c>
      <c r="DI103" s="344">
        <v>23244</v>
      </c>
      <c r="DJ103" s="344">
        <v>23348</v>
      </c>
      <c r="DK103" s="344">
        <v>23277</v>
      </c>
      <c r="DL103" s="344">
        <v>23208</v>
      </c>
      <c r="DM103" s="344">
        <v>23080</v>
      </c>
      <c r="DN103" s="344">
        <v>22973</v>
      </c>
      <c r="DO103" s="344">
        <v>22958</v>
      </c>
      <c r="DP103" s="344">
        <v>23010</v>
      </c>
      <c r="DQ103" s="344">
        <v>22934</v>
      </c>
      <c r="DR103" s="344">
        <v>22865</v>
      </c>
      <c r="DS103" s="344">
        <v>22988</v>
      </c>
      <c r="DT103" s="341">
        <v>23149</v>
      </c>
      <c r="DU103" s="341">
        <v>23399</v>
      </c>
      <c r="DV103" s="341">
        <v>23481</v>
      </c>
      <c r="DW103" s="341">
        <v>23505</v>
      </c>
      <c r="DX103" s="341">
        <v>23687</v>
      </c>
      <c r="DY103" s="341">
        <v>23694</v>
      </c>
      <c r="DZ103" s="341">
        <v>23750</v>
      </c>
      <c r="EA103" s="341">
        <v>23530</v>
      </c>
      <c r="EB103" s="341">
        <v>23533</v>
      </c>
      <c r="EC103" s="341">
        <v>23481</v>
      </c>
      <c r="ED103" s="341">
        <v>23392</v>
      </c>
      <c r="EE103" s="341">
        <v>23346</v>
      </c>
      <c r="EF103" s="344">
        <v>23296</v>
      </c>
      <c r="EG103" s="344">
        <v>23300</v>
      </c>
      <c r="EH103" s="344">
        <v>23214</v>
      </c>
      <c r="EI103" s="344">
        <v>23152</v>
      </c>
      <c r="EJ103" s="344">
        <v>23081</v>
      </c>
      <c r="EK103" s="344">
        <v>23060</v>
      </c>
      <c r="EL103" s="344">
        <v>23055</v>
      </c>
      <c r="EM103" s="344">
        <v>23062</v>
      </c>
      <c r="EN103" s="344">
        <v>23081</v>
      </c>
      <c r="EO103" s="344">
        <v>23074</v>
      </c>
      <c r="EP103" s="344">
        <v>23084</v>
      </c>
      <c r="EQ103" s="344">
        <v>23054</v>
      </c>
      <c r="ER103" s="341">
        <v>23034</v>
      </c>
      <c r="ES103" s="341">
        <v>22968</v>
      </c>
      <c r="ET103" s="341">
        <v>23000</v>
      </c>
      <c r="EU103" s="341">
        <v>22988</v>
      </c>
      <c r="EV103" s="341">
        <v>23035</v>
      </c>
      <c r="EW103" s="341">
        <v>22948</v>
      </c>
      <c r="EX103" s="341">
        <v>23398</v>
      </c>
      <c r="EY103" s="341">
        <v>23457</v>
      </c>
      <c r="EZ103" s="341">
        <v>23466</v>
      </c>
      <c r="FA103" s="341">
        <v>23615</v>
      </c>
      <c r="FB103" s="341">
        <v>23674</v>
      </c>
      <c r="FC103" s="341">
        <v>23804</v>
      </c>
      <c r="FD103" s="344">
        <v>23847</v>
      </c>
      <c r="FE103" s="344">
        <v>23826</v>
      </c>
      <c r="FF103" s="344">
        <v>23717</v>
      </c>
      <c r="FG103" s="344">
        <v>23647</v>
      </c>
      <c r="FH103" s="344">
        <v>23650</v>
      </c>
      <c r="FI103" s="344">
        <v>23565</v>
      </c>
      <c r="FJ103" s="344">
        <v>23596</v>
      </c>
      <c r="FK103" s="344">
        <v>23645</v>
      </c>
      <c r="FL103" s="344">
        <v>23498</v>
      </c>
      <c r="FM103" s="344">
        <v>23502</v>
      </c>
      <c r="FN103" s="344">
        <v>23471</v>
      </c>
      <c r="FO103" s="344">
        <v>23520</v>
      </c>
      <c r="FP103" s="341">
        <v>23548</v>
      </c>
      <c r="FQ103" s="341">
        <v>23608</v>
      </c>
      <c r="FR103" s="341">
        <v>23646</v>
      </c>
      <c r="FS103" s="341">
        <v>23630</v>
      </c>
      <c r="FT103" s="341">
        <v>23730</v>
      </c>
      <c r="FU103" s="341">
        <v>23729</v>
      </c>
      <c r="FV103" s="341">
        <v>23713</v>
      </c>
      <c r="FW103" s="341">
        <v>23756</v>
      </c>
      <c r="FX103" s="341">
        <v>23673</v>
      </c>
      <c r="FY103" s="341">
        <v>23788</v>
      </c>
      <c r="FZ103" s="341">
        <v>23718</v>
      </c>
      <c r="GA103" s="341">
        <v>23697</v>
      </c>
      <c r="GB103" s="341">
        <v>23899</v>
      </c>
      <c r="GC103" s="341">
        <v>23827</v>
      </c>
      <c r="GD103" s="341">
        <v>23748</v>
      </c>
      <c r="GE103" s="341">
        <v>23704</v>
      </c>
      <c r="GF103" s="352">
        <v>23725</v>
      </c>
      <c r="GG103" s="353">
        <v>22945</v>
      </c>
      <c r="GH103" s="353">
        <v>22960</v>
      </c>
      <c r="GI103" s="353">
        <v>22891</v>
      </c>
      <c r="GJ103" s="353">
        <v>22910</v>
      </c>
      <c r="GK103" s="353">
        <v>22881</v>
      </c>
      <c r="GL103" s="353">
        <v>22922</v>
      </c>
      <c r="GM103" s="353">
        <v>22877</v>
      </c>
      <c r="GN103" s="341">
        <v>23114</v>
      </c>
      <c r="GO103" s="281">
        <v>237</v>
      </c>
      <c r="GP103" s="282">
        <v>101.035974996722</v>
      </c>
      <c r="GQ103" s="281">
        <v>237</v>
      </c>
      <c r="GR103" s="282">
        <v>101.035974996722</v>
      </c>
    </row>
    <row r="104" spans="1:200" ht="15" outlineLevel="1">
      <c r="A104" s="335" t="s">
        <v>323</v>
      </c>
      <c r="B104" s="336"/>
      <c r="C104" s="337" t="s">
        <v>323</v>
      </c>
      <c r="D104" s="338">
        <v>219060</v>
      </c>
      <c r="E104" s="338">
        <v>219618</v>
      </c>
      <c r="F104" s="338">
        <v>219766</v>
      </c>
      <c r="G104" s="338">
        <v>219211</v>
      </c>
      <c r="H104" s="338">
        <v>218058</v>
      </c>
      <c r="I104" s="338">
        <v>218897</v>
      </c>
      <c r="J104" s="338">
        <v>217040</v>
      </c>
      <c r="K104" s="338">
        <v>217970</v>
      </c>
      <c r="L104" s="338">
        <v>218473</v>
      </c>
      <c r="M104" s="338">
        <v>219503</v>
      </c>
      <c r="N104" s="338">
        <v>219758</v>
      </c>
      <c r="O104" s="338">
        <v>221768</v>
      </c>
      <c r="P104" s="338">
        <v>222219</v>
      </c>
      <c r="Q104" s="338">
        <v>222617</v>
      </c>
      <c r="R104" s="346">
        <v>224521</v>
      </c>
      <c r="S104" s="338">
        <v>225185</v>
      </c>
      <c r="T104" s="338">
        <v>228084</v>
      </c>
      <c r="U104" s="338">
        <v>229022</v>
      </c>
      <c r="V104" s="338">
        <v>229148</v>
      </c>
      <c r="W104" s="338">
        <v>228371</v>
      </c>
      <c r="X104" s="338">
        <v>228234</v>
      </c>
      <c r="Y104" s="338">
        <v>229166</v>
      </c>
      <c r="Z104" s="338">
        <v>229451</v>
      </c>
      <c r="AA104" s="338">
        <v>228525</v>
      </c>
      <c r="AB104" s="338">
        <v>228006</v>
      </c>
      <c r="AC104" s="338">
        <v>230091</v>
      </c>
      <c r="AD104" s="338">
        <v>229412</v>
      </c>
      <c r="AE104" s="338">
        <v>229898</v>
      </c>
      <c r="AF104" s="338">
        <v>229287</v>
      </c>
      <c r="AG104" s="338">
        <v>227391</v>
      </c>
      <c r="AH104" s="338">
        <v>226879</v>
      </c>
      <c r="AI104" s="338">
        <v>227191</v>
      </c>
      <c r="AJ104" s="338">
        <v>227941</v>
      </c>
      <c r="AK104" s="338">
        <v>230148</v>
      </c>
      <c r="AL104" s="338">
        <v>229661</v>
      </c>
      <c r="AM104" s="338">
        <v>230697</v>
      </c>
      <c r="AN104" s="338">
        <v>230359</v>
      </c>
      <c r="AO104" s="338">
        <v>231977</v>
      </c>
      <c r="AP104" s="338">
        <v>231809</v>
      </c>
      <c r="AQ104" s="338">
        <v>230994</v>
      </c>
      <c r="AR104" s="338">
        <v>232502</v>
      </c>
      <c r="AS104" s="338">
        <v>232622</v>
      </c>
      <c r="AT104" s="338">
        <v>232689</v>
      </c>
      <c r="AU104" s="338">
        <v>232998</v>
      </c>
      <c r="AV104" s="338">
        <v>231733</v>
      </c>
      <c r="AW104" s="338">
        <v>231816</v>
      </c>
      <c r="AX104" s="338">
        <v>231941</v>
      </c>
      <c r="AY104" s="338">
        <v>232239</v>
      </c>
      <c r="AZ104" s="338">
        <v>232647</v>
      </c>
      <c r="BA104" s="338">
        <v>233374</v>
      </c>
      <c r="BB104" s="338">
        <v>232449</v>
      </c>
      <c r="BC104" s="338">
        <v>231468</v>
      </c>
      <c r="BD104" s="338">
        <v>231305</v>
      </c>
      <c r="BE104" s="338">
        <v>229963</v>
      </c>
      <c r="BF104" s="338">
        <v>229330</v>
      </c>
      <c r="BG104" s="338">
        <v>227291</v>
      </c>
      <c r="BH104" s="338">
        <v>227527</v>
      </c>
      <c r="BI104" s="338">
        <v>226191</v>
      </c>
      <c r="BJ104" s="338">
        <v>228094</v>
      </c>
      <c r="BK104" s="338">
        <v>229684</v>
      </c>
      <c r="BL104" s="338">
        <v>230007</v>
      </c>
      <c r="BM104" s="338">
        <v>231187</v>
      </c>
      <c r="BN104" s="338">
        <v>230728</v>
      </c>
      <c r="BO104" s="338">
        <v>230499</v>
      </c>
      <c r="BP104" s="338">
        <v>230818</v>
      </c>
      <c r="BQ104" s="338">
        <v>230298</v>
      </c>
      <c r="BR104" s="338">
        <v>227205</v>
      </c>
      <c r="BS104" s="338">
        <v>226073</v>
      </c>
      <c r="BT104" s="338">
        <v>225923</v>
      </c>
      <c r="BU104" s="338">
        <v>225778</v>
      </c>
      <c r="BV104" s="338">
        <v>225731</v>
      </c>
      <c r="BW104" s="338">
        <v>226573</v>
      </c>
      <c r="BX104" s="338">
        <v>225818</v>
      </c>
      <c r="BY104" s="338">
        <v>224465</v>
      </c>
      <c r="BZ104" s="338">
        <v>222667</v>
      </c>
      <c r="CA104" s="338">
        <v>220717</v>
      </c>
      <c r="CB104" s="338">
        <v>220029</v>
      </c>
      <c r="CC104" s="338">
        <v>217063</v>
      </c>
      <c r="CD104" s="338">
        <v>216431</v>
      </c>
      <c r="CE104" s="338">
        <v>216373</v>
      </c>
      <c r="CF104" s="338">
        <v>215189</v>
      </c>
      <c r="CG104" s="338">
        <v>214195</v>
      </c>
      <c r="CH104" s="338">
        <v>214212</v>
      </c>
      <c r="CI104" s="338">
        <v>214036</v>
      </c>
      <c r="CJ104" s="338">
        <v>213541</v>
      </c>
      <c r="CK104" s="338">
        <v>213793</v>
      </c>
      <c r="CL104" s="338">
        <v>213180</v>
      </c>
      <c r="CM104" s="338">
        <v>212606</v>
      </c>
      <c r="CN104" s="338">
        <v>213088</v>
      </c>
      <c r="CO104" s="338">
        <v>214024</v>
      </c>
      <c r="CP104" s="338">
        <v>214916</v>
      </c>
      <c r="CQ104" s="338">
        <v>214122</v>
      </c>
      <c r="CR104" s="338">
        <v>215132</v>
      </c>
      <c r="CS104" s="338">
        <v>216164</v>
      </c>
      <c r="CT104" s="338">
        <v>216545</v>
      </c>
      <c r="CU104" s="338">
        <v>217168</v>
      </c>
      <c r="CV104" s="338">
        <v>217109</v>
      </c>
      <c r="CW104" s="338">
        <v>216604</v>
      </c>
      <c r="CX104" s="338">
        <v>215797</v>
      </c>
      <c r="CY104" s="338">
        <v>215253</v>
      </c>
      <c r="CZ104" s="338">
        <v>215436</v>
      </c>
      <c r="DA104" s="338">
        <v>215092</v>
      </c>
      <c r="DB104" s="338">
        <v>214924</v>
      </c>
      <c r="DC104" s="338">
        <v>214777</v>
      </c>
      <c r="DD104" s="338">
        <v>214521</v>
      </c>
      <c r="DE104" s="338">
        <v>214323</v>
      </c>
      <c r="DF104" s="338">
        <v>214925</v>
      </c>
      <c r="DG104" s="338">
        <v>214757</v>
      </c>
      <c r="DH104" s="338">
        <v>214899</v>
      </c>
      <c r="DI104" s="338">
        <v>214658</v>
      </c>
      <c r="DJ104" s="338">
        <v>214806</v>
      </c>
      <c r="DK104" s="338">
        <v>213947</v>
      </c>
      <c r="DL104" s="338">
        <v>212987</v>
      </c>
      <c r="DM104" s="338">
        <v>211887</v>
      </c>
      <c r="DN104" s="338">
        <v>210390</v>
      </c>
      <c r="DO104" s="338">
        <v>209980</v>
      </c>
      <c r="DP104" s="338">
        <v>210068</v>
      </c>
      <c r="DQ104" s="338">
        <v>209577</v>
      </c>
      <c r="DR104" s="338">
        <v>209004</v>
      </c>
      <c r="DS104" s="338">
        <v>210677</v>
      </c>
      <c r="DT104" s="338">
        <v>211379</v>
      </c>
      <c r="DU104" s="338">
        <v>214893</v>
      </c>
      <c r="DV104" s="338">
        <v>214977</v>
      </c>
      <c r="DW104" s="338">
        <v>215155</v>
      </c>
      <c r="DX104" s="338">
        <v>216970</v>
      </c>
      <c r="DY104" s="338">
        <v>217330</v>
      </c>
      <c r="DZ104" s="338">
        <v>217256</v>
      </c>
      <c r="EA104" s="338">
        <v>214619</v>
      </c>
      <c r="EB104" s="338">
        <v>215471</v>
      </c>
      <c r="EC104" s="338">
        <v>214798</v>
      </c>
      <c r="ED104" s="338">
        <v>213722</v>
      </c>
      <c r="EE104" s="338">
        <v>213157</v>
      </c>
      <c r="EF104" s="338">
        <v>213326</v>
      </c>
      <c r="EG104" s="338">
        <v>213319</v>
      </c>
      <c r="EH104" s="338">
        <v>212110</v>
      </c>
      <c r="EI104" s="338">
        <v>212116</v>
      </c>
      <c r="EJ104" s="338">
        <v>211526</v>
      </c>
      <c r="EK104" s="338">
        <v>210945</v>
      </c>
      <c r="EL104" s="338">
        <v>211137</v>
      </c>
      <c r="EM104" s="338">
        <v>211089</v>
      </c>
      <c r="EN104" s="338">
        <v>211440</v>
      </c>
      <c r="EO104" s="338">
        <v>210804</v>
      </c>
      <c r="EP104" s="338">
        <v>210699</v>
      </c>
      <c r="EQ104" s="338">
        <v>210341</v>
      </c>
      <c r="ER104" s="338">
        <v>210665</v>
      </c>
      <c r="ES104" s="338">
        <v>210279</v>
      </c>
      <c r="ET104" s="338">
        <v>209927</v>
      </c>
      <c r="EU104" s="338">
        <v>209145</v>
      </c>
      <c r="EV104" s="338">
        <v>209498</v>
      </c>
      <c r="EW104" s="338">
        <v>208451</v>
      </c>
      <c r="EX104" s="338">
        <v>213256</v>
      </c>
      <c r="EY104" s="338">
        <v>213088</v>
      </c>
      <c r="EZ104" s="338">
        <v>212439</v>
      </c>
      <c r="FA104" s="338">
        <v>213244</v>
      </c>
      <c r="FB104" s="338">
        <v>213022</v>
      </c>
      <c r="FC104" s="338">
        <v>213937</v>
      </c>
      <c r="FD104" s="338">
        <v>215130</v>
      </c>
      <c r="FE104" s="338">
        <v>214758</v>
      </c>
      <c r="FF104" s="338">
        <v>213306</v>
      </c>
      <c r="FG104" s="338">
        <v>213038</v>
      </c>
      <c r="FH104" s="338">
        <v>212932</v>
      </c>
      <c r="FI104" s="338">
        <v>211910</v>
      </c>
      <c r="FJ104" s="338">
        <v>211934</v>
      </c>
      <c r="FK104" s="338">
        <v>212032</v>
      </c>
      <c r="FL104" s="338">
        <v>212229</v>
      </c>
      <c r="FM104" s="338">
        <v>212257</v>
      </c>
      <c r="FN104" s="338">
        <v>211974</v>
      </c>
      <c r="FO104" s="338">
        <v>212168</v>
      </c>
      <c r="FP104" s="338">
        <v>213406</v>
      </c>
      <c r="FQ104" s="338">
        <v>213250</v>
      </c>
      <c r="FR104" s="338">
        <v>213032</v>
      </c>
      <c r="FS104" s="338">
        <v>212033</v>
      </c>
      <c r="FT104" s="338">
        <v>211100</v>
      </c>
      <c r="FU104" s="338">
        <v>211172</v>
      </c>
      <c r="FV104" s="338">
        <v>210825</v>
      </c>
      <c r="FW104" s="338">
        <v>210888</v>
      </c>
      <c r="FX104" s="338">
        <v>210487</v>
      </c>
      <c r="FY104" s="338">
        <v>210848</v>
      </c>
      <c r="FZ104" s="338">
        <v>210655</v>
      </c>
      <c r="GA104" s="338">
        <v>211296</v>
      </c>
      <c r="GB104" s="338">
        <v>213142</v>
      </c>
      <c r="GC104" s="338">
        <v>212628</v>
      </c>
      <c r="GD104" s="338">
        <v>211669</v>
      </c>
      <c r="GE104" s="338">
        <v>210713</v>
      </c>
      <c r="GF104" s="354">
        <v>210616</v>
      </c>
      <c r="GG104" s="351">
        <v>206754</v>
      </c>
      <c r="GH104" s="351">
        <v>207071</v>
      </c>
      <c r="GI104" s="351">
        <v>206304</v>
      </c>
      <c r="GJ104" s="351">
        <v>206126</v>
      </c>
      <c r="GK104" s="351">
        <v>205958</v>
      </c>
      <c r="GL104" s="351">
        <v>205799</v>
      </c>
      <c r="GM104" s="351">
        <v>205483</v>
      </c>
      <c r="GN104" s="338">
        <v>207088</v>
      </c>
      <c r="GO104" s="281">
        <v>1605</v>
      </c>
      <c r="GP104" s="282">
        <v>100.78108651324</v>
      </c>
      <c r="GQ104" s="281">
        <v>1605</v>
      </c>
      <c r="GR104" s="282">
        <v>100.78108651324</v>
      </c>
    </row>
    <row r="105" spans="1:200" ht="15" outlineLevel="2">
      <c r="A105" s="339">
        <v>30</v>
      </c>
      <c r="B105" s="340" t="s">
        <v>323</v>
      </c>
      <c r="C105" s="306" t="s">
        <v>435</v>
      </c>
      <c r="D105" s="341">
        <v>11867</v>
      </c>
      <c r="E105" s="341">
        <v>11907</v>
      </c>
      <c r="F105" s="341">
        <v>12024</v>
      </c>
      <c r="G105" s="341">
        <v>11841</v>
      </c>
      <c r="H105" s="341">
        <v>12005</v>
      </c>
      <c r="I105" s="341">
        <v>12222</v>
      </c>
      <c r="J105" s="341">
        <v>11995</v>
      </c>
      <c r="K105" s="341">
        <v>12081</v>
      </c>
      <c r="L105" s="341">
        <v>11528</v>
      </c>
      <c r="M105" s="341">
        <v>11647</v>
      </c>
      <c r="N105" s="341">
        <v>11569</v>
      </c>
      <c r="O105" s="341">
        <v>11826</v>
      </c>
      <c r="P105" s="344">
        <v>11794</v>
      </c>
      <c r="Q105" s="344">
        <v>11691</v>
      </c>
      <c r="R105" s="347">
        <v>11716</v>
      </c>
      <c r="S105" s="344">
        <v>11444</v>
      </c>
      <c r="T105" s="344">
        <v>11260</v>
      </c>
      <c r="U105" s="344">
        <v>11081</v>
      </c>
      <c r="V105" s="344">
        <v>11045</v>
      </c>
      <c r="W105" s="344">
        <v>10939</v>
      </c>
      <c r="X105" s="344">
        <v>10877</v>
      </c>
      <c r="Y105" s="344">
        <v>10837</v>
      </c>
      <c r="Z105" s="344">
        <v>10779</v>
      </c>
      <c r="AA105" s="344">
        <v>10711</v>
      </c>
      <c r="AB105" s="341">
        <v>10627</v>
      </c>
      <c r="AC105" s="341">
        <v>10641</v>
      </c>
      <c r="AD105" s="341">
        <v>10553</v>
      </c>
      <c r="AE105" s="341">
        <v>10442</v>
      </c>
      <c r="AF105" s="341">
        <v>10377</v>
      </c>
      <c r="AG105" s="341">
        <v>10208</v>
      </c>
      <c r="AH105" s="341">
        <v>10176</v>
      </c>
      <c r="AI105" s="341">
        <v>10125</v>
      </c>
      <c r="AJ105" s="341">
        <v>10431</v>
      </c>
      <c r="AK105" s="341">
        <v>10820</v>
      </c>
      <c r="AL105" s="341">
        <v>10756</v>
      </c>
      <c r="AM105" s="341">
        <v>10732</v>
      </c>
      <c r="AN105" s="344">
        <v>10644</v>
      </c>
      <c r="AO105" s="344">
        <v>10824</v>
      </c>
      <c r="AP105" s="344">
        <v>10857</v>
      </c>
      <c r="AQ105" s="344">
        <v>10732</v>
      </c>
      <c r="AR105" s="344">
        <v>10806</v>
      </c>
      <c r="AS105" s="344">
        <v>10931</v>
      </c>
      <c r="AT105" s="344">
        <v>10899</v>
      </c>
      <c r="AU105" s="344">
        <v>10934</v>
      </c>
      <c r="AV105" s="344">
        <v>10828</v>
      </c>
      <c r="AW105" s="344">
        <v>10802</v>
      </c>
      <c r="AX105" s="344">
        <v>10799</v>
      </c>
      <c r="AY105" s="344">
        <v>10863</v>
      </c>
      <c r="AZ105" s="341">
        <v>10912</v>
      </c>
      <c r="BA105" s="341">
        <v>10949</v>
      </c>
      <c r="BB105" s="341">
        <v>10899</v>
      </c>
      <c r="BC105" s="341">
        <v>10827</v>
      </c>
      <c r="BD105" s="341">
        <v>10784</v>
      </c>
      <c r="BE105" s="341">
        <v>10713</v>
      </c>
      <c r="BF105" s="341">
        <v>10590</v>
      </c>
      <c r="BG105" s="341">
        <v>10442</v>
      </c>
      <c r="BH105" s="341">
        <v>10392</v>
      </c>
      <c r="BI105" s="341">
        <v>10329</v>
      </c>
      <c r="BJ105" s="341">
        <v>10511</v>
      </c>
      <c r="BK105" s="341">
        <v>10757</v>
      </c>
      <c r="BL105" s="344">
        <v>10849</v>
      </c>
      <c r="BM105" s="344">
        <v>11066</v>
      </c>
      <c r="BN105" s="344">
        <v>11017</v>
      </c>
      <c r="BO105" s="344">
        <v>11046</v>
      </c>
      <c r="BP105" s="344">
        <v>11084</v>
      </c>
      <c r="BQ105" s="344">
        <v>11166</v>
      </c>
      <c r="BR105" s="344">
        <v>11057</v>
      </c>
      <c r="BS105" s="344">
        <v>11038</v>
      </c>
      <c r="BT105" s="344">
        <v>11019</v>
      </c>
      <c r="BU105" s="344">
        <v>11000</v>
      </c>
      <c r="BV105" s="344">
        <v>10981</v>
      </c>
      <c r="BW105" s="344">
        <v>11011</v>
      </c>
      <c r="BX105" s="341">
        <v>11041</v>
      </c>
      <c r="BY105" s="341">
        <v>10874</v>
      </c>
      <c r="BZ105" s="341">
        <v>10580</v>
      </c>
      <c r="CA105" s="341">
        <v>10398</v>
      </c>
      <c r="CB105" s="341">
        <v>10351</v>
      </c>
      <c r="CC105" s="341">
        <v>9883</v>
      </c>
      <c r="CD105" s="341">
        <v>9736</v>
      </c>
      <c r="CE105" s="341">
        <v>9704</v>
      </c>
      <c r="CF105" s="341">
        <v>9505</v>
      </c>
      <c r="CG105" s="341">
        <v>9366</v>
      </c>
      <c r="CH105" s="341">
        <v>9314</v>
      </c>
      <c r="CI105" s="341">
        <v>9272</v>
      </c>
      <c r="CJ105" s="344">
        <v>9217</v>
      </c>
      <c r="CK105" s="344">
        <v>9260</v>
      </c>
      <c r="CL105" s="344">
        <v>9251</v>
      </c>
      <c r="CM105" s="344">
        <v>9196</v>
      </c>
      <c r="CN105" s="344">
        <v>9347</v>
      </c>
      <c r="CO105" s="344">
        <v>9393</v>
      </c>
      <c r="CP105" s="344">
        <v>9398</v>
      </c>
      <c r="CQ105" s="344">
        <v>9624</v>
      </c>
      <c r="CR105" s="344">
        <v>9617</v>
      </c>
      <c r="CS105" s="344">
        <v>9754</v>
      </c>
      <c r="CT105" s="344">
        <v>9770</v>
      </c>
      <c r="CU105" s="344">
        <v>9809</v>
      </c>
      <c r="CV105" s="341">
        <v>9782</v>
      </c>
      <c r="CW105" s="341">
        <v>9923</v>
      </c>
      <c r="CX105" s="341">
        <v>9872</v>
      </c>
      <c r="CY105" s="341">
        <v>9862</v>
      </c>
      <c r="CZ105" s="341">
        <v>9959</v>
      </c>
      <c r="DA105" s="341">
        <v>10008</v>
      </c>
      <c r="DB105" s="341">
        <v>9933</v>
      </c>
      <c r="DC105" s="341">
        <v>10144</v>
      </c>
      <c r="DD105" s="341">
        <v>10134</v>
      </c>
      <c r="DE105" s="341">
        <v>10019</v>
      </c>
      <c r="DF105" s="341">
        <v>10081</v>
      </c>
      <c r="DG105" s="341">
        <v>10160</v>
      </c>
      <c r="DH105" s="344">
        <v>10178</v>
      </c>
      <c r="DI105" s="344">
        <v>10156</v>
      </c>
      <c r="DJ105" s="344">
        <v>10211</v>
      </c>
      <c r="DK105" s="344">
        <v>10088</v>
      </c>
      <c r="DL105" s="344">
        <v>10013</v>
      </c>
      <c r="DM105" s="344">
        <v>9904</v>
      </c>
      <c r="DN105" s="344">
        <v>9791</v>
      </c>
      <c r="DO105" s="344">
        <v>9737</v>
      </c>
      <c r="DP105" s="344">
        <v>9703</v>
      </c>
      <c r="DQ105" s="344">
        <v>9621</v>
      </c>
      <c r="DR105" s="344">
        <v>9573</v>
      </c>
      <c r="DS105" s="344">
        <v>9563</v>
      </c>
      <c r="DT105" s="341">
        <v>9619</v>
      </c>
      <c r="DU105" s="341">
        <v>9902</v>
      </c>
      <c r="DV105" s="341">
        <v>10079</v>
      </c>
      <c r="DW105" s="341">
        <v>10117</v>
      </c>
      <c r="DX105" s="341">
        <v>10356</v>
      </c>
      <c r="DY105" s="341">
        <v>10462</v>
      </c>
      <c r="DZ105" s="341">
        <v>10396</v>
      </c>
      <c r="EA105" s="341">
        <v>10139</v>
      </c>
      <c r="EB105" s="341">
        <v>10105</v>
      </c>
      <c r="EC105" s="341">
        <v>10020</v>
      </c>
      <c r="ED105" s="341">
        <v>9921</v>
      </c>
      <c r="EE105" s="341">
        <v>9856</v>
      </c>
      <c r="EF105" s="344">
        <v>9818</v>
      </c>
      <c r="EG105" s="344">
        <v>9779</v>
      </c>
      <c r="EH105" s="344">
        <v>9638</v>
      </c>
      <c r="EI105" s="344">
        <v>9639</v>
      </c>
      <c r="EJ105" s="344">
        <v>9544</v>
      </c>
      <c r="EK105" s="344">
        <v>9477</v>
      </c>
      <c r="EL105" s="344">
        <v>9472</v>
      </c>
      <c r="EM105" s="344">
        <v>9375</v>
      </c>
      <c r="EN105" s="344">
        <v>9368</v>
      </c>
      <c r="EO105" s="344">
        <v>9245</v>
      </c>
      <c r="EP105" s="344">
        <v>9249</v>
      </c>
      <c r="EQ105" s="344">
        <v>9217</v>
      </c>
      <c r="ER105" s="341">
        <v>9136</v>
      </c>
      <c r="ES105" s="341">
        <v>9106</v>
      </c>
      <c r="ET105" s="341">
        <v>9491</v>
      </c>
      <c r="EU105" s="341">
        <v>9463</v>
      </c>
      <c r="EV105" s="341">
        <v>9594</v>
      </c>
      <c r="EW105" s="341">
        <v>9535</v>
      </c>
      <c r="EX105" s="341">
        <v>10030</v>
      </c>
      <c r="EY105" s="341">
        <v>10019</v>
      </c>
      <c r="EZ105" s="341">
        <v>9987</v>
      </c>
      <c r="FA105" s="341">
        <v>10033</v>
      </c>
      <c r="FB105" s="341">
        <v>10010</v>
      </c>
      <c r="FC105" s="341">
        <v>10040</v>
      </c>
      <c r="FD105" s="344">
        <v>10135</v>
      </c>
      <c r="FE105" s="344">
        <v>10045</v>
      </c>
      <c r="FF105" s="344">
        <v>10012</v>
      </c>
      <c r="FG105" s="344">
        <v>10079</v>
      </c>
      <c r="FH105" s="344">
        <v>10160</v>
      </c>
      <c r="FI105" s="344">
        <v>10059</v>
      </c>
      <c r="FJ105" s="344">
        <v>10096</v>
      </c>
      <c r="FK105" s="344">
        <v>10188</v>
      </c>
      <c r="FL105" s="344">
        <v>10225</v>
      </c>
      <c r="FM105" s="344">
        <v>10324</v>
      </c>
      <c r="FN105" s="344">
        <v>10379</v>
      </c>
      <c r="FO105" s="344">
        <v>10471</v>
      </c>
      <c r="FP105" s="341">
        <v>10598</v>
      </c>
      <c r="FQ105" s="341">
        <v>10724</v>
      </c>
      <c r="FR105" s="341">
        <v>10704</v>
      </c>
      <c r="FS105" s="341">
        <v>10660</v>
      </c>
      <c r="FT105" s="341">
        <v>10631</v>
      </c>
      <c r="FU105" s="341">
        <v>10575</v>
      </c>
      <c r="FV105" s="341">
        <v>10589</v>
      </c>
      <c r="FW105" s="341">
        <v>10617</v>
      </c>
      <c r="FX105" s="341">
        <v>10583</v>
      </c>
      <c r="FY105" s="341">
        <v>10569</v>
      </c>
      <c r="FZ105" s="341">
        <v>10574</v>
      </c>
      <c r="GA105" s="341">
        <v>10603</v>
      </c>
      <c r="GB105" s="341">
        <v>10865</v>
      </c>
      <c r="GC105" s="341">
        <v>11028</v>
      </c>
      <c r="GD105" s="341">
        <v>11051</v>
      </c>
      <c r="GE105" s="341">
        <v>11021</v>
      </c>
      <c r="GF105" s="352">
        <v>11069</v>
      </c>
      <c r="GG105" s="353">
        <v>10382</v>
      </c>
      <c r="GH105" s="353">
        <v>10386</v>
      </c>
      <c r="GI105" s="353">
        <v>10340</v>
      </c>
      <c r="GJ105" s="353">
        <v>10338</v>
      </c>
      <c r="GK105" s="353">
        <v>10360</v>
      </c>
      <c r="GL105" s="353">
        <v>10367</v>
      </c>
      <c r="GM105" s="353">
        <v>10300</v>
      </c>
      <c r="GN105" s="341">
        <v>10568</v>
      </c>
      <c r="GO105" s="281">
        <v>268</v>
      </c>
      <c r="GP105" s="282">
        <v>102.60194174757299</v>
      </c>
      <c r="GQ105" s="281">
        <v>268</v>
      </c>
      <c r="GR105" s="282">
        <v>102.60194174757299</v>
      </c>
    </row>
    <row r="106" spans="1:200" ht="15" outlineLevel="2">
      <c r="A106" s="339">
        <v>34</v>
      </c>
      <c r="B106" s="340" t="s">
        <v>323</v>
      </c>
      <c r="C106" s="306" t="s">
        <v>436</v>
      </c>
      <c r="D106" s="341">
        <v>25729</v>
      </c>
      <c r="E106" s="341">
        <v>25818</v>
      </c>
      <c r="F106" s="341">
        <v>25800</v>
      </c>
      <c r="G106" s="341">
        <v>26004</v>
      </c>
      <c r="H106" s="341">
        <v>25922</v>
      </c>
      <c r="I106" s="341">
        <v>25810</v>
      </c>
      <c r="J106" s="341">
        <v>25479</v>
      </c>
      <c r="K106" s="341">
        <v>25757</v>
      </c>
      <c r="L106" s="341">
        <v>26526</v>
      </c>
      <c r="M106" s="341">
        <v>26632</v>
      </c>
      <c r="N106" s="341">
        <v>26728</v>
      </c>
      <c r="O106" s="341">
        <v>27006</v>
      </c>
      <c r="P106" s="344">
        <v>27040</v>
      </c>
      <c r="Q106" s="344">
        <v>27137</v>
      </c>
      <c r="R106" s="347">
        <v>27864</v>
      </c>
      <c r="S106" s="344">
        <v>27940</v>
      </c>
      <c r="T106" s="344">
        <v>28850</v>
      </c>
      <c r="U106" s="344">
        <v>29094</v>
      </c>
      <c r="V106" s="344">
        <v>29084</v>
      </c>
      <c r="W106" s="344">
        <v>28964</v>
      </c>
      <c r="X106" s="344">
        <v>28965</v>
      </c>
      <c r="Y106" s="344">
        <v>29118</v>
      </c>
      <c r="Z106" s="344">
        <v>29246</v>
      </c>
      <c r="AA106" s="344">
        <v>29229</v>
      </c>
      <c r="AB106" s="341">
        <v>29279</v>
      </c>
      <c r="AC106" s="341">
        <v>29504</v>
      </c>
      <c r="AD106" s="341">
        <v>29452</v>
      </c>
      <c r="AE106" s="341">
        <v>29507</v>
      </c>
      <c r="AF106" s="341">
        <v>29340</v>
      </c>
      <c r="AG106" s="341">
        <v>29067</v>
      </c>
      <c r="AH106" s="341">
        <v>28945</v>
      </c>
      <c r="AI106" s="341">
        <v>28972</v>
      </c>
      <c r="AJ106" s="341">
        <v>28825</v>
      </c>
      <c r="AK106" s="341">
        <v>29031</v>
      </c>
      <c r="AL106" s="341">
        <v>29046</v>
      </c>
      <c r="AM106" s="341">
        <v>29253</v>
      </c>
      <c r="AN106" s="344">
        <v>29315</v>
      </c>
      <c r="AO106" s="344">
        <v>29379</v>
      </c>
      <c r="AP106" s="344">
        <v>29342</v>
      </c>
      <c r="AQ106" s="344">
        <v>29260</v>
      </c>
      <c r="AR106" s="344">
        <v>29453</v>
      </c>
      <c r="AS106" s="344">
        <v>29418</v>
      </c>
      <c r="AT106" s="344">
        <v>29425</v>
      </c>
      <c r="AU106" s="344">
        <v>29402</v>
      </c>
      <c r="AV106" s="344">
        <v>29398</v>
      </c>
      <c r="AW106" s="344">
        <v>29425</v>
      </c>
      <c r="AX106" s="344">
        <v>29493</v>
      </c>
      <c r="AY106" s="344">
        <v>29589</v>
      </c>
      <c r="AZ106" s="341">
        <v>29598</v>
      </c>
      <c r="BA106" s="341">
        <v>29727</v>
      </c>
      <c r="BB106" s="341">
        <v>29682</v>
      </c>
      <c r="BC106" s="341">
        <v>29589</v>
      </c>
      <c r="BD106" s="341">
        <v>29621</v>
      </c>
      <c r="BE106" s="341">
        <v>29473</v>
      </c>
      <c r="BF106" s="341">
        <v>29477</v>
      </c>
      <c r="BG106" s="341">
        <v>29340</v>
      </c>
      <c r="BH106" s="341">
        <v>29411</v>
      </c>
      <c r="BI106" s="341">
        <v>29352</v>
      </c>
      <c r="BJ106" s="341">
        <v>29920</v>
      </c>
      <c r="BK106" s="341">
        <v>30068</v>
      </c>
      <c r="BL106" s="344">
        <v>30181</v>
      </c>
      <c r="BM106" s="344">
        <v>30203</v>
      </c>
      <c r="BN106" s="344">
        <v>30188</v>
      </c>
      <c r="BO106" s="344">
        <v>30180</v>
      </c>
      <c r="BP106" s="344">
        <v>30216</v>
      </c>
      <c r="BQ106" s="344">
        <v>30212</v>
      </c>
      <c r="BR106" s="344">
        <v>29889</v>
      </c>
      <c r="BS106" s="344">
        <v>29879</v>
      </c>
      <c r="BT106" s="344">
        <v>29886</v>
      </c>
      <c r="BU106" s="344">
        <v>29944</v>
      </c>
      <c r="BV106" s="344">
        <v>29920</v>
      </c>
      <c r="BW106" s="344">
        <v>30153</v>
      </c>
      <c r="BX106" s="341">
        <v>29686</v>
      </c>
      <c r="BY106" s="341">
        <v>29612</v>
      </c>
      <c r="BZ106" s="341">
        <v>29464</v>
      </c>
      <c r="CA106" s="341">
        <v>29271</v>
      </c>
      <c r="CB106" s="341">
        <v>29143</v>
      </c>
      <c r="CC106" s="341">
        <v>29037</v>
      </c>
      <c r="CD106" s="341">
        <v>29017</v>
      </c>
      <c r="CE106" s="341">
        <v>29053</v>
      </c>
      <c r="CF106" s="341">
        <v>29003</v>
      </c>
      <c r="CG106" s="341">
        <v>28844</v>
      </c>
      <c r="CH106" s="341">
        <v>28878</v>
      </c>
      <c r="CI106" s="341">
        <v>29040</v>
      </c>
      <c r="CJ106" s="344">
        <v>28979</v>
      </c>
      <c r="CK106" s="344">
        <v>28924</v>
      </c>
      <c r="CL106" s="344">
        <v>28807</v>
      </c>
      <c r="CM106" s="344">
        <v>28765</v>
      </c>
      <c r="CN106" s="344">
        <v>28747</v>
      </c>
      <c r="CO106" s="344">
        <v>28928</v>
      </c>
      <c r="CP106" s="344">
        <v>28992</v>
      </c>
      <c r="CQ106" s="344">
        <v>28737</v>
      </c>
      <c r="CR106" s="344">
        <v>28957</v>
      </c>
      <c r="CS106" s="344">
        <v>29038</v>
      </c>
      <c r="CT106" s="344">
        <v>29143</v>
      </c>
      <c r="CU106" s="344">
        <v>29208</v>
      </c>
      <c r="CV106" s="341">
        <v>29204</v>
      </c>
      <c r="CW106" s="341">
        <v>29068</v>
      </c>
      <c r="CX106" s="341">
        <v>28974</v>
      </c>
      <c r="CY106" s="341">
        <v>28924</v>
      </c>
      <c r="CZ106" s="341">
        <v>28889</v>
      </c>
      <c r="DA106" s="341">
        <v>28794</v>
      </c>
      <c r="DB106" s="341">
        <v>28927</v>
      </c>
      <c r="DC106" s="341">
        <v>29304</v>
      </c>
      <c r="DD106" s="341">
        <v>29180</v>
      </c>
      <c r="DE106" s="341">
        <v>29121</v>
      </c>
      <c r="DF106" s="341">
        <v>29331</v>
      </c>
      <c r="DG106" s="341">
        <v>29188</v>
      </c>
      <c r="DH106" s="344">
        <v>29147</v>
      </c>
      <c r="DI106" s="344">
        <v>29465</v>
      </c>
      <c r="DJ106" s="344">
        <v>29380</v>
      </c>
      <c r="DK106" s="344">
        <v>29335</v>
      </c>
      <c r="DL106" s="344">
        <v>29076</v>
      </c>
      <c r="DM106" s="344">
        <v>28850</v>
      </c>
      <c r="DN106" s="344">
        <v>28342</v>
      </c>
      <c r="DO106" s="344">
        <v>28264</v>
      </c>
      <c r="DP106" s="344">
        <v>28323</v>
      </c>
      <c r="DQ106" s="344">
        <v>28221</v>
      </c>
      <c r="DR106" s="344">
        <v>28168</v>
      </c>
      <c r="DS106" s="344">
        <v>27992</v>
      </c>
      <c r="DT106" s="341">
        <v>27978</v>
      </c>
      <c r="DU106" s="341">
        <v>28808</v>
      </c>
      <c r="DV106" s="341">
        <v>28749</v>
      </c>
      <c r="DW106" s="341">
        <v>28693</v>
      </c>
      <c r="DX106" s="341">
        <v>28831</v>
      </c>
      <c r="DY106" s="341">
        <v>28745</v>
      </c>
      <c r="DZ106" s="341">
        <v>28673</v>
      </c>
      <c r="EA106" s="341">
        <v>28439</v>
      </c>
      <c r="EB106" s="341">
        <v>28606</v>
      </c>
      <c r="EC106" s="341">
        <v>28596</v>
      </c>
      <c r="ED106" s="341">
        <v>28517</v>
      </c>
      <c r="EE106" s="341">
        <v>28479</v>
      </c>
      <c r="EF106" s="344">
        <v>28490</v>
      </c>
      <c r="EG106" s="344">
        <v>28618</v>
      </c>
      <c r="EH106" s="344">
        <v>28491</v>
      </c>
      <c r="EI106" s="344">
        <v>28387</v>
      </c>
      <c r="EJ106" s="344">
        <v>28274</v>
      </c>
      <c r="EK106" s="344">
        <v>28223</v>
      </c>
      <c r="EL106" s="344">
        <v>28249</v>
      </c>
      <c r="EM106" s="344">
        <v>28152</v>
      </c>
      <c r="EN106" s="344">
        <v>28199</v>
      </c>
      <c r="EO106" s="344">
        <v>28156</v>
      </c>
      <c r="EP106" s="344">
        <v>28155</v>
      </c>
      <c r="EQ106" s="344">
        <v>28094</v>
      </c>
      <c r="ER106" s="341">
        <v>28174</v>
      </c>
      <c r="ES106" s="341">
        <v>28055</v>
      </c>
      <c r="ET106" s="341">
        <v>27977</v>
      </c>
      <c r="EU106" s="341">
        <v>27889</v>
      </c>
      <c r="EV106" s="341">
        <v>27871</v>
      </c>
      <c r="EW106" s="341">
        <v>27788</v>
      </c>
      <c r="EX106" s="341">
        <v>28370</v>
      </c>
      <c r="EY106" s="341">
        <v>28417</v>
      </c>
      <c r="EZ106" s="341">
        <v>28286</v>
      </c>
      <c r="FA106" s="341">
        <v>28341</v>
      </c>
      <c r="FB106" s="341">
        <v>28258</v>
      </c>
      <c r="FC106" s="341">
        <v>28458</v>
      </c>
      <c r="FD106" s="344">
        <v>28580</v>
      </c>
      <c r="FE106" s="344">
        <v>28475</v>
      </c>
      <c r="FF106" s="344">
        <v>28293</v>
      </c>
      <c r="FG106" s="344">
        <v>28260</v>
      </c>
      <c r="FH106" s="344">
        <v>28250</v>
      </c>
      <c r="FI106" s="344">
        <v>28056</v>
      </c>
      <c r="FJ106" s="344">
        <v>28025</v>
      </c>
      <c r="FK106" s="344">
        <v>27970</v>
      </c>
      <c r="FL106" s="344">
        <v>28134</v>
      </c>
      <c r="FM106" s="344">
        <v>28119</v>
      </c>
      <c r="FN106" s="344">
        <v>28058</v>
      </c>
      <c r="FO106" s="344">
        <v>27946</v>
      </c>
      <c r="FP106" s="341">
        <v>28055</v>
      </c>
      <c r="FQ106" s="341">
        <v>28012</v>
      </c>
      <c r="FR106" s="341">
        <v>28052</v>
      </c>
      <c r="FS106" s="341">
        <v>27995</v>
      </c>
      <c r="FT106" s="341">
        <v>27894</v>
      </c>
      <c r="FU106" s="341">
        <v>27705</v>
      </c>
      <c r="FV106" s="341">
        <v>27644</v>
      </c>
      <c r="FW106" s="341">
        <v>27728</v>
      </c>
      <c r="FX106" s="341">
        <v>27714</v>
      </c>
      <c r="FY106" s="341">
        <v>27670</v>
      </c>
      <c r="FZ106" s="341">
        <v>27630</v>
      </c>
      <c r="GA106" s="341">
        <v>27674</v>
      </c>
      <c r="GB106" s="341">
        <v>27853</v>
      </c>
      <c r="GC106" s="341">
        <v>27496</v>
      </c>
      <c r="GD106" s="341">
        <v>27495</v>
      </c>
      <c r="GE106" s="341">
        <v>27365</v>
      </c>
      <c r="GF106" s="352">
        <v>27347</v>
      </c>
      <c r="GG106" s="353">
        <v>26822</v>
      </c>
      <c r="GH106" s="353">
        <v>26845</v>
      </c>
      <c r="GI106" s="353">
        <v>26777</v>
      </c>
      <c r="GJ106" s="353">
        <v>26812</v>
      </c>
      <c r="GK106" s="353">
        <v>26895</v>
      </c>
      <c r="GL106" s="353">
        <v>26868</v>
      </c>
      <c r="GM106" s="353">
        <v>26856</v>
      </c>
      <c r="GN106" s="341">
        <v>26928</v>
      </c>
      <c r="GO106" s="281">
        <v>72</v>
      </c>
      <c r="GP106" s="282">
        <v>100.268096514745</v>
      </c>
      <c r="GQ106" s="281">
        <v>72</v>
      </c>
      <c r="GR106" s="282">
        <v>100.268096514745</v>
      </c>
    </row>
    <row r="107" spans="1:200" ht="15" outlineLevel="2">
      <c r="A107" s="339">
        <v>36</v>
      </c>
      <c r="B107" s="340" t="s">
        <v>323</v>
      </c>
      <c r="C107" s="306" t="s">
        <v>437</v>
      </c>
      <c r="D107" s="341">
        <v>3698</v>
      </c>
      <c r="E107" s="341">
        <v>3721</v>
      </c>
      <c r="F107" s="341">
        <v>3717</v>
      </c>
      <c r="G107" s="341">
        <v>3540</v>
      </c>
      <c r="H107" s="341">
        <v>3485</v>
      </c>
      <c r="I107" s="341">
        <v>3588</v>
      </c>
      <c r="J107" s="341">
        <v>3558</v>
      </c>
      <c r="K107" s="341">
        <v>3575</v>
      </c>
      <c r="L107" s="341">
        <v>3639</v>
      </c>
      <c r="M107" s="341">
        <v>3672</v>
      </c>
      <c r="N107" s="341">
        <v>3673</v>
      </c>
      <c r="O107" s="341">
        <v>3665</v>
      </c>
      <c r="P107" s="344">
        <v>3670</v>
      </c>
      <c r="Q107" s="344">
        <v>3669</v>
      </c>
      <c r="R107" s="347">
        <v>3716</v>
      </c>
      <c r="S107" s="344">
        <v>3833</v>
      </c>
      <c r="T107" s="344">
        <v>3860</v>
      </c>
      <c r="U107" s="344">
        <v>3851</v>
      </c>
      <c r="V107" s="344">
        <v>3799</v>
      </c>
      <c r="W107" s="344">
        <v>3720</v>
      </c>
      <c r="X107" s="344">
        <v>3696</v>
      </c>
      <c r="Y107" s="344">
        <v>3663</v>
      </c>
      <c r="Z107" s="344">
        <v>3578</v>
      </c>
      <c r="AA107" s="344">
        <v>3505</v>
      </c>
      <c r="AB107" s="341">
        <v>3488</v>
      </c>
      <c r="AC107" s="341">
        <v>3455</v>
      </c>
      <c r="AD107" s="341">
        <v>3409</v>
      </c>
      <c r="AE107" s="341">
        <v>3370</v>
      </c>
      <c r="AF107" s="341">
        <v>3349</v>
      </c>
      <c r="AG107" s="341">
        <v>3306</v>
      </c>
      <c r="AH107" s="341">
        <v>3288</v>
      </c>
      <c r="AI107" s="341">
        <v>3321</v>
      </c>
      <c r="AJ107" s="341">
        <v>3320</v>
      </c>
      <c r="AK107" s="341">
        <v>3358</v>
      </c>
      <c r="AL107" s="341">
        <v>3400</v>
      </c>
      <c r="AM107" s="341">
        <v>3403</v>
      </c>
      <c r="AN107" s="344">
        <v>3376</v>
      </c>
      <c r="AO107" s="344">
        <v>3653</v>
      </c>
      <c r="AP107" s="344">
        <v>3632</v>
      </c>
      <c r="AQ107" s="344">
        <v>3628</v>
      </c>
      <c r="AR107" s="344">
        <v>3701</v>
      </c>
      <c r="AS107" s="344">
        <v>3695</v>
      </c>
      <c r="AT107" s="344">
        <v>3755</v>
      </c>
      <c r="AU107" s="344">
        <v>3737</v>
      </c>
      <c r="AV107" s="344">
        <v>3618</v>
      </c>
      <c r="AW107" s="344">
        <v>3703</v>
      </c>
      <c r="AX107" s="344">
        <v>3718</v>
      </c>
      <c r="AY107" s="344">
        <v>3709</v>
      </c>
      <c r="AZ107" s="341">
        <v>3667</v>
      </c>
      <c r="BA107" s="341">
        <v>3595</v>
      </c>
      <c r="BB107" s="341">
        <v>3534</v>
      </c>
      <c r="BC107" s="341">
        <v>3493</v>
      </c>
      <c r="BD107" s="341">
        <v>3478</v>
      </c>
      <c r="BE107" s="341">
        <v>3416</v>
      </c>
      <c r="BF107" s="341">
        <v>3371</v>
      </c>
      <c r="BG107" s="341">
        <v>3355</v>
      </c>
      <c r="BH107" s="341">
        <v>3332</v>
      </c>
      <c r="BI107" s="341">
        <v>3360</v>
      </c>
      <c r="BJ107" s="341">
        <v>3361</v>
      </c>
      <c r="BK107" s="341">
        <v>3318</v>
      </c>
      <c r="BL107" s="344">
        <v>3304</v>
      </c>
      <c r="BM107" s="344">
        <v>3327</v>
      </c>
      <c r="BN107" s="344">
        <v>3318</v>
      </c>
      <c r="BO107" s="344">
        <v>3244</v>
      </c>
      <c r="BP107" s="344">
        <v>3212</v>
      </c>
      <c r="BQ107" s="344">
        <v>3155</v>
      </c>
      <c r="BR107" s="344">
        <v>3140</v>
      </c>
      <c r="BS107" s="344">
        <v>3173</v>
      </c>
      <c r="BT107" s="344">
        <v>3125</v>
      </c>
      <c r="BU107" s="344">
        <v>3127</v>
      </c>
      <c r="BV107" s="344">
        <v>3159</v>
      </c>
      <c r="BW107" s="344">
        <v>3121</v>
      </c>
      <c r="BX107" s="341">
        <v>3105</v>
      </c>
      <c r="BY107" s="341">
        <v>3064</v>
      </c>
      <c r="BZ107" s="341">
        <v>2973</v>
      </c>
      <c r="CA107" s="341">
        <v>2915</v>
      </c>
      <c r="CB107" s="341">
        <v>2902</v>
      </c>
      <c r="CC107" s="341">
        <v>2820</v>
      </c>
      <c r="CD107" s="341">
        <v>2792</v>
      </c>
      <c r="CE107" s="341">
        <v>2776</v>
      </c>
      <c r="CF107" s="341">
        <v>2724</v>
      </c>
      <c r="CG107" s="341">
        <v>2715</v>
      </c>
      <c r="CH107" s="341">
        <v>2701</v>
      </c>
      <c r="CI107" s="341">
        <v>2703</v>
      </c>
      <c r="CJ107" s="344">
        <v>2706</v>
      </c>
      <c r="CK107" s="344">
        <v>2732</v>
      </c>
      <c r="CL107" s="344">
        <v>2745</v>
      </c>
      <c r="CM107" s="344">
        <v>2733</v>
      </c>
      <c r="CN107" s="344">
        <v>2725</v>
      </c>
      <c r="CO107" s="344">
        <v>2715</v>
      </c>
      <c r="CP107" s="344">
        <v>2741</v>
      </c>
      <c r="CQ107" s="344">
        <v>2709</v>
      </c>
      <c r="CR107" s="344">
        <v>2756</v>
      </c>
      <c r="CS107" s="344">
        <v>2729</v>
      </c>
      <c r="CT107" s="344">
        <v>2726</v>
      </c>
      <c r="CU107" s="344">
        <v>2740</v>
      </c>
      <c r="CV107" s="341">
        <v>2752</v>
      </c>
      <c r="CW107" s="341">
        <v>2768</v>
      </c>
      <c r="CX107" s="341">
        <v>2736</v>
      </c>
      <c r="CY107" s="341">
        <v>2740</v>
      </c>
      <c r="CZ107" s="341">
        <v>2747</v>
      </c>
      <c r="DA107" s="341">
        <v>2730</v>
      </c>
      <c r="DB107" s="341">
        <v>2728</v>
      </c>
      <c r="DC107" s="341">
        <v>2702</v>
      </c>
      <c r="DD107" s="341">
        <v>2719</v>
      </c>
      <c r="DE107" s="341">
        <v>2748</v>
      </c>
      <c r="DF107" s="341">
        <v>2781</v>
      </c>
      <c r="DG107" s="341">
        <v>2773</v>
      </c>
      <c r="DH107" s="344">
        <v>2790</v>
      </c>
      <c r="DI107" s="344">
        <v>2792</v>
      </c>
      <c r="DJ107" s="344">
        <v>2757</v>
      </c>
      <c r="DK107" s="344">
        <v>2772</v>
      </c>
      <c r="DL107" s="344">
        <v>2753</v>
      </c>
      <c r="DM107" s="344">
        <v>2750</v>
      </c>
      <c r="DN107" s="344">
        <v>2747</v>
      </c>
      <c r="DO107" s="344">
        <v>2746</v>
      </c>
      <c r="DP107" s="344">
        <v>2726</v>
      </c>
      <c r="DQ107" s="344">
        <v>2679</v>
      </c>
      <c r="DR107" s="344">
        <v>2673</v>
      </c>
      <c r="DS107" s="344">
        <v>2663</v>
      </c>
      <c r="DT107" s="341">
        <v>2685</v>
      </c>
      <c r="DU107" s="341">
        <v>2738</v>
      </c>
      <c r="DV107" s="341">
        <v>2767</v>
      </c>
      <c r="DW107" s="341">
        <v>2778</v>
      </c>
      <c r="DX107" s="341">
        <v>2801</v>
      </c>
      <c r="DY107" s="341">
        <v>2811</v>
      </c>
      <c r="DZ107" s="341">
        <v>2808</v>
      </c>
      <c r="EA107" s="341">
        <v>2763</v>
      </c>
      <c r="EB107" s="341">
        <v>2741</v>
      </c>
      <c r="EC107" s="341">
        <v>2703</v>
      </c>
      <c r="ED107" s="341">
        <v>2688</v>
      </c>
      <c r="EE107" s="341">
        <v>2678</v>
      </c>
      <c r="EF107" s="344">
        <v>2679</v>
      </c>
      <c r="EG107" s="344">
        <v>2656</v>
      </c>
      <c r="EH107" s="344">
        <v>2583</v>
      </c>
      <c r="EI107" s="344">
        <v>2621</v>
      </c>
      <c r="EJ107" s="344">
        <v>2618</v>
      </c>
      <c r="EK107" s="344">
        <v>2615</v>
      </c>
      <c r="EL107" s="344">
        <v>2605</v>
      </c>
      <c r="EM107" s="344">
        <v>2609</v>
      </c>
      <c r="EN107" s="344">
        <v>2569</v>
      </c>
      <c r="EO107" s="344">
        <v>2547</v>
      </c>
      <c r="EP107" s="344">
        <v>2588</v>
      </c>
      <c r="EQ107" s="344">
        <v>2562</v>
      </c>
      <c r="ER107" s="341">
        <v>2552</v>
      </c>
      <c r="ES107" s="341">
        <v>2533</v>
      </c>
      <c r="ET107" s="341">
        <v>2504</v>
      </c>
      <c r="EU107" s="341">
        <v>2453</v>
      </c>
      <c r="EV107" s="341">
        <v>2456</v>
      </c>
      <c r="EW107" s="341">
        <v>2448</v>
      </c>
      <c r="EX107" s="341">
        <v>2549</v>
      </c>
      <c r="EY107" s="341">
        <v>2533</v>
      </c>
      <c r="EZ107" s="341">
        <v>2500</v>
      </c>
      <c r="FA107" s="341">
        <v>2499</v>
      </c>
      <c r="FB107" s="341">
        <v>2465</v>
      </c>
      <c r="FC107" s="341">
        <v>2498</v>
      </c>
      <c r="FD107" s="344">
        <v>2491</v>
      </c>
      <c r="FE107" s="344">
        <v>2481</v>
      </c>
      <c r="FF107" s="344">
        <v>2436</v>
      </c>
      <c r="FG107" s="344">
        <v>2420</v>
      </c>
      <c r="FH107" s="344">
        <v>2414</v>
      </c>
      <c r="FI107" s="344">
        <v>2386</v>
      </c>
      <c r="FJ107" s="344">
        <v>2402</v>
      </c>
      <c r="FK107" s="344">
        <v>2396</v>
      </c>
      <c r="FL107" s="344">
        <v>2393</v>
      </c>
      <c r="FM107" s="344">
        <v>2383</v>
      </c>
      <c r="FN107" s="344">
        <v>2371</v>
      </c>
      <c r="FO107" s="344">
        <v>2391</v>
      </c>
      <c r="FP107" s="341">
        <v>2401</v>
      </c>
      <c r="FQ107" s="341">
        <v>2403</v>
      </c>
      <c r="FR107" s="341">
        <v>2421</v>
      </c>
      <c r="FS107" s="341">
        <v>2395</v>
      </c>
      <c r="FT107" s="341">
        <v>2397</v>
      </c>
      <c r="FU107" s="341">
        <v>2374</v>
      </c>
      <c r="FV107" s="341">
        <v>2364</v>
      </c>
      <c r="FW107" s="341">
        <v>2362</v>
      </c>
      <c r="FX107" s="341">
        <v>2359</v>
      </c>
      <c r="FY107" s="341">
        <v>2376</v>
      </c>
      <c r="FZ107" s="341">
        <v>2362</v>
      </c>
      <c r="GA107" s="341">
        <v>2375</v>
      </c>
      <c r="GB107" s="341">
        <v>2407</v>
      </c>
      <c r="GC107" s="341">
        <v>2394</v>
      </c>
      <c r="GD107" s="341">
        <v>2316</v>
      </c>
      <c r="GE107" s="341">
        <v>2280</v>
      </c>
      <c r="GF107" s="352">
        <v>2268</v>
      </c>
      <c r="GG107" s="353">
        <v>2170</v>
      </c>
      <c r="GH107" s="353">
        <v>2178</v>
      </c>
      <c r="GI107" s="353">
        <v>2162</v>
      </c>
      <c r="GJ107" s="353">
        <v>2167</v>
      </c>
      <c r="GK107" s="353">
        <v>2136</v>
      </c>
      <c r="GL107" s="353">
        <v>2153</v>
      </c>
      <c r="GM107" s="353">
        <v>2154</v>
      </c>
      <c r="GN107" s="341">
        <v>2206</v>
      </c>
      <c r="GO107" s="281">
        <v>52</v>
      </c>
      <c r="GP107" s="282">
        <v>102.414113277623</v>
      </c>
      <c r="GQ107" s="281">
        <v>52</v>
      </c>
      <c r="GR107" s="282">
        <v>102.414113277623</v>
      </c>
    </row>
    <row r="108" spans="1:200" ht="15" outlineLevel="2">
      <c r="A108" s="339">
        <v>91</v>
      </c>
      <c r="B108" s="340" t="s">
        <v>323</v>
      </c>
      <c r="C108" s="306" t="s">
        <v>438</v>
      </c>
      <c r="D108" s="341">
        <v>6853</v>
      </c>
      <c r="E108" s="341">
        <v>6989</v>
      </c>
      <c r="F108" s="341">
        <v>6921</v>
      </c>
      <c r="G108" s="341">
        <v>6937</v>
      </c>
      <c r="H108" s="341">
        <v>6978</v>
      </c>
      <c r="I108" s="341">
        <v>7009</v>
      </c>
      <c r="J108" s="341">
        <v>6997</v>
      </c>
      <c r="K108" s="341">
        <v>6986</v>
      </c>
      <c r="L108" s="341">
        <v>7079</v>
      </c>
      <c r="M108" s="341">
        <v>7119</v>
      </c>
      <c r="N108" s="341">
        <v>7148</v>
      </c>
      <c r="O108" s="341">
        <v>7206</v>
      </c>
      <c r="P108" s="344">
        <v>7263</v>
      </c>
      <c r="Q108" s="344">
        <v>7226</v>
      </c>
      <c r="R108" s="347">
        <v>7339</v>
      </c>
      <c r="S108" s="344">
        <v>7373</v>
      </c>
      <c r="T108" s="344">
        <v>7300</v>
      </c>
      <c r="U108" s="344">
        <v>7439</v>
      </c>
      <c r="V108" s="344">
        <v>7649</v>
      </c>
      <c r="W108" s="344">
        <v>7718</v>
      </c>
      <c r="X108" s="344">
        <v>7750</v>
      </c>
      <c r="Y108" s="344">
        <v>7747</v>
      </c>
      <c r="Z108" s="344">
        <v>7745</v>
      </c>
      <c r="AA108" s="344">
        <v>7699</v>
      </c>
      <c r="AB108" s="341">
        <v>7728</v>
      </c>
      <c r="AC108" s="341">
        <v>7675</v>
      </c>
      <c r="AD108" s="341">
        <v>7688</v>
      </c>
      <c r="AE108" s="341">
        <v>7649</v>
      </c>
      <c r="AF108" s="341">
        <v>7658</v>
      </c>
      <c r="AG108" s="341">
        <v>7596</v>
      </c>
      <c r="AH108" s="341">
        <v>7565</v>
      </c>
      <c r="AI108" s="341">
        <v>7554</v>
      </c>
      <c r="AJ108" s="341">
        <v>7519</v>
      </c>
      <c r="AK108" s="341">
        <v>7510</v>
      </c>
      <c r="AL108" s="341">
        <v>7460</v>
      </c>
      <c r="AM108" s="341">
        <v>7459</v>
      </c>
      <c r="AN108" s="344">
        <v>7417</v>
      </c>
      <c r="AO108" s="344">
        <v>7498</v>
      </c>
      <c r="AP108" s="344">
        <v>7471</v>
      </c>
      <c r="AQ108" s="344">
        <v>7532</v>
      </c>
      <c r="AR108" s="344">
        <v>7580</v>
      </c>
      <c r="AS108" s="344">
        <v>7573</v>
      </c>
      <c r="AT108" s="344">
        <v>7564</v>
      </c>
      <c r="AU108" s="344">
        <v>7558</v>
      </c>
      <c r="AV108" s="344">
        <v>7503</v>
      </c>
      <c r="AW108" s="344">
        <v>7525</v>
      </c>
      <c r="AX108" s="344">
        <v>7585</v>
      </c>
      <c r="AY108" s="344">
        <v>7555</v>
      </c>
      <c r="AZ108" s="341">
        <v>7535</v>
      </c>
      <c r="BA108" s="341">
        <v>7521</v>
      </c>
      <c r="BB108" s="341">
        <v>7479</v>
      </c>
      <c r="BC108" s="341">
        <v>7426</v>
      </c>
      <c r="BD108" s="341">
        <v>7401</v>
      </c>
      <c r="BE108" s="341">
        <v>7348</v>
      </c>
      <c r="BF108" s="341">
        <v>7316</v>
      </c>
      <c r="BG108" s="341">
        <v>7261</v>
      </c>
      <c r="BH108" s="341">
        <v>7253</v>
      </c>
      <c r="BI108" s="341">
        <v>7180</v>
      </c>
      <c r="BJ108" s="341">
        <v>7190</v>
      </c>
      <c r="BK108" s="341">
        <v>7204</v>
      </c>
      <c r="BL108" s="344">
        <v>7191</v>
      </c>
      <c r="BM108" s="344">
        <v>7220</v>
      </c>
      <c r="BN108" s="344">
        <v>7208</v>
      </c>
      <c r="BO108" s="344">
        <v>7160</v>
      </c>
      <c r="BP108" s="344">
        <v>7180</v>
      </c>
      <c r="BQ108" s="344">
        <v>7141</v>
      </c>
      <c r="BR108" s="344">
        <v>7049</v>
      </c>
      <c r="BS108" s="344">
        <v>7014</v>
      </c>
      <c r="BT108" s="344">
        <v>6994</v>
      </c>
      <c r="BU108" s="344">
        <v>6957</v>
      </c>
      <c r="BV108" s="344">
        <v>6946</v>
      </c>
      <c r="BW108" s="344">
        <v>6970</v>
      </c>
      <c r="BX108" s="341">
        <v>6963</v>
      </c>
      <c r="BY108" s="341">
        <v>6893</v>
      </c>
      <c r="BZ108" s="341">
        <v>6866</v>
      </c>
      <c r="CA108" s="341">
        <v>6817</v>
      </c>
      <c r="CB108" s="341">
        <v>6790</v>
      </c>
      <c r="CC108" s="341">
        <v>6684</v>
      </c>
      <c r="CD108" s="341">
        <v>6662</v>
      </c>
      <c r="CE108" s="341">
        <v>6697</v>
      </c>
      <c r="CF108" s="341">
        <v>6672</v>
      </c>
      <c r="CG108" s="341">
        <v>6662</v>
      </c>
      <c r="CH108" s="341">
        <v>6665</v>
      </c>
      <c r="CI108" s="341">
        <v>6655</v>
      </c>
      <c r="CJ108" s="344">
        <v>6633</v>
      </c>
      <c r="CK108" s="344">
        <v>6662</v>
      </c>
      <c r="CL108" s="344">
        <v>6653</v>
      </c>
      <c r="CM108" s="344">
        <v>6625</v>
      </c>
      <c r="CN108" s="344">
        <v>6620</v>
      </c>
      <c r="CO108" s="344">
        <v>6615</v>
      </c>
      <c r="CP108" s="344">
        <v>6640</v>
      </c>
      <c r="CQ108" s="344">
        <v>6640</v>
      </c>
      <c r="CR108" s="344">
        <v>6641</v>
      </c>
      <c r="CS108" s="344">
        <v>6666</v>
      </c>
      <c r="CT108" s="344">
        <v>6659</v>
      </c>
      <c r="CU108" s="344">
        <v>6653</v>
      </c>
      <c r="CV108" s="341">
        <v>6643</v>
      </c>
      <c r="CW108" s="341">
        <v>6583</v>
      </c>
      <c r="CX108" s="341">
        <v>6554</v>
      </c>
      <c r="CY108" s="341">
        <v>6539</v>
      </c>
      <c r="CZ108" s="341">
        <v>6540</v>
      </c>
      <c r="DA108" s="341">
        <v>6506</v>
      </c>
      <c r="DB108" s="341">
        <v>6457</v>
      </c>
      <c r="DC108" s="341">
        <v>6420</v>
      </c>
      <c r="DD108" s="341">
        <v>6442</v>
      </c>
      <c r="DE108" s="341">
        <v>6452</v>
      </c>
      <c r="DF108" s="341">
        <v>6484</v>
      </c>
      <c r="DG108" s="341">
        <v>6473</v>
      </c>
      <c r="DH108" s="344">
        <v>6490</v>
      </c>
      <c r="DI108" s="344">
        <v>6461</v>
      </c>
      <c r="DJ108" s="344">
        <v>6464</v>
      </c>
      <c r="DK108" s="344">
        <v>6444</v>
      </c>
      <c r="DL108" s="344">
        <v>6412</v>
      </c>
      <c r="DM108" s="344">
        <v>6398</v>
      </c>
      <c r="DN108" s="344">
        <v>6394</v>
      </c>
      <c r="DO108" s="344">
        <v>6362</v>
      </c>
      <c r="DP108" s="344">
        <v>6323</v>
      </c>
      <c r="DQ108" s="344">
        <v>6317</v>
      </c>
      <c r="DR108" s="344">
        <v>6286</v>
      </c>
      <c r="DS108" s="344">
        <v>6310</v>
      </c>
      <c r="DT108" s="341">
        <v>6342</v>
      </c>
      <c r="DU108" s="341">
        <v>6357</v>
      </c>
      <c r="DV108" s="341">
        <v>6363</v>
      </c>
      <c r="DW108" s="341">
        <v>6361</v>
      </c>
      <c r="DX108" s="341">
        <v>6432</v>
      </c>
      <c r="DY108" s="341">
        <v>6433</v>
      </c>
      <c r="DZ108" s="341">
        <v>6453</v>
      </c>
      <c r="EA108" s="341">
        <v>6419</v>
      </c>
      <c r="EB108" s="341">
        <v>6427</v>
      </c>
      <c r="EC108" s="341">
        <v>6431</v>
      </c>
      <c r="ED108" s="341">
        <v>6411</v>
      </c>
      <c r="EE108" s="341">
        <v>6416</v>
      </c>
      <c r="EF108" s="344">
        <v>6394</v>
      </c>
      <c r="EG108" s="344">
        <v>6353</v>
      </c>
      <c r="EH108" s="344">
        <v>6344</v>
      </c>
      <c r="EI108" s="344">
        <v>6334</v>
      </c>
      <c r="EJ108" s="344">
        <v>6352</v>
      </c>
      <c r="EK108" s="344">
        <v>6342</v>
      </c>
      <c r="EL108" s="344">
        <v>6325</v>
      </c>
      <c r="EM108" s="344">
        <v>6320</v>
      </c>
      <c r="EN108" s="344">
        <v>6312</v>
      </c>
      <c r="EO108" s="344">
        <v>6292</v>
      </c>
      <c r="EP108" s="344">
        <v>6297</v>
      </c>
      <c r="EQ108" s="344">
        <v>6259</v>
      </c>
      <c r="ER108" s="341">
        <v>6259</v>
      </c>
      <c r="ES108" s="341">
        <v>6247</v>
      </c>
      <c r="ET108" s="341">
        <v>6225</v>
      </c>
      <c r="EU108" s="341">
        <v>6213</v>
      </c>
      <c r="EV108" s="341">
        <v>6223</v>
      </c>
      <c r="EW108" s="341">
        <v>6192</v>
      </c>
      <c r="EX108" s="341">
        <v>6235</v>
      </c>
      <c r="EY108" s="341">
        <v>6231</v>
      </c>
      <c r="EZ108" s="341">
        <v>6220</v>
      </c>
      <c r="FA108" s="341">
        <v>6252</v>
      </c>
      <c r="FB108" s="341">
        <v>6235</v>
      </c>
      <c r="FC108" s="341">
        <v>6253</v>
      </c>
      <c r="FD108" s="344">
        <v>6286</v>
      </c>
      <c r="FE108" s="344">
        <v>6293</v>
      </c>
      <c r="FF108" s="344">
        <v>6243</v>
      </c>
      <c r="FG108" s="344">
        <v>6247</v>
      </c>
      <c r="FH108" s="344">
        <v>6222</v>
      </c>
      <c r="FI108" s="344">
        <v>6223</v>
      </c>
      <c r="FJ108" s="344">
        <v>6226</v>
      </c>
      <c r="FK108" s="344">
        <v>6194</v>
      </c>
      <c r="FL108" s="344">
        <v>6225</v>
      </c>
      <c r="FM108" s="344">
        <v>6221</v>
      </c>
      <c r="FN108" s="344">
        <v>6230</v>
      </c>
      <c r="FO108" s="344">
        <v>6223</v>
      </c>
      <c r="FP108" s="341">
        <v>6240</v>
      </c>
      <c r="FQ108" s="341">
        <v>6211</v>
      </c>
      <c r="FR108" s="341">
        <v>6148</v>
      </c>
      <c r="FS108" s="341">
        <v>6081</v>
      </c>
      <c r="FT108" s="341">
        <v>6071</v>
      </c>
      <c r="FU108" s="341">
        <v>6031</v>
      </c>
      <c r="FV108" s="341">
        <v>6023</v>
      </c>
      <c r="FW108" s="341">
        <v>6001</v>
      </c>
      <c r="FX108" s="341">
        <v>6018</v>
      </c>
      <c r="FY108" s="341">
        <v>6093</v>
      </c>
      <c r="FZ108" s="341">
        <v>6106</v>
      </c>
      <c r="GA108" s="341">
        <v>6126</v>
      </c>
      <c r="GB108" s="341">
        <v>6181</v>
      </c>
      <c r="GC108" s="341">
        <v>6404</v>
      </c>
      <c r="GD108" s="341">
        <v>6371</v>
      </c>
      <c r="GE108" s="341">
        <v>6323</v>
      </c>
      <c r="GF108" s="352">
        <v>6280</v>
      </c>
      <c r="GG108" s="353">
        <v>6199</v>
      </c>
      <c r="GH108" s="353">
        <v>6217</v>
      </c>
      <c r="GI108" s="353">
        <v>6181</v>
      </c>
      <c r="GJ108" s="353">
        <v>6173</v>
      </c>
      <c r="GK108" s="353">
        <v>6142</v>
      </c>
      <c r="GL108" s="353">
        <v>6134</v>
      </c>
      <c r="GM108" s="353">
        <v>6126</v>
      </c>
      <c r="GN108" s="341">
        <v>6258</v>
      </c>
      <c r="GO108" s="281">
        <v>132</v>
      </c>
      <c r="GP108" s="282">
        <v>102.15475024485799</v>
      </c>
      <c r="GQ108" s="281">
        <v>132</v>
      </c>
      <c r="GR108" s="282">
        <v>102.15475024485799</v>
      </c>
    </row>
    <row r="109" spans="1:200" ht="15" outlineLevel="2">
      <c r="A109" s="339">
        <v>93</v>
      </c>
      <c r="B109" s="340" t="s">
        <v>323</v>
      </c>
      <c r="C109" s="306" t="s">
        <v>439</v>
      </c>
      <c r="D109" s="341">
        <v>12724</v>
      </c>
      <c r="E109" s="341">
        <v>12732</v>
      </c>
      <c r="F109" s="341">
        <v>12702</v>
      </c>
      <c r="G109" s="341">
        <v>12741</v>
      </c>
      <c r="H109" s="341">
        <v>12571</v>
      </c>
      <c r="I109" s="341">
        <v>12598</v>
      </c>
      <c r="J109" s="341">
        <v>12576</v>
      </c>
      <c r="K109" s="341">
        <v>12559</v>
      </c>
      <c r="L109" s="341">
        <v>12842</v>
      </c>
      <c r="M109" s="341">
        <v>12882</v>
      </c>
      <c r="N109" s="341">
        <v>12959</v>
      </c>
      <c r="O109" s="341">
        <v>13099</v>
      </c>
      <c r="P109" s="344">
        <v>13164</v>
      </c>
      <c r="Q109" s="344">
        <v>13193</v>
      </c>
      <c r="R109" s="347">
        <v>13265</v>
      </c>
      <c r="S109" s="344">
        <v>12980</v>
      </c>
      <c r="T109" s="344">
        <v>13521</v>
      </c>
      <c r="U109" s="344">
        <v>13591</v>
      </c>
      <c r="V109" s="344">
        <v>13621</v>
      </c>
      <c r="W109" s="344">
        <v>13736</v>
      </c>
      <c r="X109" s="344">
        <v>13805</v>
      </c>
      <c r="Y109" s="344">
        <v>13922</v>
      </c>
      <c r="Z109" s="344">
        <v>13948</v>
      </c>
      <c r="AA109" s="344">
        <v>13946</v>
      </c>
      <c r="AB109" s="341">
        <v>13995</v>
      </c>
      <c r="AC109" s="341">
        <v>14055</v>
      </c>
      <c r="AD109" s="341">
        <v>13975</v>
      </c>
      <c r="AE109" s="341">
        <v>14103</v>
      </c>
      <c r="AF109" s="341">
        <v>14187</v>
      </c>
      <c r="AG109" s="341">
        <v>14178</v>
      </c>
      <c r="AH109" s="341">
        <v>14177</v>
      </c>
      <c r="AI109" s="341">
        <v>14204</v>
      </c>
      <c r="AJ109" s="341">
        <v>14235</v>
      </c>
      <c r="AK109" s="341">
        <v>14353</v>
      </c>
      <c r="AL109" s="341">
        <v>14397</v>
      </c>
      <c r="AM109" s="341">
        <v>14440</v>
      </c>
      <c r="AN109" s="344">
        <v>14427</v>
      </c>
      <c r="AO109" s="344">
        <v>14410</v>
      </c>
      <c r="AP109" s="344">
        <v>14412</v>
      </c>
      <c r="AQ109" s="344">
        <v>14394</v>
      </c>
      <c r="AR109" s="344">
        <v>14490</v>
      </c>
      <c r="AS109" s="344">
        <v>14486</v>
      </c>
      <c r="AT109" s="344">
        <v>14482</v>
      </c>
      <c r="AU109" s="344">
        <v>14472</v>
      </c>
      <c r="AV109" s="344">
        <v>14379</v>
      </c>
      <c r="AW109" s="344">
        <v>14456</v>
      </c>
      <c r="AX109" s="344">
        <v>14477</v>
      </c>
      <c r="AY109" s="344">
        <v>14425</v>
      </c>
      <c r="AZ109" s="341">
        <v>14510</v>
      </c>
      <c r="BA109" s="341">
        <v>14523</v>
      </c>
      <c r="BB109" s="341">
        <v>14513</v>
      </c>
      <c r="BC109" s="341">
        <v>14458</v>
      </c>
      <c r="BD109" s="341">
        <v>14455</v>
      </c>
      <c r="BE109" s="341">
        <v>14412</v>
      </c>
      <c r="BF109" s="341">
        <v>14391</v>
      </c>
      <c r="BG109" s="341">
        <v>14336</v>
      </c>
      <c r="BH109" s="341">
        <v>14373</v>
      </c>
      <c r="BI109" s="341">
        <v>14322</v>
      </c>
      <c r="BJ109" s="341">
        <v>14370</v>
      </c>
      <c r="BK109" s="341">
        <v>14425</v>
      </c>
      <c r="BL109" s="344">
        <v>14441</v>
      </c>
      <c r="BM109" s="344">
        <v>14473</v>
      </c>
      <c r="BN109" s="344">
        <v>14396</v>
      </c>
      <c r="BO109" s="344">
        <v>14353</v>
      </c>
      <c r="BP109" s="344">
        <v>14361</v>
      </c>
      <c r="BQ109" s="344">
        <v>14365</v>
      </c>
      <c r="BR109" s="344">
        <v>14215</v>
      </c>
      <c r="BS109" s="344">
        <v>14161</v>
      </c>
      <c r="BT109" s="344">
        <v>14156</v>
      </c>
      <c r="BU109" s="344">
        <v>14207</v>
      </c>
      <c r="BV109" s="344">
        <v>14243</v>
      </c>
      <c r="BW109" s="344">
        <v>14380</v>
      </c>
      <c r="BX109" s="341">
        <v>14380</v>
      </c>
      <c r="BY109" s="341">
        <v>14326</v>
      </c>
      <c r="BZ109" s="341">
        <v>14258</v>
      </c>
      <c r="CA109" s="341">
        <v>14125</v>
      </c>
      <c r="CB109" s="341">
        <v>14045</v>
      </c>
      <c r="CC109" s="341">
        <v>14001</v>
      </c>
      <c r="CD109" s="341">
        <v>13966</v>
      </c>
      <c r="CE109" s="341">
        <v>13955</v>
      </c>
      <c r="CF109" s="341">
        <v>13882</v>
      </c>
      <c r="CG109" s="341">
        <v>13873</v>
      </c>
      <c r="CH109" s="341">
        <v>13890</v>
      </c>
      <c r="CI109" s="341">
        <v>13902</v>
      </c>
      <c r="CJ109" s="344">
        <v>13874</v>
      </c>
      <c r="CK109" s="344">
        <v>13866</v>
      </c>
      <c r="CL109" s="344">
        <v>13833</v>
      </c>
      <c r="CM109" s="344">
        <v>13802</v>
      </c>
      <c r="CN109" s="344">
        <v>13785</v>
      </c>
      <c r="CO109" s="344">
        <v>13784</v>
      </c>
      <c r="CP109" s="344">
        <v>13823</v>
      </c>
      <c r="CQ109" s="344">
        <v>13953</v>
      </c>
      <c r="CR109" s="344">
        <v>13951</v>
      </c>
      <c r="CS109" s="344">
        <v>13993</v>
      </c>
      <c r="CT109" s="344">
        <v>14051</v>
      </c>
      <c r="CU109" s="344">
        <v>14132</v>
      </c>
      <c r="CV109" s="341">
        <v>14130</v>
      </c>
      <c r="CW109" s="341">
        <v>14051</v>
      </c>
      <c r="CX109" s="341">
        <v>14052</v>
      </c>
      <c r="CY109" s="341">
        <v>13993</v>
      </c>
      <c r="CZ109" s="341">
        <v>14004</v>
      </c>
      <c r="DA109" s="341">
        <v>13960</v>
      </c>
      <c r="DB109" s="341">
        <v>13953</v>
      </c>
      <c r="DC109" s="341">
        <v>13900</v>
      </c>
      <c r="DD109" s="341">
        <v>13915</v>
      </c>
      <c r="DE109" s="341">
        <v>13887</v>
      </c>
      <c r="DF109" s="341">
        <v>13926</v>
      </c>
      <c r="DG109" s="341">
        <v>13969</v>
      </c>
      <c r="DH109" s="344">
        <v>14009</v>
      </c>
      <c r="DI109" s="344">
        <v>13989</v>
      </c>
      <c r="DJ109" s="344">
        <v>13951</v>
      </c>
      <c r="DK109" s="344">
        <v>13897</v>
      </c>
      <c r="DL109" s="344">
        <v>13864</v>
      </c>
      <c r="DM109" s="344">
        <v>13795</v>
      </c>
      <c r="DN109" s="344">
        <v>13705</v>
      </c>
      <c r="DO109" s="344">
        <v>13692</v>
      </c>
      <c r="DP109" s="344">
        <v>13706</v>
      </c>
      <c r="DQ109" s="344">
        <v>13691</v>
      </c>
      <c r="DR109" s="344">
        <v>13639</v>
      </c>
      <c r="DS109" s="344">
        <v>13724</v>
      </c>
      <c r="DT109" s="341">
        <v>13774</v>
      </c>
      <c r="DU109" s="341">
        <v>13912</v>
      </c>
      <c r="DV109" s="341">
        <v>13843</v>
      </c>
      <c r="DW109" s="341">
        <v>13788</v>
      </c>
      <c r="DX109" s="341">
        <v>13803</v>
      </c>
      <c r="DY109" s="341">
        <v>13825</v>
      </c>
      <c r="DZ109" s="341">
        <v>13871</v>
      </c>
      <c r="EA109" s="341">
        <v>13817</v>
      </c>
      <c r="EB109" s="341">
        <v>13892</v>
      </c>
      <c r="EC109" s="341">
        <v>13931</v>
      </c>
      <c r="ED109" s="341">
        <v>13860</v>
      </c>
      <c r="EE109" s="341">
        <v>13929</v>
      </c>
      <c r="EF109" s="344">
        <v>13975</v>
      </c>
      <c r="EG109" s="344">
        <v>13999</v>
      </c>
      <c r="EH109" s="344">
        <v>13948</v>
      </c>
      <c r="EI109" s="344">
        <v>13972</v>
      </c>
      <c r="EJ109" s="344">
        <v>13975</v>
      </c>
      <c r="EK109" s="344">
        <v>13931</v>
      </c>
      <c r="EL109" s="344">
        <v>13893</v>
      </c>
      <c r="EM109" s="344">
        <v>13884</v>
      </c>
      <c r="EN109" s="344">
        <v>13895</v>
      </c>
      <c r="EO109" s="344">
        <v>13902</v>
      </c>
      <c r="EP109" s="344">
        <v>13928</v>
      </c>
      <c r="EQ109" s="344">
        <v>13926</v>
      </c>
      <c r="ER109" s="341">
        <v>13945</v>
      </c>
      <c r="ES109" s="341">
        <v>13872</v>
      </c>
      <c r="ET109" s="341">
        <v>13873</v>
      </c>
      <c r="EU109" s="341">
        <v>13874</v>
      </c>
      <c r="EV109" s="341">
        <v>13854</v>
      </c>
      <c r="EW109" s="341">
        <v>13814</v>
      </c>
      <c r="EX109" s="341">
        <v>13927</v>
      </c>
      <c r="EY109" s="341">
        <v>13969</v>
      </c>
      <c r="EZ109" s="341">
        <v>13990</v>
      </c>
      <c r="FA109" s="341">
        <v>13991</v>
      </c>
      <c r="FB109" s="341">
        <v>13985</v>
      </c>
      <c r="FC109" s="341">
        <v>14095</v>
      </c>
      <c r="FD109" s="344">
        <v>14189</v>
      </c>
      <c r="FE109" s="344">
        <v>14168</v>
      </c>
      <c r="FF109" s="344">
        <v>14138</v>
      </c>
      <c r="FG109" s="344">
        <v>14108</v>
      </c>
      <c r="FH109" s="344">
        <v>14080</v>
      </c>
      <c r="FI109" s="344">
        <v>14011</v>
      </c>
      <c r="FJ109" s="344">
        <v>14036</v>
      </c>
      <c r="FK109" s="344">
        <v>14038</v>
      </c>
      <c r="FL109" s="344">
        <v>14049</v>
      </c>
      <c r="FM109" s="344">
        <v>14053</v>
      </c>
      <c r="FN109" s="344">
        <v>14064</v>
      </c>
      <c r="FO109" s="344">
        <v>14083</v>
      </c>
      <c r="FP109" s="341">
        <v>14119</v>
      </c>
      <c r="FQ109" s="341">
        <v>14124</v>
      </c>
      <c r="FR109" s="341">
        <v>14057</v>
      </c>
      <c r="FS109" s="341">
        <v>14029</v>
      </c>
      <c r="FT109" s="341">
        <v>14032</v>
      </c>
      <c r="FU109" s="341">
        <v>14021</v>
      </c>
      <c r="FV109" s="341">
        <v>13983</v>
      </c>
      <c r="FW109" s="341">
        <v>13960</v>
      </c>
      <c r="FX109" s="341">
        <v>13937</v>
      </c>
      <c r="FY109" s="341">
        <v>13960</v>
      </c>
      <c r="FZ109" s="341">
        <v>13949</v>
      </c>
      <c r="GA109" s="341">
        <v>13992</v>
      </c>
      <c r="GB109" s="341">
        <v>14087</v>
      </c>
      <c r="GC109" s="341">
        <v>14067</v>
      </c>
      <c r="GD109" s="341">
        <v>14009</v>
      </c>
      <c r="GE109" s="341">
        <v>13958</v>
      </c>
      <c r="GF109" s="352">
        <v>13957</v>
      </c>
      <c r="GG109" s="353">
        <v>13824</v>
      </c>
      <c r="GH109" s="353">
        <v>13810</v>
      </c>
      <c r="GI109" s="353">
        <v>13775</v>
      </c>
      <c r="GJ109" s="353">
        <v>13769</v>
      </c>
      <c r="GK109" s="353">
        <v>13766</v>
      </c>
      <c r="GL109" s="353">
        <v>13771</v>
      </c>
      <c r="GM109" s="353">
        <v>13766</v>
      </c>
      <c r="GN109" s="341">
        <v>13856</v>
      </c>
      <c r="GO109" s="281">
        <v>90</v>
      </c>
      <c r="GP109" s="282">
        <v>100.65378468691</v>
      </c>
      <c r="GQ109" s="281">
        <v>90</v>
      </c>
      <c r="GR109" s="282">
        <v>100.65378468691</v>
      </c>
    </row>
    <row r="110" spans="1:200" ht="15" outlineLevel="2">
      <c r="A110" s="339">
        <v>101</v>
      </c>
      <c r="B110" s="340" t="s">
        <v>323</v>
      </c>
      <c r="C110" s="306" t="s">
        <v>440</v>
      </c>
      <c r="D110" s="341">
        <v>17923</v>
      </c>
      <c r="E110" s="341">
        <v>17939</v>
      </c>
      <c r="F110" s="341">
        <v>17921</v>
      </c>
      <c r="G110" s="341">
        <v>17943</v>
      </c>
      <c r="H110" s="341">
        <v>17691</v>
      </c>
      <c r="I110" s="341">
        <v>17705</v>
      </c>
      <c r="J110" s="341">
        <v>17616</v>
      </c>
      <c r="K110" s="341">
        <v>17686</v>
      </c>
      <c r="L110" s="341">
        <v>17939</v>
      </c>
      <c r="M110" s="341">
        <v>18100</v>
      </c>
      <c r="N110" s="341">
        <v>18119</v>
      </c>
      <c r="O110" s="341">
        <v>18348</v>
      </c>
      <c r="P110" s="344">
        <v>18687</v>
      </c>
      <c r="Q110" s="344">
        <v>18736</v>
      </c>
      <c r="R110" s="347">
        <v>18968</v>
      </c>
      <c r="S110" s="344">
        <v>19253</v>
      </c>
      <c r="T110" s="344">
        <v>19364</v>
      </c>
      <c r="U110" s="344">
        <v>19548</v>
      </c>
      <c r="V110" s="344">
        <v>19574</v>
      </c>
      <c r="W110" s="344">
        <v>19473</v>
      </c>
      <c r="X110" s="344">
        <v>19410</v>
      </c>
      <c r="Y110" s="344">
        <v>19481</v>
      </c>
      <c r="Z110" s="344">
        <v>19541</v>
      </c>
      <c r="AA110" s="344">
        <v>19488</v>
      </c>
      <c r="AB110" s="341">
        <v>19587</v>
      </c>
      <c r="AC110" s="341">
        <v>19595</v>
      </c>
      <c r="AD110" s="341">
        <v>19507</v>
      </c>
      <c r="AE110" s="341">
        <v>19643</v>
      </c>
      <c r="AF110" s="341">
        <v>19556</v>
      </c>
      <c r="AG110" s="341">
        <v>19392</v>
      </c>
      <c r="AH110" s="341">
        <v>19364</v>
      </c>
      <c r="AI110" s="341">
        <v>19475</v>
      </c>
      <c r="AJ110" s="341">
        <v>19639</v>
      </c>
      <c r="AK110" s="341">
        <v>19827</v>
      </c>
      <c r="AL110" s="341">
        <v>19877</v>
      </c>
      <c r="AM110" s="341">
        <v>20071</v>
      </c>
      <c r="AN110" s="344">
        <v>20018</v>
      </c>
      <c r="AO110" s="344">
        <v>20116</v>
      </c>
      <c r="AP110" s="344">
        <v>20134</v>
      </c>
      <c r="AQ110" s="344">
        <v>20027</v>
      </c>
      <c r="AR110" s="344">
        <v>20073</v>
      </c>
      <c r="AS110" s="344">
        <v>20064</v>
      </c>
      <c r="AT110" s="344">
        <v>20126</v>
      </c>
      <c r="AU110" s="344">
        <v>20158</v>
      </c>
      <c r="AV110" s="344">
        <v>20108</v>
      </c>
      <c r="AW110" s="344">
        <v>20193</v>
      </c>
      <c r="AX110" s="344">
        <v>20211</v>
      </c>
      <c r="AY110" s="344">
        <v>20245</v>
      </c>
      <c r="AZ110" s="341">
        <v>20292</v>
      </c>
      <c r="BA110" s="341">
        <v>20398</v>
      </c>
      <c r="BB110" s="341">
        <v>20359</v>
      </c>
      <c r="BC110" s="341">
        <v>20338</v>
      </c>
      <c r="BD110" s="341">
        <v>20353</v>
      </c>
      <c r="BE110" s="341">
        <v>20244</v>
      </c>
      <c r="BF110" s="341">
        <v>20252</v>
      </c>
      <c r="BG110" s="341">
        <v>20148</v>
      </c>
      <c r="BH110" s="341">
        <v>20081</v>
      </c>
      <c r="BI110" s="341">
        <v>19962</v>
      </c>
      <c r="BJ110" s="341">
        <v>20202</v>
      </c>
      <c r="BK110" s="341">
        <v>20380</v>
      </c>
      <c r="BL110" s="344">
        <v>20417</v>
      </c>
      <c r="BM110" s="344">
        <v>20519</v>
      </c>
      <c r="BN110" s="344">
        <v>20568</v>
      </c>
      <c r="BO110" s="344">
        <v>20529</v>
      </c>
      <c r="BP110" s="344">
        <v>20541</v>
      </c>
      <c r="BQ110" s="344">
        <v>20508</v>
      </c>
      <c r="BR110" s="344">
        <v>20432</v>
      </c>
      <c r="BS110" s="344">
        <v>20398</v>
      </c>
      <c r="BT110" s="344">
        <v>20414</v>
      </c>
      <c r="BU110" s="344">
        <v>20435</v>
      </c>
      <c r="BV110" s="344">
        <v>20443</v>
      </c>
      <c r="BW110" s="344">
        <v>20520</v>
      </c>
      <c r="BX110" s="341">
        <v>20364</v>
      </c>
      <c r="BY110" s="341">
        <v>20138</v>
      </c>
      <c r="BZ110" s="341">
        <v>19952</v>
      </c>
      <c r="CA110" s="341">
        <v>19735</v>
      </c>
      <c r="CB110" s="341">
        <v>19682</v>
      </c>
      <c r="CC110" s="341">
        <v>19223</v>
      </c>
      <c r="CD110" s="341">
        <v>19133</v>
      </c>
      <c r="CE110" s="341">
        <v>19098</v>
      </c>
      <c r="CF110" s="341">
        <v>18934</v>
      </c>
      <c r="CG110" s="341">
        <v>18838</v>
      </c>
      <c r="CH110" s="341">
        <v>18944</v>
      </c>
      <c r="CI110" s="341">
        <v>18925</v>
      </c>
      <c r="CJ110" s="344">
        <v>18848</v>
      </c>
      <c r="CK110" s="344">
        <v>18827</v>
      </c>
      <c r="CL110" s="344">
        <v>18749</v>
      </c>
      <c r="CM110" s="344">
        <v>18728</v>
      </c>
      <c r="CN110" s="344">
        <v>18782</v>
      </c>
      <c r="CO110" s="344">
        <v>18864</v>
      </c>
      <c r="CP110" s="344">
        <v>18938</v>
      </c>
      <c r="CQ110" s="344">
        <v>18404</v>
      </c>
      <c r="CR110" s="344">
        <v>18942</v>
      </c>
      <c r="CS110" s="344">
        <v>18983</v>
      </c>
      <c r="CT110" s="344">
        <v>18914</v>
      </c>
      <c r="CU110" s="344">
        <v>18949</v>
      </c>
      <c r="CV110" s="341">
        <v>19000</v>
      </c>
      <c r="CW110" s="341">
        <v>18990</v>
      </c>
      <c r="CX110" s="341">
        <v>18881</v>
      </c>
      <c r="CY110" s="341">
        <v>18807</v>
      </c>
      <c r="CZ110" s="341">
        <v>18830</v>
      </c>
      <c r="DA110" s="341">
        <v>18888</v>
      </c>
      <c r="DB110" s="341">
        <v>18890</v>
      </c>
      <c r="DC110" s="341">
        <v>18847</v>
      </c>
      <c r="DD110" s="341">
        <v>18820</v>
      </c>
      <c r="DE110" s="341">
        <v>18758</v>
      </c>
      <c r="DF110" s="341">
        <v>18831</v>
      </c>
      <c r="DG110" s="341">
        <v>18789</v>
      </c>
      <c r="DH110" s="344">
        <v>18819</v>
      </c>
      <c r="DI110" s="344">
        <v>18698</v>
      </c>
      <c r="DJ110" s="344">
        <v>18774</v>
      </c>
      <c r="DK110" s="344">
        <v>18705</v>
      </c>
      <c r="DL110" s="344">
        <v>18599</v>
      </c>
      <c r="DM110" s="344">
        <v>18518</v>
      </c>
      <c r="DN110" s="344">
        <v>18400</v>
      </c>
      <c r="DO110" s="344">
        <v>18360</v>
      </c>
      <c r="DP110" s="344">
        <v>18368</v>
      </c>
      <c r="DQ110" s="344">
        <v>18386</v>
      </c>
      <c r="DR110" s="344">
        <v>18389</v>
      </c>
      <c r="DS110" s="344">
        <v>18471</v>
      </c>
      <c r="DT110" s="341">
        <v>18499</v>
      </c>
      <c r="DU110" s="341">
        <v>18833</v>
      </c>
      <c r="DV110" s="341">
        <v>18852</v>
      </c>
      <c r="DW110" s="341">
        <v>18869</v>
      </c>
      <c r="DX110" s="341">
        <v>19001</v>
      </c>
      <c r="DY110" s="341">
        <v>18959</v>
      </c>
      <c r="DZ110" s="341">
        <v>18948</v>
      </c>
      <c r="EA110" s="341">
        <v>18794</v>
      </c>
      <c r="EB110" s="341">
        <v>18772</v>
      </c>
      <c r="EC110" s="341">
        <v>18699</v>
      </c>
      <c r="ED110" s="341">
        <v>18577</v>
      </c>
      <c r="EE110" s="341">
        <v>18494</v>
      </c>
      <c r="EF110" s="344">
        <v>18607</v>
      </c>
      <c r="EG110" s="344">
        <v>18632</v>
      </c>
      <c r="EH110" s="344">
        <v>18648</v>
      </c>
      <c r="EI110" s="344">
        <v>18659</v>
      </c>
      <c r="EJ110" s="344">
        <v>18606</v>
      </c>
      <c r="EK110" s="344">
        <v>18575</v>
      </c>
      <c r="EL110" s="344">
        <v>18796</v>
      </c>
      <c r="EM110" s="344">
        <v>18778</v>
      </c>
      <c r="EN110" s="344">
        <v>18808</v>
      </c>
      <c r="EO110" s="344">
        <v>18772</v>
      </c>
      <c r="EP110" s="344">
        <v>18758</v>
      </c>
      <c r="EQ110" s="344">
        <v>18742</v>
      </c>
      <c r="ER110" s="341">
        <v>18794</v>
      </c>
      <c r="ES110" s="341">
        <v>18788</v>
      </c>
      <c r="ET110" s="341">
        <v>18607</v>
      </c>
      <c r="EU110" s="341">
        <v>18489</v>
      </c>
      <c r="EV110" s="341">
        <v>18512</v>
      </c>
      <c r="EW110" s="341">
        <v>18489</v>
      </c>
      <c r="EX110" s="341">
        <v>18788</v>
      </c>
      <c r="EY110" s="341">
        <v>18800</v>
      </c>
      <c r="EZ110" s="341">
        <v>18733</v>
      </c>
      <c r="FA110" s="341">
        <v>18826</v>
      </c>
      <c r="FB110" s="341">
        <v>18848</v>
      </c>
      <c r="FC110" s="341">
        <v>18874</v>
      </c>
      <c r="FD110" s="344">
        <v>18932</v>
      </c>
      <c r="FE110" s="344">
        <v>18838</v>
      </c>
      <c r="FF110" s="344">
        <v>18595</v>
      </c>
      <c r="FG110" s="344">
        <v>18578</v>
      </c>
      <c r="FH110" s="344">
        <v>18640</v>
      </c>
      <c r="FI110" s="344">
        <v>18501</v>
      </c>
      <c r="FJ110" s="344">
        <v>18551</v>
      </c>
      <c r="FK110" s="344">
        <v>18518</v>
      </c>
      <c r="FL110" s="344">
        <v>18540</v>
      </c>
      <c r="FM110" s="344">
        <v>18565</v>
      </c>
      <c r="FN110" s="344">
        <v>18578</v>
      </c>
      <c r="FO110" s="344">
        <v>18605</v>
      </c>
      <c r="FP110" s="341">
        <v>18760</v>
      </c>
      <c r="FQ110" s="341">
        <v>18726</v>
      </c>
      <c r="FR110" s="341">
        <v>18765</v>
      </c>
      <c r="FS110" s="341">
        <v>18615</v>
      </c>
      <c r="FT110" s="341">
        <v>18588</v>
      </c>
      <c r="FU110" s="341">
        <v>18539</v>
      </c>
      <c r="FV110" s="341">
        <v>18498</v>
      </c>
      <c r="FW110" s="341">
        <v>18523</v>
      </c>
      <c r="FX110" s="341">
        <v>18438</v>
      </c>
      <c r="FY110" s="341">
        <v>18462</v>
      </c>
      <c r="FZ110" s="341">
        <v>18473</v>
      </c>
      <c r="GA110" s="341">
        <v>18504</v>
      </c>
      <c r="GB110" s="341">
        <v>18582</v>
      </c>
      <c r="GC110" s="341">
        <v>18494</v>
      </c>
      <c r="GD110" s="341">
        <v>18366</v>
      </c>
      <c r="GE110" s="341">
        <v>18306</v>
      </c>
      <c r="GF110" s="352">
        <v>18253</v>
      </c>
      <c r="GG110" s="353">
        <v>17884</v>
      </c>
      <c r="GH110" s="353">
        <v>17878</v>
      </c>
      <c r="GI110" s="353">
        <v>17773</v>
      </c>
      <c r="GJ110" s="353">
        <v>17755</v>
      </c>
      <c r="GK110" s="353">
        <v>17762</v>
      </c>
      <c r="GL110" s="353">
        <v>17767</v>
      </c>
      <c r="GM110" s="353">
        <v>17766</v>
      </c>
      <c r="GN110" s="341">
        <v>17846</v>
      </c>
      <c r="GO110" s="281">
        <v>80</v>
      </c>
      <c r="GP110" s="282">
        <v>100.450298322639</v>
      </c>
      <c r="GQ110" s="281">
        <v>80</v>
      </c>
      <c r="GR110" s="282">
        <v>100.450298322639</v>
      </c>
    </row>
    <row r="111" spans="1:200" ht="15" outlineLevel="2">
      <c r="A111" s="339">
        <v>145</v>
      </c>
      <c r="B111" s="340" t="s">
        <v>323</v>
      </c>
      <c r="C111" s="306" t="s">
        <v>441</v>
      </c>
      <c r="D111" s="341">
        <v>3511</v>
      </c>
      <c r="E111" s="341">
        <v>3508</v>
      </c>
      <c r="F111" s="341">
        <v>3552</v>
      </c>
      <c r="G111" s="341">
        <v>3574</v>
      </c>
      <c r="H111" s="341">
        <v>3574</v>
      </c>
      <c r="I111" s="341">
        <v>3552</v>
      </c>
      <c r="J111" s="341">
        <v>3528</v>
      </c>
      <c r="K111" s="341">
        <v>3545</v>
      </c>
      <c r="L111" s="341">
        <v>3545</v>
      </c>
      <c r="M111" s="341">
        <v>3534</v>
      </c>
      <c r="N111" s="341">
        <v>3567</v>
      </c>
      <c r="O111" s="341">
        <v>3586</v>
      </c>
      <c r="P111" s="344">
        <v>3597</v>
      </c>
      <c r="Q111" s="344">
        <v>3601</v>
      </c>
      <c r="R111" s="347">
        <v>3612</v>
      </c>
      <c r="S111" s="344">
        <v>3632</v>
      </c>
      <c r="T111" s="344">
        <v>3741</v>
      </c>
      <c r="U111" s="344">
        <v>3771</v>
      </c>
      <c r="V111" s="344">
        <v>3759</v>
      </c>
      <c r="W111" s="344">
        <v>3765</v>
      </c>
      <c r="X111" s="344">
        <v>3746</v>
      </c>
      <c r="Y111" s="344">
        <v>3803</v>
      </c>
      <c r="Z111" s="344">
        <v>3840</v>
      </c>
      <c r="AA111" s="344">
        <v>3742</v>
      </c>
      <c r="AB111" s="341">
        <v>3691</v>
      </c>
      <c r="AC111" s="341">
        <v>3726</v>
      </c>
      <c r="AD111" s="341">
        <v>3747</v>
      </c>
      <c r="AE111" s="341">
        <v>3765</v>
      </c>
      <c r="AF111" s="341">
        <v>3708</v>
      </c>
      <c r="AG111" s="341">
        <v>3672</v>
      </c>
      <c r="AH111" s="341">
        <v>3660</v>
      </c>
      <c r="AI111" s="341">
        <v>3629</v>
      </c>
      <c r="AJ111" s="341">
        <v>3628</v>
      </c>
      <c r="AK111" s="341">
        <v>3671</v>
      </c>
      <c r="AL111" s="341">
        <v>3679</v>
      </c>
      <c r="AM111" s="341">
        <v>3704</v>
      </c>
      <c r="AN111" s="344">
        <v>3685</v>
      </c>
      <c r="AO111" s="344">
        <v>3688</v>
      </c>
      <c r="AP111" s="344">
        <v>3672</v>
      </c>
      <c r="AQ111" s="344">
        <v>3693</v>
      </c>
      <c r="AR111" s="344">
        <v>3794</v>
      </c>
      <c r="AS111" s="344">
        <v>3780</v>
      </c>
      <c r="AT111" s="344">
        <v>3800</v>
      </c>
      <c r="AU111" s="344">
        <v>3821</v>
      </c>
      <c r="AV111" s="344">
        <v>3788</v>
      </c>
      <c r="AW111" s="344">
        <v>3731</v>
      </c>
      <c r="AX111" s="344">
        <v>3717</v>
      </c>
      <c r="AY111" s="344">
        <v>3802</v>
      </c>
      <c r="AZ111" s="341">
        <v>3817</v>
      </c>
      <c r="BA111" s="341">
        <v>3854</v>
      </c>
      <c r="BB111" s="341">
        <v>3794</v>
      </c>
      <c r="BC111" s="341">
        <v>3786</v>
      </c>
      <c r="BD111" s="341">
        <v>3787</v>
      </c>
      <c r="BE111" s="341">
        <v>3767</v>
      </c>
      <c r="BF111" s="341">
        <v>3751</v>
      </c>
      <c r="BG111" s="341">
        <v>3677</v>
      </c>
      <c r="BH111" s="341">
        <v>3682</v>
      </c>
      <c r="BI111" s="341">
        <v>3647</v>
      </c>
      <c r="BJ111" s="341">
        <v>3649</v>
      </c>
      <c r="BK111" s="341">
        <v>3664</v>
      </c>
      <c r="BL111" s="344">
        <v>3681</v>
      </c>
      <c r="BM111" s="344">
        <v>3727</v>
      </c>
      <c r="BN111" s="344">
        <v>3728</v>
      </c>
      <c r="BO111" s="344">
        <v>3734</v>
      </c>
      <c r="BP111" s="344">
        <v>3737</v>
      </c>
      <c r="BQ111" s="344">
        <v>3713</v>
      </c>
      <c r="BR111" s="344">
        <v>3691</v>
      </c>
      <c r="BS111" s="344">
        <v>3649</v>
      </c>
      <c r="BT111" s="344">
        <v>3640</v>
      </c>
      <c r="BU111" s="344">
        <v>3631</v>
      </c>
      <c r="BV111" s="344">
        <v>3660</v>
      </c>
      <c r="BW111" s="344">
        <v>3676</v>
      </c>
      <c r="BX111" s="341">
        <v>3698</v>
      </c>
      <c r="BY111" s="341">
        <v>3700</v>
      </c>
      <c r="BZ111" s="341">
        <v>3695</v>
      </c>
      <c r="CA111" s="341">
        <v>3671</v>
      </c>
      <c r="CB111" s="341">
        <v>3677</v>
      </c>
      <c r="CC111" s="341">
        <v>3693</v>
      </c>
      <c r="CD111" s="341">
        <v>3685</v>
      </c>
      <c r="CE111" s="341">
        <v>3672</v>
      </c>
      <c r="CF111" s="341">
        <v>3643</v>
      </c>
      <c r="CG111" s="341">
        <v>3644</v>
      </c>
      <c r="CH111" s="341">
        <v>3634</v>
      </c>
      <c r="CI111" s="341">
        <v>3625</v>
      </c>
      <c r="CJ111" s="344">
        <v>3605</v>
      </c>
      <c r="CK111" s="344">
        <v>3609</v>
      </c>
      <c r="CL111" s="344">
        <v>3596</v>
      </c>
      <c r="CM111" s="344">
        <v>3584</v>
      </c>
      <c r="CN111" s="344">
        <v>3603</v>
      </c>
      <c r="CO111" s="344">
        <v>3631</v>
      </c>
      <c r="CP111" s="344">
        <v>3661</v>
      </c>
      <c r="CQ111" s="344">
        <v>3650</v>
      </c>
      <c r="CR111" s="344">
        <v>3672</v>
      </c>
      <c r="CS111" s="344">
        <v>3695</v>
      </c>
      <c r="CT111" s="344">
        <v>3729</v>
      </c>
      <c r="CU111" s="344">
        <v>3753</v>
      </c>
      <c r="CV111" s="341">
        <v>3744</v>
      </c>
      <c r="CW111" s="341">
        <v>3716</v>
      </c>
      <c r="CX111" s="341">
        <v>3722</v>
      </c>
      <c r="CY111" s="341">
        <v>3680</v>
      </c>
      <c r="CZ111" s="341">
        <v>3671</v>
      </c>
      <c r="DA111" s="341">
        <v>3656</v>
      </c>
      <c r="DB111" s="341">
        <v>3659</v>
      </c>
      <c r="DC111" s="341">
        <v>3623</v>
      </c>
      <c r="DD111" s="341">
        <v>3598</v>
      </c>
      <c r="DE111" s="341">
        <v>3617</v>
      </c>
      <c r="DF111" s="341">
        <v>3624</v>
      </c>
      <c r="DG111" s="341">
        <v>3626</v>
      </c>
      <c r="DH111" s="344">
        <v>3629</v>
      </c>
      <c r="DI111" s="344">
        <v>3613</v>
      </c>
      <c r="DJ111" s="344">
        <v>3591</v>
      </c>
      <c r="DK111" s="344">
        <v>3625</v>
      </c>
      <c r="DL111" s="344">
        <v>3617</v>
      </c>
      <c r="DM111" s="344">
        <v>3608</v>
      </c>
      <c r="DN111" s="344">
        <v>3582</v>
      </c>
      <c r="DO111" s="344">
        <v>3543</v>
      </c>
      <c r="DP111" s="344">
        <v>3556</v>
      </c>
      <c r="DQ111" s="344">
        <v>3528</v>
      </c>
      <c r="DR111" s="344">
        <v>3507</v>
      </c>
      <c r="DS111" s="344">
        <v>3563</v>
      </c>
      <c r="DT111" s="341">
        <v>3583</v>
      </c>
      <c r="DU111" s="341">
        <v>3576</v>
      </c>
      <c r="DV111" s="341">
        <v>3605</v>
      </c>
      <c r="DW111" s="341">
        <v>3612</v>
      </c>
      <c r="DX111" s="341">
        <v>3652</v>
      </c>
      <c r="DY111" s="341">
        <v>3680</v>
      </c>
      <c r="DZ111" s="341">
        <v>3695</v>
      </c>
      <c r="EA111" s="341">
        <v>3637</v>
      </c>
      <c r="EB111" s="341">
        <v>3644</v>
      </c>
      <c r="EC111" s="341">
        <v>3615</v>
      </c>
      <c r="ED111" s="341">
        <v>3606</v>
      </c>
      <c r="EE111" s="341">
        <v>3623</v>
      </c>
      <c r="EF111" s="344">
        <v>3608</v>
      </c>
      <c r="EG111" s="344">
        <v>3593</v>
      </c>
      <c r="EH111" s="344">
        <v>3552</v>
      </c>
      <c r="EI111" s="344">
        <v>3558</v>
      </c>
      <c r="EJ111" s="344">
        <v>3559</v>
      </c>
      <c r="EK111" s="344">
        <v>3535</v>
      </c>
      <c r="EL111" s="344">
        <v>3489</v>
      </c>
      <c r="EM111" s="344">
        <v>3492</v>
      </c>
      <c r="EN111" s="344">
        <v>3473</v>
      </c>
      <c r="EO111" s="344">
        <v>3512</v>
      </c>
      <c r="EP111" s="344">
        <v>3502</v>
      </c>
      <c r="EQ111" s="344">
        <v>3483</v>
      </c>
      <c r="ER111" s="341">
        <v>3465</v>
      </c>
      <c r="ES111" s="341">
        <v>3472</v>
      </c>
      <c r="ET111" s="341">
        <v>3453</v>
      </c>
      <c r="EU111" s="341">
        <v>3421</v>
      </c>
      <c r="EV111" s="341">
        <v>3420</v>
      </c>
      <c r="EW111" s="341">
        <v>3401</v>
      </c>
      <c r="EX111" s="341">
        <v>3452</v>
      </c>
      <c r="EY111" s="341">
        <v>3445</v>
      </c>
      <c r="EZ111" s="341">
        <v>3411</v>
      </c>
      <c r="FA111" s="341">
        <v>3445</v>
      </c>
      <c r="FB111" s="341">
        <v>3448</v>
      </c>
      <c r="FC111" s="341">
        <v>3434</v>
      </c>
      <c r="FD111" s="344">
        <v>3443</v>
      </c>
      <c r="FE111" s="344">
        <v>3438</v>
      </c>
      <c r="FF111" s="344">
        <v>3404</v>
      </c>
      <c r="FG111" s="344">
        <v>3379</v>
      </c>
      <c r="FH111" s="344">
        <v>3365</v>
      </c>
      <c r="FI111" s="344">
        <v>3351</v>
      </c>
      <c r="FJ111" s="344">
        <v>3382</v>
      </c>
      <c r="FK111" s="344">
        <v>3377</v>
      </c>
      <c r="FL111" s="344">
        <v>3337</v>
      </c>
      <c r="FM111" s="344">
        <v>3340</v>
      </c>
      <c r="FN111" s="344">
        <v>3343</v>
      </c>
      <c r="FO111" s="344">
        <v>3347</v>
      </c>
      <c r="FP111" s="341">
        <v>3350</v>
      </c>
      <c r="FQ111" s="341">
        <v>3323</v>
      </c>
      <c r="FR111" s="341">
        <v>3296</v>
      </c>
      <c r="FS111" s="341">
        <v>3304</v>
      </c>
      <c r="FT111" s="341">
        <v>3322</v>
      </c>
      <c r="FU111" s="341">
        <v>3314</v>
      </c>
      <c r="FV111" s="341">
        <v>3297</v>
      </c>
      <c r="FW111" s="341">
        <v>3292</v>
      </c>
      <c r="FX111" s="341">
        <v>3309</v>
      </c>
      <c r="FY111" s="341">
        <v>3327</v>
      </c>
      <c r="FZ111" s="341">
        <v>3334</v>
      </c>
      <c r="GA111" s="341">
        <v>3360</v>
      </c>
      <c r="GB111" s="341">
        <v>3379</v>
      </c>
      <c r="GC111" s="341">
        <v>3349</v>
      </c>
      <c r="GD111" s="341">
        <v>3327</v>
      </c>
      <c r="GE111" s="341">
        <v>3329</v>
      </c>
      <c r="GF111" s="352">
        <v>3329</v>
      </c>
      <c r="GG111" s="353">
        <v>3272</v>
      </c>
      <c r="GH111" s="353">
        <v>3280</v>
      </c>
      <c r="GI111" s="353">
        <v>3290</v>
      </c>
      <c r="GJ111" s="353">
        <v>3285</v>
      </c>
      <c r="GK111" s="353">
        <v>3280</v>
      </c>
      <c r="GL111" s="353">
        <v>3272</v>
      </c>
      <c r="GM111" s="353">
        <v>3267</v>
      </c>
      <c r="GN111" s="341">
        <v>3299</v>
      </c>
      <c r="GO111" s="281">
        <v>32</v>
      </c>
      <c r="GP111" s="282">
        <v>100.979491888583</v>
      </c>
      <c r="GQ111" s="281">
        <v>32</v>
      </c>
      <c r="GR111" s="282">
        <v>100.979491888583</v>
      </c>
    </row>
    <row r="112" spans="1:200" ht="15" outlineLevel="2">
      <c r="A112" s="339">
        <v>209</v>
      </c>
      <c r="B112" s="340" t="s">
        <v>323</v>
      </c>
      <c r="C112" s="306" t="s">
        <v>442</v>
      </c>
      <c r="D112" s="341">
        <v>14033</v>
      </c>
      <c r="E112" s="341">
        <v>14032</v>
      </c>
      <c r="F112" s="341">
        <v>14019</v>
      </c>
      <c r="G112" s="341">
        <v>14045</v>
      </c>
      <c r="H112" s="341">
        <v>13990</v>
      </c>
      <c r="I112" s="341">
        <v>13983</v>
      </c>
      <c r="J112" s="341">
        <v>13869</v>
      </c>
      <c r="K112" s="341">
        <v>13963</v>
      </c>
      <c r="L112" s="341">
        <v>13993</v>
      </c>
      <c r="M112" s="341">
        <v>14070</v>
      </c>
      <c r="N112" s="341">
        <v>14045</v>
      </c>
      <c r="O112" s="341">
        <v>14058</v>
      </c>
      <c r="P112" s="344">
        <v>14000</v>
      </c>
      <c r="Q112" s="344">
        <v>14115</v>
      </c>
      <c r="R112" s="347">
        <v>14207</v>
      </c>
      <c r="S112" s="344">
        <v>14405</v>
      </c>
      <c r="T112" s="344">
        <v>14541</v>
      </c>
      <c r="U112" s="344">
        <v>14602</v>
      </c>
      <c r="V112" s="344">
        <v>14624</v>
      </c>
      <c r="W112" s="344">
        <v>14605</v>
      </c>
      <c r="X112" s="344">
        <v>14599</v>
      </c>
      <c r="Y112" s="344">
        <v>14653</v>
      </c>
      <c r="Z112" s="344">
        <v>14704</v>
      </c>
      <c r="AA112" s="344">
        <v>14663</v>
      </c>
      <c r="AB112" s="341">
        <v>13730</v>
      </c>
      <c r="AC112" s="341">
        <v>14731</v>
      </c>
      <c r="AD112" s="341">
        <v>14683</v>
      </c>
      <c r="AE112" s="341">
        <v>14734</v>
      </c>
      <c r="AF112" s="341">
        <v>14667</v>
      </c>
      <c r="AG112" s="341">
        <v>14567</v>
      </c>
      <c r="AH112" s="341">
        <v>14530</v>
      </c>
      <c r="AI112" s="341">
        <v>14504</v>
      </c>
      <c r="AJ112" s="341">
        <v>14514</v>
      </c>
      <c r="AK112" s="341">
        <v>14603</v>
      </c>
      <c r="AL112" s="341">
        <v>14596</v>
      </c>
      <c r="AM112" s="341">
        <v>14687</v>
      </c>
      <c r="AN112" s="344">
        <v>14726</v>
      </c>
      <c r="AO112" s="344">
        <v>14826</v>
      </c>
      <c r="AP112" s="344">
        <v>14782</v>
      </c>
      <c r="AQ112" s="344">
        <v>14836</v>
      </c>
      <c r="AR112" s="344">
        <v>14883</v>
      </c>
      <c r="AS112" s="344">
        <v>14891</v>
      </c>
      <c r="AT112" s="344">
        <v>14905</v>
      </c>
      <c r="AU112" s="344">
        <v>14897</v>
      </c>
      <c r="AV112" s="344">
        <v>14817</v>
      </c>
      <c r="AW112" s="344">
        <v>14803</v>
      </c>
      <c r="AX112" s="344">
        <v>14792</v>
      </c>
      <c r="AY112" s="344">
        <v>14800</v>
      </c>
      <c r="AZ112" s="341">
        <v>14771</v>
      </c>
      <c r="BA112" s="341">
        <v>14764</v>
      </c>
      <c r="BB112" s="341">
        <v>14658</v>
      </c>
      <c r="BC112" s="341">
        <v>14551</v>
      </c>
      <c r="BD112" s="341">
        <v>14529</v>
      </c>
      <c r="BE112" s="341">
        <v>14440</v>
      </c>
      <c r="BF112" s="341">
        <v>14432</v>
      </c>
      <c r="BG112" s="341">
        <v>14296</v>
      </c>
      <c r="BH112" s="341">
        <v>14310</v>
      </c>
      <c r="BI112" s="341">
        <v>14185</v>
      </c>
      <c r="BJ112" s="341">
        <v>14198</v>
      </c>
      <c r="BK112" s="341">
        <v>14284</v>
      </c>
      <c r="BL112" s="344">
        <v>14276</v>
      </c>
      <c r="BM112" s="344">
        <v>14281</v>
      </c>
      <c r="BN112" s="344">
        <v>14296</v>
      </c>
      <c r="BO112" s="344">
        <v>14293</v>
      </c>
      <c r="BP112" s="344">
        <v>14291</v>
      </c>
      <c r="BQ112" s="344">
        <v>14227</v>
      </c>
      <c r="BR112" s="344">
        <v>14003</v>
      </c>
      <c r="BS112" s="344">
        <v>13890</v>
      </c>
      <c r="BT112" s="344">
        <v>13888</v>
      </c>
      <c r="BU112" s="344">
        <v>13881</v>
      </c>
      <c r="BV112" s="344">
        <v>13928</v>
      </c>
      <c r="BW112" s="344">
        <v>13981</v>
      </c>
      <c r="BX112" s="341">
        <v>14025</v>
      </c>
      <c r="BY112" s="341">
        <v>13941</v>
      </c>
      <c r="BZ112" s="341">
        <v>13918</v>
      </c>
      <c r="CA112" s="341">
        <v>13773</v>
      </c>
      <c r="CB112" s="341">
        <v>13733</v>
      </c>
      <c r="CC112" s="341">
        <v>13604</v>
      </c>
      <c r="CD112" s="341">
        <v>13589</v>
      </c>
      <c r="CE112" s="341">
        <v>13582</v>
      </c>
      <c r="CF112" s="341">
        <v>13524</v>
      </c>
      <c r="CG112" s="341">
        <v>13502</v>
      </c>
      <c r="CH112" s="341">
        <v>13535</v>
      </c>
      <c r="CI112" s="341">
        <v>13555</v>
      </c>
      <c r="CJ112" s="344">
        <v>13535</v>
      </c>
      <c r="CK112" s="344">
        <v>13552</v>
      </c>
      <c r="CL112" s="344">
        <v>13487</v>
      </c>
      <c r="CM112" s="344">
        <v>13447</v>
      </c>
      <c r="CN112" s="344">
        <v>13441</v>
      </c>
      <c r="CO112" s="344">
        <v>13503</v>
      </c>
      <c r="CP112" s="344">
        <v>13663</v>
      </c>
      <c r="CQ112" s="344">
        <v>13673</v>
      </c>
      <c r="CR112" s="344">
        <v>13615</v>
      </c>
      <c r="CS112" s="344">
        <v>13748</v>
      </c>
      <c r="CT112" s="344">
        <v>13792</v>
      </c>
      <c r="CU112" s="344">
        <v>13866</v>
      </c>
      <c r="CV112" s="341">
        <v>13862</v>
      </c>
      <c r="CW112" s="341">
        <v>13890</v>
      </c>
      <c r="CX112" s="341">
        <v>13803</v>
      </c>
      <c r="CY112" s="341">
        <v>13780</v>
      </c>
      <c r="CZ112" s="341">
        <v>13751</v>
      </c>
      <c r="DA112" s="341">
        <v>13694</v>
      </c>
      <c r="DB112" s="341">
        <v>13674</v>
      </c>
      <c r="DC112" s="341">
        <v>13575</v>
      </c>
      <c r="DD112" s="341">
        <v>13512</v>
      </c>
      <c r="DE112" s="341">
        <v>13500</v>
      </c>
      <c r="DF112" s="341">
        <v>13597</v>
      </c>
      <c r="DG112" s="341">
        <v>13595</v>
      </c>
      <c r="DH112" s="344">
        <v>13578</v>
      </c>
      <c r="DI112" s="344">
        <v>13603</v>
      </c>
      <c r="DJ112" s="344">
        <v>13568</v>
      </c>
      <c r="DK112" s="344">
        <v>13467</v>
      </c>
      <c r="DL112" s="344">
        <v>13368</v>
      </c>
      <c r="DM112" s="344">
        <v>13291</v>
      </c>
      <c r="DN112" s="344">
        <v>13222</v>
      </c>
      <c r="DO112" s="344">
        <v>13174</v>
      </c>
      <c r="DP112" s="344">
        <v>13229</v>
      </c>
      <c r="DQ112" s="344">
        <v>13269</v>
      </c>
      <c r="DR112" s="344">
        <v>13243</v>
      </c>
      <c r="DS112" s="344">
        <v>13342</v>
      </c>
      <c r="DT112" s="341">
        <v>13357</v>
      </c>
      <c r="DU112" s="341">
        <v>13517</v>
      </c>
      <c r="DV112" s="341">
        <v>13505</v>
      </c>
      <c r="DW112" s="341">
        <v>13442</v>
      </c>
      <c r="DX112" s="341">
        <v>13522</v>
      </c>
      <c r="DY112" s="341">
        <v>13568</v>
      </c>
      <c r="DZ112" s="341">
        <v>13619</v>
      </c>
      <c r="EA112" s="341">
        <v>13508</v>
      </c>
      <c r="EB112" s="341">
        <v>13523</v>
      </c>
      <c r="EC112" s="341">
        <v>13508</v>
      </c>
      <c r="ED112" s="341">
        <v>13499</v>
      </c>
      <c r="EE112" s="341">
        <v>13546</v>
      </c>
      <c r="EF112" s="344">
        <v>13567</v>
      </c>
      <c r="EG112" s="344">
        <v>13584</v>
      </c>
      <c r="EH112" s="344">
        <v>13432</v>
      </c>
      <c r="EI112" s="344">
        <v>13466</v>
      </c>
      <c r="EJ112" s="344">
        <v>13477</v>
      </c>
      <c r="EK112" s="344">
        <v>13467</v>
      </c>
      <c r="EL112" s="344">
        <v>13476</v>
      </c>
      <c r="EM112" s="344">
        <v>13500</v>
      </c>
      <c r="EN112" s="344">
        <v>13482</v>
      </c>
      <c r="EO112" s="344">
        <v>13443</v>
      </c>
      <c r="EP112" s="344">
        <v>13448</v>
      </c>
      <c r="EQ112" s="344">
        <v>13425</v>
      </c>
      <c r="ER112" s="341">
        <v>13444</v>
      </c>
      <c r="ES112" s="341">
        <v>13409</v>
      </c>
      <c r="ET112" s="341">
        <v>13305</v>
      </c>
      <c r="EU112" s="341">
        <v>13289</v>
      </c>
      <c r="EV112" s="341">
        <v>13338</v>
      </c>
      <c r="EW112" s="341">
        <v>13247</v>
      </c>
      <c r="EX112" s="341">
        <v>13486</v>
      </c>
      <c r="EY112" s="341">
        <v>13476</v>
      </c>
      <c r="EZ112" s="341">
        <v>13517</v>
      </c>
      <c r="FA112" s="341">
        <v>13509</v>
      </c>
      <c r="FB112" s="341">
        <v>13509</v>
      </c>
      <c r="FC112" s="341">
        <v>13588</v>
      </c>
      <c r="FD112" s="344">
        <v>13611</v>
      </c>
      <c r="FE112" s="344">
        <v>13608</v>
      </c>
      <c r="FF112" s="344">
        <v>13489</v>
      </c>
      <c r="FG112" s="344">
        <v>13443</v>
      </c>
      <c r="FH112" s="344">
        <v>13390</v>
      </c>
      <c r="FI112" s="344">
        <v>13349</v>
      </c>
      <c r="FJ112" s="344">
        <v>13336</v>
      </c>
      <c r="FK112" s="344">
        <v>13316</v>
      </c>
      <c r="FL112" s="344">
        <v>13324</v>
      </c>
      <c r="FM112" s="344">
        <v>13269</v>
      </c>
      <c r="FN112" s="344">
        <v>13222</v>
      </c>
      <c r="FO112" s="344">
        <v>13238</v>
      </c>
      <c r="FP112" s="341">
        <v>13298</v>
      </c>
      <c r="FQ112" s="341">
        <v>13184</v>
      </c>
      <c r="FR112" s="341">
        <v>13105</v>
      </c>
      <c r="FS112" s="341">
        <v>12950</v>
      </c>
      <c r="FT112" s="341">
        <v>12894</v>
      </c>
      <c r="FU112" s="341">
        <v>12891</v>
      </c>
      <c r="FV112" s="341">
        <v>12798</v>
      </c>
      <c r="FW112" s="341">
        <v>12776</v>
      </c>
      <c r="FX112" s="341">
        <v>12808</v>
      </c>
      <c r="FY112" s="341">
        <v>12819</v>
      </c>
      <c r="FZ112" s="341">
        <v>12824</v>
      </c>
      <c r="GA112" s="341">
        <v>12852</v>
      </c>
      <c r="GB112" s="341">
        <v>12954</v>
      </c>
      <c r="GC112" s="341">
        <v>12750</v>
      </c>
      <c r="GD112" s="341">
        <v>12645</v>
      </c>
      <c r="GE112" s="341">
        <v>12596</v>
      </c>
      <c r="GF112" s="352">
        <v>12563</v>
      </c>
      <c r="GG112" s="353">
        <v>12395</v>
      </c>
      <c r="GH112" s="353">
        <v>12347</v>
      </c>
      <c r="GI112" s="353">
        <v>12332</v>
      </c>
      <c r="GJ112" s="353">
        <v>12343</v>
      </c>
      <c r="GK112" s="353">
        <v>12337</v>
      </c>
      <c r="GL112" s="353">
        <v>12280</v>
      </c>
      <c r="GM112" s="353">
        <v>12219</v>
      </c>
      <c r="GN112" s="341">
        <v>12265</v>
      </c>
      <c r="GO112" s="281">
        <v>46</v>
      </c>
      <c r="GP112" s="282">
        <v>100.37646288566999</v>
      </c>
      <c r="GQ112" s="281">
        <v>46</v>
      </c>
      <c r="GR112" s="282">
        <v>100.37646288566999</v>
      </c>
    </row>
    <row r="113" spans="1:200" ht="15" outlineLevel="2">
      <c r="A113" s="339">
        <v>282</v>
      </c>
      <c r="B113" s="340" t="s">
        <v>323</v>
      </c>
      <c r="C113" s="306" t="s">
        <v>443</v>
      </c>
      <c r="D113" s="341">
        <v>9739</v>
      </c>
      <c r="E113" s="341">
        <v>9739</v>
      </c>
      <c r="F113" s="341">
        <v>9743</v>
      </c>
      <c r="G113" s="341">
        <v>9565</v>
      </c>
      <c r="H113" s="341">
        <v>9498</v>
      </c>
      <c r="I113" s="341">
        <v>9584</v>
      </c>
      <c r="J113" s="341">
        <v>9494</v>
      </c>
      <c r="K113" s="341">
        <v>9479</v>
      </c>
      <c r="L113" s="341">
        <v>9412</v>
      </c>
      <c r="M113" s="341">
        <v>9382</v>
      </c>
      <c r="N113" s="341">
        <v>9317</v>
      </c>
      <c r="O113" s="341">
        <v>9313</v>
      </c>
      <c r="P113" s="344">
        <v>9245</v>
      </c>
      <c r="Q113" s="344">
        <v>9206</v>
      </c>
      <c r="R113" s="347">
        <v>9159</v>
      </c>
      <c r="S113" s="344">
        <v>8961</v>
      </c>
      <c r="T113" s="344">
        <v>9314</v>
      </c>
      <c r="U113" s="344">
        <v>9384</v>
      </c>
      <c r="V113" s="344">
        <v>9322</v>
      </c>
      <c r="W113" s="344">
        <v>9224</v>
      </c>
      <c r="X113" s="344">
        <v>9194</v>
      </c>
      <c r="Y113" s="344">
        <v>9275</v>
      </c>
      <c r="Z113" s="344">
        <v>9348</v>
      </c>
      <c r="AA113" s="344">
        <v>9356</v>
      </c>
      <c r="AB113" s="341">
        <v>9288</v>
      </c>
      <c r="AC113" s="341">
        <v>9465</v>
      </c>
      <c r="AD113" s="341">
        <v>9423</v>
      </c>
      <c r="AE113" s="341">
        <v>9494</v>
      </c>
      <c r="AF113" s="341">
        <v>9452</v>
      </c>
      <c r="AG113" s="341">
        <v>9314</v>
      </c>
      <c r="AH113" s="341">
        <v>9234</v>
      </c>
      <c r="AI113" s="341">
        <v>9249</v>
      </c>
      <c r="AJ113" s="341">
        <v>9185</v>
      </c>
      <c r="AK113" s="341">
        <v>9345</v>
      </c>
      <c r="AL113" s="341">
        <v>9339</v>
      </c>
      <c r="AM113" s="341">
        <v>9459</v>
      </c>
      <c r="AN113" s="344">
        <v>9454</v>
      </c>
      <c r="AO113" s="344">
        <v>9445</v>
      </c>
      <c r="AP113" s="344">
        <v>9430</v>
      </c>
      <c r="AQ113" s="344">
        <v>9396</v>
      </c>
      <c r="AR113" s="344">
        <v>9533</v>
      </c>
      <c r="AS113" s="344">
        <v>9461</v>
      </c>
      <c r="AT113" s="344">
        <v>9471</v>
      </c>
      <c r="AU113" s="344">
        <v>9491</v>
      </c>
      <c r="AV113" s="344">
        <v>9347</v>
      </c>
      <c r="AW113" s="344">
        <v>9307</v>
      </c>
      <c r="AX113" s="344">
        <v>9253</v>
      </c>
      <c r="AY113" s="344">
        <v>9218</v>
      </c>
      <c r="AZ113" s="341">
        <v>9226</v>
      </c>
      <c r="BA113" s="341">
        <v>9250</v>
      </c>
      <c r="BB113" s="341">
        <v>9128</v>
      </c>
      <c r="BC113" s="341">
        <v>9090</v>
      </c>
      <c r="BD113" s="341">
        <v>9086</v>
      </c>
      <c r="BE113" s="341">
        <v>8962</v>
      </c>
      <c r="BF113" s="341">
        <v>8862</v>
      </c>
      <c r="BG113" s="341">
        <v>8689</v>
      </c>
      <c r="BH113" s="341">
        <v>8713</v>
      </c>
      <c r="BI113" s="341">
        <v>8619</v>
      </c>
      <c r="BJ113" s="341">
        <v>8658</v>
      </c>
      <c r="BK113" s="341">
        <v>8728</v>
      </c>
      <c r="BL113" s="344">
        <v>8737</v>
      </c>
      <c r="BM113" s="344">
        <v>8797</v>
      </c>
      <c r="BN113" s="344">
        <v>8743</v>
      </c>
      <c r="BO113" s="344">
        <v>8753</v>
      </c>
      <c r="BP113" s="344">
        <v>8721</v>
      </c>
      <c r="BQ113" s="344">
        <v>8663</v>
      </c>
      <c r="BR113" s="344">
        <v>8390</v>
      </c>
      <c r="BS113" s="344">
        <v>8241</v>
      </c>
      <c r="BT113" s="344">
        <v>8237</v>
      </c>
      <c r="BU113" s="344">
        <v>8240</v>
      </c>
      <c r="BV113" s="344">
        <v>8326</v>
      </c>
      <c r="BW113" s="344">
        <v>8368</v>
      </c>
      <c r="BX113" s="341">
        <v>8409</v>
      </c>
      <c r="BY113" s="341">
        <v>8356</v>
      </c>
      <c r="BZ113" s="341">
        <v>8253</v>
      </c>
      <c r="CA113" s="341">
        <v>8095</v>
      </c>
      <c r="CB113" s="341">
        <v>8085</v>
      </c>
      <c r="CC113" s="341">
        <v>8013</v>
      </c>
      <c r="CD113" s="341">
        <v>8000</v>
      </c>
      <c r="CE113" s="341">
        <v>8006</v>
      </c>
      <c r="CF113" s="341">
        <v>7970</v>
      </c>
      <c r="CG113" s="341">
        <v>7924</v>
      </c>
      <c r="CH113" s="341">
        <v>7919</v>
      </c>
      <c r="CI113" s="341">
        <v>7902</v>
      </c>
      <c r="CJ113" s="344">
        <v>7902</v>
      </c>
      <c r="CK113" s="344">
        <v>7922</v>
      </c>
      <c r="CL113" s="344">
        <v>7877</v>
      </c>
      <c r="CM113" s="344">
        <v>7824</v>
      </c>
      <c r="CN113" s="344">
        <v>7833</v>
      </c>
      <c r="CO113" s="344">
        <v>7882</v>
      </c>
      <c r="CP113" s="344">
        <v>7892</v>
      </c>
      <c r="CQ113" s="344">
        <v>7849</v>
      </c>
      <c r="CR113" s="344">
        <v>7843</v>
      </c>
      <c r="CS113" s="344">
        <v>7848</v>
      </c>
      <c r="CT113" s="344">
        <v>7902</v>
      </c>
      <c r="CU113" s="344">
        <v>7940</v>
      </c>
      <c r="CV113" s="341">
        <v>7919</v>
      </c>
      <c r="CW113" s="341">
        <v>7857</v>
      </c>
      <c r="CX113" s="341">
        <v>7811</v>
      </c>
      <c r="CY113" s="341">
        <v>7727</v>
      </c>
      <c r="CZ113" s="341">
        <v>7735</v>
      </c>
      <c r="DA113" s="341">
        <v>7624</v>
      </c>
      <c r="DB113" s="341">
        <v>7589</v>
      </c>
      <c r="DC113" s="341">
        <v>7542</v>
      </c>
      <c r="DD113" s="341">
        <v>7500</v>
      </c>
      <c r="DE113" s="341">
        <v>7470</v>
      </c>
      <c r="DF113" s="341">
        <v>7418</v>
      </c>
      <c r="DG113" s="341">
        <v>7403</v>
      </c>
      <c r="DH113" s="344">
        <v>7402</v>
      </c>
      <c r="DI113" s="344">
        <v>7346</v>
      </c>
      <c r="DJ113" s="344">
        <v>7326</v>
      </c>
      <c r="DK113" s="344">
        <v>7298</v>
      </c>
      <c r="DL113" s="344">
        <v>7249</v>
      </c>
      <c r="DM113" s="344">
        <v>7215</v>
      </c>
      <c r="DN113" s="344">
        <v>7158</v>
      </c>
      <c r="DO113" s="344">
        <v>7113</v>
      </c>
      <c r="DP113" s="344">
        <v>7109</v>
      </c>
      <c r="DQ113" s="344">
        <v>7012</v>
      </c>
      <c r="DR113" s="344">
        <v>6982</v>
      </c>
      <c r="DS113" s="344">
        <v>7634</v>
      </c>
      <c r="DT113" s="341">
        <v>7648</v>
      </c>
      <c r="DU113" s="341">
        <v>7823</v>
      </c>
      <c r="DV113" s="341">
        <v>7775</v>
      </c>
      <c r="DW113" s="341">
        <v>7805</v>
      </c>
      <c r="DX113" s="341">
        <v>7925</v>
      </c>
      <c r="DY113" s="341">
        <v>7918</v>
      </c>
      <c r="DZ113" s="341">
        <v>7930</v>
      </c>
      <c r="EA113" s="341">
        <v>7811</v>
      </c>
      <c r="EB113" s="341">
        <v>7849</v>
      </c>
      <c r="EC113" s="341">
        <v>7784</v>
      </c>
      <c r="ED113" s="341">
        <v>7701</v>
      </c>
      <c r="EE113" s="341">
        <v>7685</v>
      </c>
      <c r="EF113" s="344">
        <v>7681</v>
      </c>
      <c r="EG113" s="344">
        <v>7656</v>
      </c>
      <c r="EH113" s="344">
        <v>7567</v>
      </c>
      <c r="EI113" s="344">
        <v>7557</v>
      </c>
      <c r="EJ113" s="344">
        <v>7523</v>
      </c>
      <c r="EK113" s="344">
        <v>7509</v>
      </c>
      <c r="EL113" s="344">
        <v>7538</v>
      </c>
      <c r="EM113" s="344">
        <v>7586</v>
      </c>
      <c r="EN113" s="344">
        <v>7624</v>
      </c>
      <c r="EO113" s="344">
        <v>7608</v>
      </c>
      <c r="EP113" s="344">
        <v>7626</v>
      </c>
      <c r="EQ113" s="344">
        <v>7640</v>
      </c>
      <c r="ER113" s="341">
        <v>7680</v>
      </c>
      <c r="ES113" s="341">
        <v>7688</v>
      </c>
      <c r="ET113" s="341">
        <v>7628</v>
      </c>
      <c r="EU113" s="341">
        <v>7596</v>
      </c>
      <c r="EV113" s="341">
        <v>7616</v>
      </c>
      <c r="EW113" s="341">
        <v>7560</v>
      </c>
      <c r="EX113" s="341">
        <v>7951</v>
      </c>
      <c r="EY113" s="341">
        <v>7914</v>
      </c>
      <c r="EZ113" s="341">
        <v>7877</v>
      </c>
      <c r="FA113" s="341">
        <v>7990</v>
      </c>
      <c r="FB113" s="341">
        <v>7987</v>
      </c>
      <c r="FC113" s="341">
        <v>8070</v>
      </c>
      <c r="FD113" s="344">
        <v>8159</v>
      </c>
      <c r="FE113" s="344">
        <v>8136</v>
      </c>
      <c r="FF113" s="344">
        <v>8099</v>
      </c>
      <c r="FG113" s="344">
        <v>8072</v>
      </c>
      <c r="FH113" s="344">
        <v>8098</v>
      </c>
      <c r="FI113" s="344">
        <v>8064</v>
      </c>
      <c r="FJ113" s="344">
        <v>8061</v>
      </c>
      <c r="FK113" s="344">
        <v>8037</v>
      </c>
      <c r="FL113" s="344">
        <v>8010</v>
      </c>
      <c r="FM113" s="344">
        <v>7998</v>
      </c>
      <c r="FN113" s="344">
        <v>7964</v>
      </c>
      <c r="FO113" s="344">
        <v>7966</v>
      </c>
      <c r="FP113" s="341">
        <v>8053</v>
      </c>
      <c r="FQ113" s="341">
        <v>8071</v>
      </c>
      <c r="FR113" s="341">
        <v>8070</v>
      </c>
      <c r="FS113" s="341">
        <v>8085</v>
      </c>
      <c r="FT113" s="341">
        <v>8094</v>
      </c>
      <c r="FU113" s="341">
        <v>8071</v>
      </c>
      <c r="FV113" s="341">
        <v>8029</v>
      </c>
      <c r="FW113" s="341">
        <v>8055</v>
      </c>
      <c r="FX113" s="341">
        <v>8004</v>
      </c>
      <c r="FY113" s="341">
        <v>8041</v>
      </c>
      <c r="FZ113" s="341">
        <v>8043</v>
      </c>
      <c r="GA113" s="341">
        <v>8066</v>
      </c>
      <c r="GB113" s="341">
        <v>8151</v>
      </c>
      <c r="GC113" s="341">
        <v>8096</v>
      </c>
      <c r="GD113" s="341">
        <v>8080</v>
      </c>
      <c r="GE113" s="341">
        <v>8019</v>
      </c>
      <c r="GF113" s="352">
        <v>8008</v>
      </c>
      <c r="GG113" s="353">
        <v>7761</v>
      </c>
      <c r="GH113" s="353">
        <v>7754</v>
      </c>
      <c r="GI113" s="353">
        <v>7761</v>
      </c>
      <c r="GJ113" s="353">
        <v>7747</v>
      </c>
      <c r="GK113" s="353">
        <v>7726</v>
      </c>
      <c r="GL113" s="353">
        <v>7690</v>
      </c>
      <c r="GM113" s="353">
        <v>7632</v>
      </c>
      <c r="GN113" s="341">
        <v>7770</v>
      </c>
      <c r="GO113" s="281">
        <v>138</v>
      </c>
      <c r="GP113" s="282">
        <v>101.808176100629</v>
      </c>
      <c r="GQ113" s="281">
        <v>138</v>
      </c>
      <c r="GR113" s="282">
        <v>101.808176100629</v>
      </c>
    </row>
    <row r="114" spans="1:200" ht="15" outlineLevel="2">
      <c r="A114" s="339">
        <v>353</v>
      </c>
      <c r="B114" s="340" t="s">
        <v>323</v>
      </c>
      <c r="C114" s="306" t="s">
        <v>444</v>
      </c>
      <c r="D114" s="341">
        <v>2811</v>
      </c>
      <c r="E114" s="341">
        <v>2823</v>
      </c>
      <c r="F114" s="341">
        <v>2822</v>
      </c>
      <c r="G114" s="341">
        <v>2812</v>
      </c>
      <c r="H114" s="341">
        <v>2780</v>
      </c>
      <c r="I114" s="341">
        <v>2813</v>
      </c>
      <c r="J114" s="341">
        <v>2784</v>
      </c>
      <c r="K114" s="341">
        <v>2799</v>
      </c>
      <c r="L114" s="341">
        <v>2733</v>
      </c>
      <c r="M114" s="341">
        <v>2776</v>
      </c>
      <c r="N114" s="341">
        <v>2784</v>
      </c>
      <c r="O114" s="341">
        <v>2825</v>
      </c>
      <c r="P114" s="344">
        <v>2789</v>
      </c>
      <c r="Q114" s="344">
        <v>2804</v>
      </c>
      <c r="R114" s="347">
        <v>2893</v>
      </c>
      <c r="S114" s="344">
        <v>2873</v>
      </c>
      <c r="T114" s="344">
        <v>2845</v>
      </c>
      <c r="U114" s="344">
        <v>2871</v>
      </c>
      <c r="V114" s="344">
        <v>2910</v>
      </c>
      <c r="W114" s="344">
        <v>2906</v>
      </c>
      <c r="X114" s="344">
        <v>2940</v>
      </c>
      <c r="Y114" s="344">
        <v>2927</v>
      </c>
      <c r="Z114" s="344">
        <v>2934</v>
      </c>
      <c r="AA114" s="344">
        <v>2931</v>
      </c>
      <c r="AB114" s="341">
        <v>2950</v>
      </c>
      <c r="AC114" s="341">
        <v>2959</v>
      </c>
      <c r="AD114" s="341">
        <v>2950</v>
      </c>
      <c r="AE114" s="341">
        <v>2952</v>
      </c>
      <c r="AF114" s="341">
        <v>2976</v>
      </c>
      <c r="AG114" s="341">
        <v>2980</v>
      </c>
      <c r="AH114" s="341">
        <v>2990</v>
      </c>
      <c r="AI114" s="341">
        <v>2982</v>
      </c>
      <c r="AJ114" s="341">
        <v>3053</v>
      </c>
      <c r="AK114" s="341">
        <v>3079</v>
      </c>
      <c r="AL114" s="341">
        <v>3027</v>
      </c>
      <c r="AM114" s="341">
        <v>2991</v>
      </c>
      <c r="AN114" s="344">
        <v>2968</v>
      </c>
      <c r="AO114" s="344">
        <v>3040</v>
      </c>
      <c r="AP114" s="344">
        <v>3035</v>
      </c>
      <c r="AQ114" s="344">
        <v>3049</v>
      </c>
      <c r="AR114" s="344">
        <v>3082</v>
      </c>
      <c r="AS114" s="344">
        <v>3102</v>
      </c>
      <c r="AT114" s="344">
        <v>3093</v>
      </c>
      <c r="AU114" s="344">
        <v>3101</v>
      </c>
      <c r="AV114" s="344">
        <v>3091</v>
      </c>
      <c r="AW114" s="344">
        <v>3103</v>
      </c>
      <c r="AX114" s="344">
        <v>3115</v>
      </c>
      <c r="AY114" s="344">
        <v>3097</v>
      </c>
      <c r="AZ114" s="341">
        <v>3097</v>
      </c>
      <c r="BA114" s="341">
        <v>3092</v>
      </c>
      <c r="BB114" s="341">
        <v>3126</v>
      </c>
      <c r="BC114" s="341">
        <v>3110</v>
      </c>
      <c r="BD114" s="341">
        <v>3073</v>
      </c>
      <c r="BE114" s="341">
        <v>3061</v>
      </c>
      <c r="BF114" s="341">
        <v>3038</v>
      </c>
      <c r="BG114" s="341">
        <v>3003</v>
      </c>
      <c r="BH114" s="341">
        <v>2958</v>
      </c>
      <c r="BI114" s="341">
        <v>2939</v>
      </c>
      <c r="BJ114" s="341">
        <v>3015</v>
      </c>
      <c r="BK114" s="341">
        <v>3083</v>
      </c>
      <c r="BL114" s="344">
        <v>3084</v>
      </c>
      <c r="BM114" s="344">
        <v>3160</v>
      </c>
      <c r="BN114" s="344">
        <v>3157</v>
      </c>
      <c r="BO114" s="344">
        <v>3179</v>
      </c>
      <c r="BP114" s="344">
        <v>3195</v>
      </c>
      <c r="BQ114" s="344">
        <v>3179</v>
      </c>
      <c r="BR114" s="344">
        <v>3193</v>
      </c>
      <c r="BS114" s="344">
        <v>3196</v>
      </c>
      <c r="BT114" s="344">
        <v>3187</v>
      </c>
      <c r="BU114" s="344">
        <v>3183</v>
      </c>
      <c r="BV114" s="344">
        <v>3151</v>
      </c>
      <c r="BW114" s="344">
        <v>3141</v>
      </c>
      <c r="BX114" s="341">
        <v>3141</v>
      </c>
      <c r="BY114" s="341">
        <v>3106</v>
      </c>
      <c r="BZ114" s="341">
        <v>3086</v>
      </c>
      <c r="CA114" s="341">
        <v>3048</v>
      </c>
      <c r="CB114" s="341">
        <v>3047</v>
      </c>
      <c r="CC114" s="341">
        <v>2931</v>
      </c>
      <c r="CD114" s="341">
        <v>2942</v>
      </c>
      <c r="CE114" s="341">
        <v>2931</v>
      </c>
      <c r="CF114" s="341">
        <v>2905</v>
      </c>
      <c r="CG114" s="341">
        <v>2885</v>
      </c>
      <c r="CH114" s="341">
        <v>2872</v>
      </c>
      <c r="CI114" s="341">
        <v>2851</v>
      </c>
      <c r="CJ114" s="344">
        <v>2837</v>
      </c>
      <c r="CK114" s="344">
        <v>2830</v>
      </c>
      <c r="CL114" s="344">
        <v>2829</v>
      </c>
      <c r="CM114" s="344">
        <v>2798</v>
      </c>
      <c r="CN114" s="344">
        <v>2807</v>
      </c>
      <c r="CO114" s="344">
        <v>2799</v>
      </c>
      <c r="CP114" s="344">
        <v>2800</v>
      </c>
      <c r="CQ114" s="344">
        <v>2812</v>
      </c>
      <c r="CR114" s="344">
        <v>2816</v>
      </c>
      <c r="CS114" s="344">
        <v>2834</v>
      </c>
      <c r="CT114" s="344">
        <v>2841</v>
      </c>
      <c r="CU114" s="344">
        <v>2831</v>
      </c>
      <c r="CV114" s="341">
        <v>2829</v>
      </c>
      <c r="CW114" s="341">
        <v>2837</v>
      </c>
      <c r="CX114" s="341">
        <v>2811</v>
      </c>
      <c r="CY114" s="341">
        <v>2778</v>
      </c>
      <c r="CZ114" s="341">
        <v>2796</v>
      </c>
      <c r="DA114" s="341">
        <v>2778</v>
      </c>
      <c r="DB114" s="341">
        <v>2779</v>
      </c>
      <c r="DC114" s="341">
        <v>2761</v>
      </c>
      <c r="DD114" s="341">
        <v>2770</v>
      </c>
      <c r="DE114" s="341">
        <v>2748</v>
      </c>
      <c r="DF114" s="341">
        <v>2748</v>
      </c>
      <c r="DG114" s="341">
        <v>2741</v>
      </c>
      <c r="DH114" s="344">
        <v>2743</v>
      </c>
      <c r="DI114" s="344">
        <v>2740</v>
      </c>
      <c r="DJ114" s="344">
        <v>2751</v>
      </c>
      <c r="DK114" s="344">
        <v>2736</v>
      </c>
      <c r="DL114" s="344">
        <v>2721</v>
      </c>
      <c r="DM114" s="344">
        <v>2719</v>
      </c>
      <c r="DN114" s="344">
        <v>2713</v>
      </c>
      <c r="DO114" s="344">
        <v>2701</v>
      </c>
      <c r="DP114" s="344">
        <v>2706</v>
      </c>
      <c r="DQ114" s="344">
        <v>2705</v>
      </c>
      <c r="DR114" s="344">
        <v>2723</v>
      </c>
      <c r="DS114" s="344">
        <v>2723</v>
      </c>
      <c r="DT114" s="341">
        <v>2758</v>
      </c>
      <c r="DU114" s="341">
        <v>2769</v>
      </c>
      <c r="DV114" s="341">
        <v>2758</v>
      </c>
      <c r="DW114" s="341">
        <v>2751</v>
      </c>
      <c r="DX114" s="341">
        <v>2800</v>
      </c>
      <c r="DY114" s="341">
        <v>2816</v>
      </c>
      <c r="DZ114" s="341">
        <v>2812</v>
      </c>
      <c r="EA114" s="341">
        <v>2775</v>
      </c>
      <c r="EB114" s="341">
        <v>2760</v>
      </c>
      <c r="EC114" s="341">
        <v>2746</v>
      </c>
      <c r="ED114" s="341">
        <v>2731</v>
      </c>
      <c r="EE114" s="341">
        <v>2718</v>
      </c>
      <c r="EF114" s="344">
        <v>2717</v>
      </c>
      <c r="EG114" s="344">
        <v>2711</v>
      </c>
      <c r="EH114" s="344">
        <v>2694</v>
      </c>
      <c r="EI114" s="344">
        <v>2687</v>
      </c>
      <c r="EJ114" s="344">
        <v>2675</v>
      </c>
      <c r="EK114" s="344">
        <v>2665</v>
      </c>
      <c r="EL114" s="344">
        <v>2685</v>
      </c>
      <c r="EM114" s="344">
        <v>2697</v>
      </c>
      <c r="EN114" s="344">
        <v>2707</v>
      </c>
      <c r="EO114" s="344">
        <v>2674</v>
      </c>
      <c r="EP114" s="344">
        <v>2660</v>
      </c>
      <c r="EQ114" s="344">
        <v>2667</v>
      </c>
      <c r="ER114" s="341">
        <v>2662</v>
      </c>
      <c r="ES114" s="341">
        <v>2632</v>
      </c>
      <c r="ET114" s="341">
        <v>2596</v>
      </c>
      <c r="EU114" s="341">
        <v>2580</v>
      </c>
      <c r="EV114" s="341">
        <v>2610</v>
      </c>
      <c r="EW114" s="341">
        <v>2600</v>
      </c>
      <c r="EX114" s="341">
        <v>2671</v>
      </c>
      <c r="EY114" s="341">
        <v>2695</v>
      </c>
      <c r="EZ114" s="341">
        <v>2683</v>
      </c>
      <c r="FA114" s="341">
        <v>2680</v>
      </c>
      <c r="FB114" s="341">
        <v>2685</v>
      </c>
      <c r="FC114" s="341">
        <v>2691</v>
      </c>
      <c r="FD114" s="344">
        <v>2699</v>
      </c>
      <c r="FE114" s="344">
        <v>2738</v>
      </c>
      <c r="FF114" s="344">
        <v>2714</v>
      </c>
      <c r="FG114" s="344">
        <v>2719</v>
      </c>
      <c r="FH114" s="344">
        <v>2716</v>
      </c>
      <c r="FI114" s="344">
        <v>2714</v>
      </c>
      <c r="FJ114" s="344">
        <v>2734</v>
      </c>
      <c r="FK114" s="344">
        <v>2732</v>
      </c>
      <c r="FL114" s="344">
        <v>2715</v>
      </c>
      <c r="FM114" s="344">
        <v>2703</v>
      </c>
      <c r="FN114" s="344">
        <v>2689</v>
      </c>
      <c r="FO114" s="344">
        <v>2672</v>
      </c>
      <c r="FP114" s="341">
        <v>2685</v>
      </c>
      <c r="FQ114" s="341">
        <v>2683</v>
      </c>
      <c r="FR114" s="341">
        <v>2688</v>
      </c>
      <c r="FS114" s="341">
        <v>2663</v>
      </c>
      <c r="FT114" s="341">
        <v>2672</v>
      </c>
      <c r="FU114" s="341">
        <v>2663</v>
      </c>
      <c r="FV114" s="341">
        <v>2678</v>
      </c>
      <c r="FW114" s="341">
        <v>2651</v>
      </c>
      <c r="FX114" s="341">
        <v>2644</v>
      </c>
      <c r="FY114" s="341">
        <v>2659</v>
      </c>
      <c r="FZ114" s="341">
        <v>2648</v>
      </c>
      <c r="GA114" s="341">
        <v>2667</v>
      </c>
      <c r="GB114" s="341">
        <v>2687</v>
      </c>
      <c r="GC114" s="341">
        <v>2752</v>
      </c>
      <c r="GD114" s="341">
        <v>2724</v>
      </c>
      <c r="GE114" s="341">
        <v>2704</v>
      </c>
      <c r="GF114" s="352">
        <v>2728</v>
      </c>
      <c r="GG114" s="353">
        <v>2675</v>
      </c>
      <c r="GH114" s="353">
        <v>2653</v>
      </c>
      <c r="GI114" s="353">
        <v>2615</v>
      </c>
      <c r="GJ114" s="353">
        <v>2597</v>
      </c>
      <c r="GK114" s="353">
        <v>2610</v>
      </c>
      <c r="GL114" s="353">
        <v>2600</v>
      </c>
      <c r="GM114" s="353">
        <v>2608</v>
      </c>
      <c r="GN114" s="341">
        <v>2636</v>
      </c>
      <c r="GO114" s="281">
        <v>28</v>
      </c>
      <c r="GP114" s="282">
        <v>101.07361963190201</v>
      </c>
      <c r="GQ114" s="281">
        <v>28</v>
      </c>
      <c r="GR114" s="282">
        <v>101.07361963190201</v>
      </c>
    </row>
    <row r="115" spans="1:200" ht="15" outlineLevel="2">
      <c r="A115" s="339">
        <v>364</v>
      </c>
      <c r="B115" s="340" t="s">
        <v>323</v>
      </c>
      <c r="C115" s="306" t="s">
        <v>445</v>
      </c>
      <c r="D115" s="341">
        <v>8894</v>
      </c>
      <c r="E115" s="341">
        <v>8901</v>
      </c>
      <c r="F115" s="341">
        <v>8904</v>
      </c>
      <c r="G115" s="341">
        <v>8895</v>
      </c>
      <c r="H115" s="341">
        <v>8873</v>
      </c>
      <c r="I115" s="341">
        <v>8886</v>
      </c>
      <c r="J115" s="341">
        <v>8778</v>
      </c>
      <c r="K115" s="341">
        <v>8876</v>
      </c>
      <c r="L115" s="341">
        <v>9022</v>
      </c>
      <c r="M115" s="341">
        <v>9021</v>
      </c>
      <c r="N115" s="341">
        <v>9083</v>
      </c>
      <c r="O115" s="341">
        <v>9258</v>
      </c>
      <c r="P115" s="344">
        <v>9562</v>
      </c>
      <c r="Q115" s="344">
        <v>9632</v>
      </c>
      <c r="R115" s="347">
        <v>9682</v>
      </c>
      <c r="S115" s="344">
        <v>9862</v>
      </c>
      <c r="T115" s="344">
        <v>9973</v>
      </c>
      <c r="U115" s="344">
        <v>10032</v>
      </c>
      <c r="V115" s="344">
        <v>10075</v>
      </c>
      <c r="W115" s="344">
        <v>10090</v>
      </c>
      <c r="X115" s="344">
        <v>10063</v>
      </c>
      <c r="Y115" s="344">
        <v>10069</v>
      </c>
      <c r="Z115" s="344">
        <v>10120</v>
      </c>
      <c r="AA115" s="344">
        <v>10154</v>
      </c>
      <c r="AB115" s="341">
        <v>10148</v>
      </c>
      <c r="AC115" s="341">
        <v>10172</v>
      </c>
      <c r="AD115" s="341">
        <v>10163</v>
      </c>
      <c r="AE115" s="341">
        <v>10185</v>
      </c>
      <c r="AF115" s="341">
        <v>10161</v>
      </c>
      <c r="AG115" s="341">
        <v>10102</v>
      </c>
      <c r="AH115" s="341">
        <v>10129</v>
      </c>
      <c r="AI115" s="341">
        <v>10126</v>
      </c>
      <c r="AJ115" s="341">
        <v>10123</v>
      </c>
      <c r="AK115" s="341">
        <v>10167</v>
      </c>
      <c r="AL115" s="341">
        <v>10144</v>
      </c>
      <c r="AM115" s="341">
        <v>10180</v>
      </c>
      <c r="AN115" s="344">
        <v>10173</v>
      </c>
      <c r="AO115" s="344">
        <v>10168</v>
      </c>
      <c r="AP115" s="344">
        <v>10168</v>
      </c>
      <c r="AQ115" s="344">
        <v>10124</v>
      </c>
      <c r="AR115" s="344">
        <v>10206</v>
      </c>
      <c r="AS115" s="344">
        <v>10155</v>
      </c>
      <c r="AT115" s="344">
        <v>10157</v>
      </c>
      <c r="AU115" s="344">
        <v>10196</v>
      </c>
      <c r="AV115" s="344">
        <v>10132</v>
      </c>
      <c r="AW115" s="344">
        <v>10122</v>
      </c>
      <c r="AX115" s="344">
        <v>10150</v>
      </c>
      <c r="AY115" s="344">
        <v>10131</v>
      </c>
      <c r="AZ115" s="341">
        <v>10155</v>
      </c>
      <c r="BA115" s="341">
        <v>10179</v>
      </c>
      <c r="BB115" s="341">
        <v>10135</v>
      </c>
      <c r="BC115" s="341">
        <v>10109</v>
      </c>
      <c r="BD115" s="341">
        <v>10079</v>
      </c>
      <c r="BE115" s="341">
        <v>10013</v>
      </c>
      <c r="BF115" s="341">
        <v>10010</v>
      </c>
      <c r="BG115" s="341">
        <v>9957</v>
      </c>
      <c r="BH115" s="341">
        <v>10076</v>
      </c>
      <c r="BI115" s="341">
        <v>10088</v>
      </c>
      <c r="BJ115" s="341">
        <v>10060</v>
      </c>
      <c r="BK115" s="341">
        <v>10126</v>
      </c>
      <c r="BL115" s="344">
        <v>10114</v>
      </c>
      <c r="BM115" s="344">
        <v>10148</v>
      </c>
      <c r="BN115" s="344">
        <v>10099</v>
      </c>
      <c r="BO115" s="344">
        <v>10080</v>
      </c>
      <c r="BP115" s="344">
        <v>10091</v>
      </c>
      <c r="BQ115" s="344">
        <v>10024</v>
      </c>
      <c r="BR115" s="344">
        <v>9803</v>
      </c>
      <c r="BS115" s="344">
        <v>9772</v>
      </c>
      <c r="BT115" s="344">
        <v>9794</v>
      </c>
      <c r="BU115" s="344">
        <v>9798</v>
      </c>
      <c r="BV115" s="344">
        <v>9817</v>
      </c>
      <c r="BW115" s="344">
        <v>9859</v>
      </c>
      <c r="BX115" s="341">
        <v>9884</v>
      </c>
      <c r="BY115" s="341">
        <v>9843</v>
      </c>
      <c r="BZ115" s="341">
        <v>9831</v>
      </c>
      <c r="CA115" s="341">
        <v>9792</v>
      </c>
      <c r="CB115" s="341">
        <v>9804</v>
      </c>
      <c r="CC115" s="341">
        <v>9839</v>
      </c>
      <c r="CD115" s="341">
        <v>9826</v>
      </c>
      <c r="CE115" s="341">
        <v>9828</v>
      </c>
      <c r="CF115" s="341">
        <v>9813</v>
      </c>
      <c r="CG115" s="341">
        <v>9781</v>
      </c>
      <c r="CH115" s="341">
        <v>9764</v>
      </c>
      <c r="CI115" s="341">
        <v>9669</v>
      </c>
      <c r="CJ115" s="344">
        <v>9645</v>
      </c>
      <c r="CK115" s="344">
        <v>9669</v>
      </c>
      <c r="CL115" s="344">
        <v>9648</v>
      </c>
      <c r="CM115" s="344">
        <v>9650</v>
      </c>
      <c r="CN115" s="344">
        <v>9672</v>
      </c>
      <c r="CO115" s="344">
        <v>9708</v>
      </c>
      <c r="CP115" s="344">
        <v>9689</v>
      </c>
      <c r="CQ115" s="344">
        <v>9699</v>
      </c>
      <c r="CR115" s="344">
        <v>9679</v>
      </c>
      <c r="CS115" s="344">
        <v>9720</v>
      </c>
      <c r="CT115" s="344">
        <v>9707</v>
      </c>
      <c r="CU115" s="344">
        <v>9724</v>
      </c>
      <c r="CV115" s="341">
        <v>9657</v>
      </c>
      <c r="CW115" s="341">
        <v>9609</v>
      </c>
      <c r="CX115" s="341">
        <v>9567</v>
      </c>
      <c r="CY115" s="341">
        <v>9596</v>
      </c>
      <c r="CZ115" s="341">
        <v>9630</v>
      </c>
      <c r="DA115" s="341">
        <v>9630</v>
      </c>
      <c r="DB115" s="341">
        <v>9611</v>
      </c>
      <c r="DC115" s="341">
        <v>9598</v>
      </c>
      <c r="DD115" s="341">
        <v>9609</v>
      </c>
      <c r="DE115" s="341">
        <v>9735</v>
      </c>
      <c r="DF115" s="341">
        <v>9757</v>
      </c>
      <c r="DG115" s="341">
        <v>9703</v>
      </c>
      <c r="DH115" s="344">
        <v>9635</v>
      </c>
      <c r="DI115" s="344">
        <v>9549</v>
      </c>
      <c r="DJ115" s="344">
        <v>9566</v>
      </c>
      <c r="DK115" s="344">
        <v>9512</v>
      </c>
      <c r="DL115" s="344">
        <v>9460</v>
      </c>
      <c r="DM115" s="344">
        <v>9405</v>
      </c>
      <c r="DN115" s="344">
        <v>9307</v>
      </c>
      <c r="DO115" s="344">
        <v>9304</v>
      </c>
      <c r="DP115" s="344">
        <v>9321</v>
      </c>
      <c r="DQ115" s="344">
        <v>9298</v>
      </c>
      <c r="DR115" s="344">
        <v>9260</v>
      </c>
      <c r="DS115" s="344">
        <v>9308</v>
      </c>
      <c r="DT115" s="341">
        <v>9358</v>
      </c>
      <c r="DU115" s="341">
        <v>9529</v>
      </c>
      <c r="DV115" s="341">
        <v>9575</v>
      </c>
      <c r="DW115" s="341">
        <v>9631</v>
      </c>
      <c r="DX115" s="341">
        <v>9659</v>
      </c>
      <c r="DY115" s="341">
        <v>9702</v>
      </c>
      <c r="DZ115" s="341">
        <v>9709</v>
      </c>
      <c r="EA115" s="341">
        <v>9661</v>
      </c>
      <c r="EB115" s="341">
        <v>9701</v>
      </c>
      <c r="EC115" s="341">
        <v>9738</v>
      </c>
      <c r="ED115" s="341">
        <v>9666</v>
      </c>
      <c r="EE115" s="341">
        <v>9616</v>
      </c>
      <c r="EF115" s="344">
        <v>9555</v>
      </c>
      <c r="EG115" s="344">
        <v>9539</v>
      </c>
      <c r="EH115" s="344">
        <v>9541</v>
      </c>
      <c r="EI115" s="344">
        <v>9533</v>
      </c>
      <c r="EJ115" s="344">
        <v>9486</v>
      </c>
      <c r="EK115" s="344">
        <v>9440</v>
      </c>
      <c r="EL115" s="344">
        <v>9439</v>
      </c>
      <c r="EM115" s="344">
        <v>9492</v>
      </c>
      <c r="EN115" s="344">
        <v>9478</v>
      </c>
      <c r="EO115" s="344">
        <v>9461</v>
      </c>
      <c r="EP115" s="344">
        <v>9425</v>
      </c>
      <c r="EQ115" s="344">
        <v>9390</v>
      </c>
      <c r="ER115" s="341">
        <v>9410</v>
      </c>
      <c r="ES115" s="341">
        <v>9411</v>
      </c>
      <c r="ET115" s="341">
        <v>9419</v>
      </c>
      <c r="EU115" s="341">
        <v>9395</v>
      </c>
      <c r="EV115" s="341">
        <v>9365</v>
      </c>
      <c r="EW115" s="341">
        <v>9301</v>
      </c>
      <c r="EX115" s="341">
        <v>9468</v>
      </c>
      <c r="EY115" s="341">
        <v>9491</v>
      </c>
      <c r="EZ115" s="341">
        <v>9478</v>
      </c>
      <c r="FA115" s="341">
        <v>9512</v>
      </c>
      <c r="FB115" s="341">
        <v>9492</v>
      </c>
      <c r="FC115" s="341">
        <v>9529</v>
      </c>
      <c r="FD115" s="344">
        <v>9573</v>
      </c>
      <c r="FE115" s="344">
        <v>9566</v>
      </c>
      <c r="FF115" s="344">
        <v>9509</v>
      </c>
      <c r="FG115" s="344">
        <v>9553</v>
      </c>
      <c r="FH115" s="344">
        <v>9523</v>
      </c>
      <c r="FI115" s="344">
        <v>9497</v>
      </c>
      <c r="FJ115" s="344">
        <v>9504</v>
      </c>
      <c r="FK115" s="344">
        <v>9517</v>
      </c>
      <c r="FL115" s="344">
        <v>9589</v>
      </c>
      <c r="FM115" s="344">
        <v>9580</v>
      </c>
      <c r="FN115" s="344">
        <v>9574</v>
      </c>
      <c r="FO115" s="344">
        <v>9579</v>
      </c>
      <c r="FP115" s="341">
        <v>9588</v>
      </c>
      <c r="FQ115" s="341">
        <v>9596</v>
      </c>
      <c r="FR115" s="341">
        <v>9618</v>
      </c>
      <c r="FS115" s="341">
        <v>9549</v>
      </c>
      <c r="FT115" s="341">
        <v>9544</v>
      </c>
      <c r="FU115" s="341">
        <v>9553</v>
      </c>
      <c r="FV115" s="341">
        <v>9557</v>
      </c>
      <c r="FW115" s="341">
        <v>9556</v>
      </c>
      <c r="FX115" s="341">
        <v>9541</v>
      </c>
      <c r="FY115" s="341">
        <v>9494</v>
      </c>
      <c r="FZ115" s="341">
        <v>9480</v>
      </c>
      <c r="GA115" s="341">
        <v>9505</v>
      </c>
      <c r="GB115" s="341">
        <v>9540</v>
      </c>
      <c r="GC115" s="341">
        <v>9430</v>
      </c>
      <c r="GD115" s="341">
        <v>9438</v>
      </c>
      <c r="GE115" s="341">
        <v>9401</v>
      </c>
      <c r="GF115" s="352">
        <v>9348</v>
      </c>
      <c r="GG115" s="353">
        <v>9259</v>
      </c>
      <c r="GH115" s="353">
        <v>9363</v>
      </c>
      <c r="GI115" s="353">
        <v>9300</v>
      </c>
      <c r="GJ115" s="353">
        <v>9277</v>
      </c>
      <c r="GK115" s="353">
        <v>9247</v>
      </c>
      <c r="GL115" s="353">
        <v>9197</v>
      </c>
      <c r="GM115" s="353">
        <v>9169</v>
      </c>
      <c r="GN115" s="341">
        <v>9151</v>
      </c>
      <c r="GO115" s="281">
        <v>-18</v>
      </c>
      <c r="GP115" s="282">
        <v>99.803686334387606</v>
      </c>
      <c r="GQ115" s="281">
        <v>-18</v>
      </c>
      <c r="GR115" s="282">
        <v>99.803686334387606</v>
      </c>
    </row>
    <row r="116" spans="1:200" ht="15" outlineLevel="2">
      <c r="A116" s="339">
        <v>368</v>
      </c>
      <c r="B116" s="340" t="s">
        <v>323</v>
      </c>
      <c r="C116" s="306" t="s">
        <v>446</v>
      </c>
      <c r="D116" s="341">
        <v>6560</v>
      </c>
      <c r="E116" s="341">
        <v>6574</v>
      </c>
      <c r="F116" s="341">
        <v>6604</v>
      </c>
      <c r="G116" s="341">
        <v>6559</v>
      </c>
      <c r="H116" s="341">
        <v>6477</v>
      </c>
      <c r="I116" s="341">
        <v>6534</v>
      </c>
      <c r="J116" s="341">
        <v>6488</v>
      </c>
      <c r="K116" s="341">
        <v>6515</v>
      </c>
      <c r="L116" s="341">
        <v>6428</v>
      </c>
      <c r="M116" s="341">
        <v>6507</v>
      </c>
      <c r="N116" s="341">
        <v>6459</v>
      </c>
      <c r="O116" s="341">
        <v>6485</v>
      </c>
      <c r="P116" s="344">
        <v>6397</v>
      </c>
      <c r="Q116" s="344">
        <v>6374</v>
      </c>
      <c r="R116" s="347">
        <v>6325</v>
      </c>
      <c r="S116" s="344">
        <v>6373</v>
      </c>
      <c r="T116" s="344">
        <v>6381</v>
      </c>
      <c r="U116" s="344">
        <v>6327</v>
      </c>
      <c r="V116" s="344">
        <v>6315</v>
      </c>
      <c r="W116" s="344">
        <v>6363</v>
      </c>
      <c r="X116" s="344">
        <v>6361</v>
      </c>
      <c r="Y116" s="344">
        <v>6344</v>
      </c>
      <c r="Z116" s="344">
        <v>6308</v>
      </c>
      <c r="AA116" s="344">
        <v>6214</v>
      </c>
      <c r="AB116" s="341">
        <v>6241</v>
      </c>
      <c r="AC116" s="341">
        <v>6247</v>
      </c>
      <c r="AD116" s="341">
        <v>6240</v>
      </c>
      <c r="AE116" s="341">
        <v>6261</v>
      </c>
      <c r="AF116" s="341">
        <v>6189</v>
      </c>
      <c r="AG116" s="341">
        <v>6153</v>
      </c>
      <c r="AH116" s="341">
        <v>6159</v>
      </c>
      <c r="AI116" s="341">
        <v>6171</v>
      </c>
      <c r="AJ116" s="341">
        <v>6403</v>
      </c>
      <c r="AK116" s="341">
        <v>6468</v>
      </c>
      <c r="AL116" s="341">
        <v>6439</v>
      </c>
      <c r="AM116" s="341">
        <v>6446</v>
      </c>
      <c r="AN116" s="344">
        <v>6427</v>
      </c>
      <c r="AO116" s="344">
        <v>6521</v>
      </c>
      <c r="AP116" s="344">
        <v>6542</v>
      </c>
      <c r="AQ116" s="344">
        <v>6497</v>
      </c>
      <c r="AR116" s="344">
        <v>6437</v>
      </c>
      <c r="AS116" s="344">
        <v>6584</v>
      </c>
      <c r="AT116" s="344">
        <v>6569</v>
      </c>
      <c r="AU116" s="344">
        <v>6521</v>
      </c>
      <c r="AV116" s="344">
        <v>6507</v>
      </c>
      <c r="AW116" s="344">
        <v>6495</v>
      </c>
      <c r="AX116" s="344">
        <v>6505</v>
      </c>
      <c r="AY116" s="344">
        <v>6532</v>
      </c>
      <c r="AZ116" s="341">
        <v>6545</v>
      </c>
      <c r="BA116" s="341">
        <v>6652</v>
      </c>
      <c r="BB116" s="341">
        <v>6716</v>
      </c>
      <c r="BC116" s="341">
        <v>6678</v>
      </c>
      <c r="BD116" s="341">
        <v>6658</v>
      </c>
      <c r="BE116" s="341">
        <v>6651</v>
      </c>
      <c r="BF116" s="341">
        <v>6662</v>
      </c>
      <c r="BG116" s="341">
        <v>6692</v>
      </c>
      <c r="BH116" s="341">
        <v>6672</v>
      </c>
      <c r="BI116" s="341">
        <v>6680</v>
      </c>
      <c r="BJ116" s="341">
        <v>6884</v>
      </c>
      <c r="BK116" s="341">
        <v>7004</v>
      </c>
      <c r="BL116" s="344">
        <v>7025</v>
      </c>
      <c r="BM116" s="344">
        <v>7138</v>
      </c>
      <c r="BN116" s="344">
        <v>7111</v>
      </c>
      <c r="BO116" s="344">
        <v>7160</v>
      </c>
      <c r="BP116" s="344">
        <v>7183</v>
      </c>
      <c r="BQ116" s="344">
        <v>7215</v>
      </c>
      <c r="BR116" s="344">
        <v>7231</v>
      </c>
      <c r="BS116" s="344">
        <v>7222</v>
      </c>
      <c r="BT116" s="344">
        <v>7198</v>
      </c>
      <c r="BU116" s="344">
        <v>7178</v>
      </c>
      <c r="BV116" s="344">
        <v>7130</v>
      </c>
      <c r="BW116" s="344">
        <v>7170</v>
      </c>
      <c r="BX116" s="341">
        <v>7129</v>
      </c>
      <c r="BY116" s="341">
        <v>7053</v>
      </c>
      <c r="BZ116" s="341">
        <v>6990</v>
      </c>
      <c r="CA116" s="341">
        <v>6939</v>
      </c>
      <c r="CB116" s="341">
        <v>6960</v>
      </c>
      <c r="CC116" s="341">
        <v>6726</v>
      </c>
      <c r="CD116" s="341">
        <v>6713</v>
      </c>
      <c r="CE116" s="341">
        <v>6678</v>
      </c>
      <c r="CF116" s="341">
        <v>6631</v>
      </c>
      <c r="CG116" s="341">
        <v>6542</v>
      </c>
      <c r="CH116" s="341">
        <v>6512</v>
      </c>
      <c r="CI116" s="341">
        <v>6490</v>
      </c>
      <c r="CJ116" s="344">
        <v>6451</v>
      </c>
      <c r="CK116" s="344">
        <v>6421</v>
      </c>
      <c r="CL116" s="344">
        <v>6483</v>
      </c>
      <c r="CM116" s="344">
        <v>6461</v>
      </c>
      <c r="CN116" s="344">
        <v>6518</v>
      </c>
      <c r="CO116" s="344">
        <v>6525</v>
      </c>
      <c r="CP116" s="344">
        <v>6565</v>
      </c>
      <c r="CQ116" s="344">
        <v>6478</v>
      </c>
      <c r="CR116" s="344">
        <v>6591</v>
      </c>
      <c r="CS116" s="344">
        <v>6554</v>
      </c>
      <c r="CT116" s="344">
        <v>6526</v>
      </c>
      <c r="CU116" s="344">
        <v>6539</v>
      </c>
      <c r="CV116" s="341">
        <v>6527</v>
      </c>
      <c r="CW116" s="341">
        <v>6591</v>
      </c>
      <c r="CX116" s="341">
        <v>6560</v>
      </c>
      <c r="CY116" s="341">
        <v>6580</v>
      </c>
      <c r="CZ116" s="341">
        <v>6597</v>
      </c>
      <c r="DA116" s="341">
        <v>6602</v>
      </c>
      <c r="DB116" s="341">
        <v>6592</v>
      </c>
      <c r="DC116" s="341">
        <v>6534</v>
      </c>
      <c r="DD116" s="341">
        <v>6527</v>
      </c>
      <c r="DE116" s="341">
        <v>6538</v>
      </c>
      <c r="DF116" s="341">
        <v>6535</v>
      </c>
      <c r="DG116" s="341">
        <v>6541</v>
      </c>
      <c r="DH116" s="344">
        <v>6512</v>
      </c>
      <c r="DI116" s="344">
        <v>6488</v>
      </c>
      <c r="DJ116" s="344">
        <v>6517</v>
      </c>
      <c r="DK116" s="344">
        <v>6478</v>
      </c>
      <c r="DL116" s="344">
        <v>6495</v>
      </c>
      <c r="DM116" s="344">
        <v>6482</v>
      </c>
      <c r="DN116" s="344">
        <v>6485</v>
      </c>
      <c r="DO116" s="344">
        <v>6482</v>
      </c>
      <c r="DP116" s="344">
        <v>6463</v>
      </c>
      <c r="DQ116" s="344">
        <v>6509</v>
      </c>
      <c r="DR116" s="344">
        <v>6496</v>
      </c>
      <c r="DS116" s="344">
        <v>6479</v>
      </c>
      <c r="DT116" s="341">
        <v>6493</v>
      </c>
      <c r="DU116" s="341">
        <v>6605</v>
      </c>
      <c r="DV116" s="341">
        <v>6591</v>
      </c>
      <c r="DW116" s="341">
        <v>6562</v>
      </c>
      <c r="DX116" s="341">
        <v>6680</v>
      </c>
      <c r="DY116" s="341">
        <v>6707</v>
      </c>
      <c r="DZ116" s="341">
        <v>6671</v>
      </c>
      <c r="EA116" s="341">
        <v>6609</v>
      </c>
      <c r="EB116" s="341">
        <v>6607</v>
      </c>
      <c r="EC116" s="341">
        <v>6547</v>
      </c>
      <c r="ED116" s="341">
        <v>6489</v>
      </c>
      <c r="EE116" s="341">
        <v>6437</v>
      </c>
      <c r="EF116" s="344">
        <v>6457</v>
      </c>
      <c r="EG116" s="344">
        <v>6481</v>
      </c>
      <c r="EH116" s="344">
        <v>6440</v>
      </c>
      <c r="EI116" s="344">
        <v>6424</v>
      </c>
      <c r="EJ116" s="344">
        <v>6407</v>
      </c>
      <c r="EK116" s="344">
        <v>6342</v>
      </c>
      <c r="EL116" s="344">
        <v>6355</v>
      </c>
      <c r="EM116" s="344">
        <v>6356</v>
      </c>
      <c r="EN116" s="344">
        <v>6459</v>
      </c>
      <c r="EO116" s="344">
        <v>6363</v>
      </c>
      <c r="EP116" s="344">
        <v>6337</v>
      </c>
      <c r="EQ116" s="344">
        <v>6369</v>
      </c>
      <c r="ER116" s="341">
        <v>6342</v>
      </c>
      <c r="ES116" s="341">
        <v>6372</v>
      </c>
      <c r="ET116" s="341">
        <v>6335</v>
      </c>
      <c r="EU116" s="341">
        <v>6303</v>
      </c>
      <c r="EV116" s="341">
        <v>6368</v>
      </c>
      <c r="EW116" s="341">
        <v>6342</v>
      </c>
      <c r="EX116" s="341">
        <v>6478</v>
      </c>
      <c r="EY116" s="341">
        <v>6485</v>
      </c>
      <c r="EZ116" s="341">
        <v>6420</v>
      </c>
      <c r="FA116" s="341">
        <v>6512</v>
      </c>
      <c r="FB116" s="341">
        <v>6492</v>
      </c>
      <c r="FC116" s="341">
        <v>6469</v>
      </c>
      <c r="FD116" s="344">
        <v>6484</v>
      </c>
      <c r="FE116" s="344">
        <v>6512</v>
      </c>
      <c r="FF116" s="344">
        <v>6449</v>
      </c>
      <c r="FG116" s="344">
        <v>6443</v>
      </c>
      <c r="FH116" s="344">
        <v>6475</v>
      </c>
      <c r="FI116" s="344">
        <v>6417</v>
      </c>
      <c r="FJ116" s="344">
        <v>6415</v>
      </c>
      <c r="FK116" s="344">
        <v>6385</v>
      </c>
      <c r="FL116" s="344">
        <v>6397</v>
      </c>
      <c r="FM116" s="344">
        <v>6388</v>
      </c>
      <c r="FN116" s="344">
        <v>6369</v>
      </c>
      <c r="FO116" s="344">
        <v>6392</v>
      </c>
      <c r="FP116" s="341">
        <v>6448</v>
      </c>
      <c r="FQ116" s="341">
        <v>6443</v>
      </c>
      <c r="FR116" s="341">
        <v>6452</v>
      </c>
      <c r="FS116" s="341">
        <v>6423</v>
      </c>
      <c r="FT116" s="341">
        <v>6415</v>
      </c>
      <c r="FU116" s="341">
        <v>6440</v>
      </c>
      <c r="FV116" s="341">
        <v>6434</v>
      </c>
      <c r="FW116" s="341">
        <v>6421</v>
      </c>
      <c r="FX116" s="341">
        <v>6417</v>
      </c>
      <c r="FY116" s="341">
        <v>6415</v>
      </c>
      <c r="FZ116" s="341">
        <v>6422</v>
      </c>
      <c r="GA116" s="341">
        <v>6450</v>
      </c>
      <c r="GB116" s="341">
        <v>6525</v>
      </c>
      <c r="GC116" s="341">
        <v>6535</v>
      </c>
      <c r="GD116" s="341">
        <v>6474</v>
      </c>
      <c r="GE116" s="341">
        <v>6430</v>
      </c>
      <c r="GF116" s="352">
        <v>6422</v>
      </c>
      <c r="GG116" s="353">
        <v>6352</v>
      </c>
      <c r="GH116" s="353">
        <v>6363</v>
      </c>
      <c r="GI116" s="353">
        <v>6365</v>
      </c>
      <c r="GJ116" s="353">
        <v>6363</v>
      </c>
      <c r="GK116" s="353">
        <v>6330</v>
      </c>
      <c r="GL116" s="353">
        <v>6365</v>
      </c>
      <c r="GM116" s="353">
        <v>6400</v>
      </c>
      <c r="GN116" s="341">
        <v>6487</v>
      </c>
      <c r="GO116" s="281">
        <v>87</v>
      </c>
      <c r="GP116" s="282">
        <v>101.359375</v>
      </c>
      <c r="GQ116" s="281">
        <v>87</v>
      </c>
      <c r="GR116" s="282">
        <v>101.359375</v>
      </c>
    </row>
    <row r="117" spans="1:200" ht="15" outlineLevel="2">
      <c r="A117" s="339">
        <v>390</v>
      </c>
      <c r="B117" s="340" t="s">
        <v>323</v>
      </c>
      <c r="C117" s="306" t="s">
        <v>447</v>
      </c>
      <c r="D117" s="341">
        <v>4632</v>
      </c>
      <c r="E117" s="341">
        <v>4632</v>
      </c>
      <c r="F117" s="341">
        <v>4658</v>
      </c>
      <c r="G117" s="341">
        <v>4718</v>
      </c>
      <c r="H117" s="341">
        <v>4657</v>
      </c>
      <c r="I117" s="341">
        <v>4644</v>
      </c>
      <c r="J117" s="341">
        <v>4603</v>
      </c>
      <c r="K117" s="341">
        <v>4600</v>
      </c>
      <c r="L117" s="341">
        <v>4655</v>
      </c>
      <c r="M117" s="341">
        <v>4644</v>
      </c>
      <c r="N117" s="341">
        <v>4659</v>
      </c>
      <c r="O117" s="341">
        <v>4704</v>
      </c>
      <c r="P117" s="344">
        <v>4732</v>
      </c>
      <c r="Q117" s="344">
        <v>4819</v>
      </c>
      <c r="R117" s="347">
        <v>4764</v>
      </c>
      <c r="S117" s="344">
        <v>4872</v>
      </c>
      <c r="T117" s="344">
        <v>4899</v>
      </c>
      <c r="U117" s="344">
        <v>4947</v>
      </c>
      <c r="V117" s="344">
        <v>4928</v>
      </c>
      <c r="W117" s="344">
        <v>4886</v>
      </c>
      <c r="X117" s="344">
        <v>4823</v>
      </c>
      <c r="Y117" s="344">
        <v>4843</v>
      </c>
      <c r="Z117" s="344">
        <v>4902</v>
      </c>
      <c r="AA117" s="344">
        <v>4826</v>
      </c>
      <c r="AB117" s="341">
        <v>4861</v>
      </c>
      <c r="AC117" s="341">
        <v>4922</v>
      </c>
      <c r="AD117" s="341">
        <v>4912</v>
      </c>
      <c r="AE117" s="341">
        <v>4905</v>
      </c>
      <c r="AF117" s="341">
        <v>4719</v>
      </c>
      <c r="AG117" s="341">
        <v>4587</v>
      </c>
      <c r="AH117" s="341">
        <v>4609</v>
      </c>
      <c r="AI117" s="341">
        <v>4702</v>
      </c>
      <c r="AJ117" s="341">
        <v>4694</v>
      </c>
      <c r="AK117" s="341">
        <v>4726</v>
      </c>
      <c r="AL117" s="341">
        <v>4702</v>
      </c>
      <c r="AM117" s="341">
        <v>4683</v>
      </c>
      <c r="AN117" s="344">
        <v>4682</v>
      </c>
      <c r="AO117" s="344">
        <v>4692</v>
      </c>
      <c r="AP117" s="344">
        <v>4694</v>
      </c>
      <c r="AQ117" s="344">
        <v>4689</v>
      </c>
      <c r="AR117" s="344">
        <v>4662</v>
      </c>
      <c r="AS117" s="344">
        <v>4639</v>
      </c>
      <c r="AT117" s="344">
        <v>4629</v>
      </c>
      <c r="AU117" s="344">
        <v>4631</v>
      </c>
      <c r="AV117" s="344">
        <v>4640</v>
      </c>
      <c r="AW117" s="344">
        <v>4635</v>
      </c>
      <c r="AX117" s="344">
        <v>4634</v>
      </c>
      <c r="AY117" s="344">
        <v>4601</v>
      </c>
      <c r="AZ117" s="341">
        <v>4605</v>
      </c>
      <c r="BA117" s="341">
        <v>4597</v>
      </c>
      <c r="BB117" s="341">
        <v>4540</v>
      </c>
      <c r="BC117" s="341">
        <v>4489</v>
      </c>
      <c r="BD117" s="341">
        <v>4660</v>
      </c>
      <c r="BE117" s="341">
        <v>4681</v>
      </c>
      <c r="BF117" s="341">
        <v>4690</v>
      </c>
      <c r="BG117" s="341">
        <v>4626</v>
      </c>
      <c r="BH117" s="341">
        <v>4672</v>
      </c>
      <c r="BI117" s="341">
        <v>4648</v>
      </c>
      <c r="BJ117" s="341">
        <v>4617</v>
      </c>
      <c r="BK117" s="341">
        <v>4666</v>
      </c>
      <c r="BL117" s="344">
        <v>4692</v>
      </c>
      <c r="BM117" s="344">
        <v>4699</v>
      </c>
      <c r="BN117" s="344">
        <v>4671</v>
      </c>
      <c r="BO117" s="344">
        <v>4687</v>
      </c>
      <c r="BP117" s="344">
        <v>4700</v>
      </c>
      <c r="BQ117" s="344">
        <v>4624</v>
      </c>
      <c r="BR117" s="344">
        <v>4432</v>
      </c>
      <c r="BS117" s="344">
        <v>4371</v>
      </c>
      <c r="BT117" s="344">
        <v>4363</v>
      </c>
      <c r="BU117" s="344">
        <v>4373</v>
      </c>
      <c r="BV117" s="344">
        <v>4325</v>
      </c>
      <c r="BW117" s="344">
        <v>4385</v>
      </c>
      <c r="BX117" s="341">
        <v>4403</v>
      </c>
      <c r="BY117" s="341">
        <v>4387</v>
      </c>
      <c r="BZ117" s="341">
        <v>4303</v>
      </c>
      <c r="CA117" s="341">
        <v>4274</v>
      </c>
      <c r="CB117" s="341">
        <v>4280</v>
      </c>
      <c r="CC117" s="341">
        <v>4200</v>
      </c>
      <c r="CD117" s="341">
        <v>4161</v>
      </c>
      <c r="CE117" s="341">
        <v>4154</v>
      </c>
      <c r="CF117" s="341">
        <v>4128</v>
      </c>
      <c r="CG117" s="341">
        <v>4091</v>
      </c>
      <c r="CH117" s="341">
        <v>4067</v>
      </c>
      <c r="CI117" s="341">
        <v>4029</v>
      </c>
      <c r="CJ117" s="344">
        <v>4010</v>
      </c>
      <c r="CK117" s="344">
        <v>4176</v>
      </c>
      <c r="CL117" s="344">
        <v>4098</v>
      </c>
      <c r="CM117" s="344">
        <v>4074</v>
      </c>
      <c r="CN117" s="344">
        <v>4054</v>
      </c>
      <c r="CO117" s="344">
        <v>3985</v>
      </c>
      <c r="CP117" s="344">
        <v>4054</v>
      </c>
      <c r="CQ117" s="344">
        <v>4061</v>
      </c>
      <c r="CR117" s="344">
        <v>4042</v>
      </c>
      <c r="CS117" s="344">
        <v>4208</v>
      </c>
      <c r="CT117" s="344">
        <v>4235</v>
      </c>
      <c r="CU117" s="344">
        <v>4281</v>
      </c>
      <c r="CV117" s="341">
        <v>4268</v>
      </c>
      <c r="CW117" s="341">
        <v>4189</v>
      </c>
      <c r="CX117" s="341">
        <v>4114</v>
      </c>
      <c r="CY117" s="341">
        <v>4096</v>
      </c>
      <c r="CZ117" s="341">
        <v>4081</v>
      </c>
      <c r="DA117" s="341">
        <v>4088</v>
      </c>
      <c r="DB117" s="341">
        <v>4097</v>
      </c>
      <c r="DC117" s="341">
        <v>4110</v>
      </c>
      <c r="DD117" s="341">
        <v>4100</v>
      </c>
      <c r="DE117" s="341">
        <v>4124</v>
      </c>
      <c r="DF117" s="341">
        <v>4140</v>
      </c>
      <c r="DG117" s="341">
        <v>4164</v>
      </c>
      <c r="DH117" s="344">
        <v>4183</v>
      </c>
      <c r="DI117" s="344">
        <v>4246</v>
      </c>
      <c r="DJ117" s="344">
        <v>4220</v>
      </c>
      <c r="DK117" s="344">
        <v>4182</v>
      </c>
      <c r="DL117" s="344">
        <v>4150</v>
      </c>
      <c r="DM117" s="344">
        <v>4112</v>
      </c>
      <c r="DN117" s="344">
        <v>4083</v>
      </c>
      <c r="DO117" s="344">
        <v>4074</v>
      </c>
      <c r="DP117" s="344">
        <v>4079</v>
      </c>
      <c r="DQ117" s="344">
        <v>4065</v>
      </c>
      <c r="DR117" s="344">
        <v>4057</v>
      </c>
      <c r="DS117" s="344">
        <v>4127</v>
      </c>
      <c r="DT117" s="341">
        <v>4136</v>
      </c>
      <c r="DU117" s="341">
        <v>4324</v>
      </c>
      <c r="DV117" s="341">
        <v>4361</v>
      </c>
      <c r="DW117" s="341">
        <v>4410</v>
      </c>
      <c r="DX117" s="341">
        <v>4485</v>
      </c>
      <c r="DY117" s="341">
        <v>4490</v>
      </c>
      <c r="DZ117" s="341">
        <v>4516</v>
      </c>
      <c r="EA117" s="341">
        <v>4397</v>
      </c>
      <c r="EB117" s="341">
        <v>4416</v>
      </c>
      <c r="EC117" s="341">
        <v>4393</v>
      </c>
      <c r="ED117" s="341">
        <v>4371</v>
      </c>
      <c r="EE117" s="341">
        <v>4371</v>
      </c>
      <c r="EF117" s="344">
        <v>4387</v>
      </c>
      <c r="EG117" s="344">
        <v>4360</v>
      </c>
      <c r="EH117" s="344">
        <v>4278</v>
      </c>
      <c r="EI117" s="344">
        <v>4266</v>
      </c>
      <c r="EJ117" s="344">
        <v>4258</v>
      </c>
      <c r="EK117" s="344">
        <v>4269</v>
      </c>
      <c r="EL117" s="344">
        <v>4298</v>
      </c>
      <c r="EM117" s="344">
        <v>4347</v>
      </c>
      <c r="EN117" s="344">
        <v>4349</v>
      </c>
      <c r="EO117" s="344">
        <v>4331</v>
      </c>
      <c r="EP117" s="344">
        <v>4321</v>
      </c>
      <c r="EQ117" s="344">
        <v>4329</v>
      </c>
      <c r="ER117" s="341">
        <v>4322</v>
      </c>
      <c r="ES117" s="341">
        <v>4319</v>
      </c>
      <c r="ET117" s="341">
        <v>4376</v>
      </c>
      <c r="EU117" s="341">
        <v>4363</v>
      </c>
      <c r="EV117" s="341">
        <v>4363</v>
      </c>
      <c r="EW117" s="341">
        <v>4321</v>
      </c>
      <c r="EX117" s="341">
        <v>4546</v>
      </c>
      <c r="EY117" s="341">
        <v>4523</v>
      </c>
      <c r="EZ117" s="341">
        <v>4517</v>
      </c>
      <c r="FA117" s="341">
        <v>4573</v>
      </c>
      <c r="FB117" s="341">
        <v>4590</v>
      </c>
      <c r="FC117" s="341">
        <v>4619</v>
      </c>
      <c r="FD117" s="344">
        <v>4683</v>
      </c>
      <c r="FE117" s="344">
        <v>4665</v>
      </c>
      <c r="FF117" s="344">
        <v>4639</v>
      </c>
      <c r="FG117" s="344">
        <v>4625</v>
      </c>
      <c r="FH117" s="344">
        <v>4624</v>
      </c>
      <c r="FI117" s="344">
        <v>4565</v>
      </c>
      <c r="FJ117" s="344">
        <v>4582</v>
      </c>
      <c r="FK117" s="344">
        <v>4592</v>
      </c>
      <c r="FL117" s="344">
        <v>4589</v>
      </c>
      <c r="FM117" s="344">
        <v>4606</v>
      </c>
      <c r="FN117" s="344">
        <v>4589</v>
      </c>
      <c r="FO117" s="344">
        <v>4604</v>
      </c>
      <c r="FP117" s="341">
        <v>4673</v>
      </c>
      <c r="FQ117" s="341">
        <v>4684</v>
      </c>
      <c r="FR117" s="341">
        <v>4689</v>
      </c>
      <c r="FS117" s="341">
        <v>4698</v>
      </c>
      <c r="FT117" s="341">
        <v>4748</v>
      </c>
      <c r="FU117" s="341">
        <v>4735</v>
      </c>
      <c r="FV117" s="341">
        <v>4710</v>
      </c>
      <c r="FW117" s="341">
        <v>4687</v>
      </c>
      <c r="FX117" s="341">
        <v>4646</v>
      </c>
      <c r="FY117" s="341">
        <v>4685</v>
      </c>
      <c r="FZ117" s="341">
        <v>4647</v>
      </c>
      <c r="GA117" s="341">
        <v>4699</v>
      </c>
      <c r="GB117" s="341">
        <v>4766</v>
      </c>
      <c r="GC117" s="341">
        <v>4757</v>
      </c>
      <c r="GD117" s="341">
        <v>4751</v>
      </c>
      <c r="GE117" s="341">
        <v>4720</v>
      </c>
      <c r="GF117" s="352">
        <v>4744</v>
      </c>
      <c r="GG117" s="353">
        <v>4570</v>
      </c>
      <c r="GH117" s="353">
        <v>4575</v>
      </c>
      <c r="GI117" s="353">
        <v>4572</v>
      </c>
      <c r="GJ117" s="353">
        <v>4571</v>
      </c>
      <c r="GK117" s="353">
        <v>4578</v>
      </c>
      <c r="GL117" s="353">
        <v>4585</v>
      </c>
      <c r="GM117" s="353">
        <v>4594</v>
      </c>
      <c r="GN117" s="341">
        <v>4651</v>
      </c>
      <c r="GO117" s="281">
        <v>57</v>
      </c>
      <c r="GP117" s="282">
        <v>101.240748802786</v>
      </c>
      <c r="GQ117" s="281">
        <v>57</v>
      </c>
      <c r="GR117" s="282">
        <v>101.240748802786</v>
      </c>
    </row>
    <row r="118" spans="1:200" ht="15" outlineLevel="2">
      <c r="A118" s="339">
        <v>467</v>
      </c>
      <c r="B118" s="340" t="s">
        <v>323</v>
      </c>
      <c r="C118" s="306" t="s">
        <v>448</v>
      </c>
      <c r="D118" s="341">
        <v>4671</v>
      </c>
      <c r="E118" s="341">
        <v>4698</v>
      </c>
      <c r="F118" s="341">
        <v>4683</v>
      </c>
      <c r="G118" s="341">
        <v>4628</v>
      </c>
      <c r="H118" s="341">
        <v>4602</v>
      </c>
      <c r="I118" s="341">
        <v>4614</v>
      </c>
      <c r="J118" s="341">
        <v>4592</v>
      </c>
      <c r="K118" s="341">
        <v>4606</v>
      </c>
      <c r="L118" s="341">
        <v>4539</v>
      </c>
      <c r="M118" s="341">
        <v>4534</v>
      </c>
      <c r="N118" s="341">
        <v>4532</v>
      </c>
      <c r="O118" s="341">
        <v>4732</v>
      </c>
      <c r="P118" s="344">
        <v>4703</v>
      </c>
      <c r="Q118" s="344">
        <v>4856</v>
      </c>
      <c r="R118" s="347">
        <v>4838</v>
      </c>
      <c r="S118" s="344">
        <v>4825</v>
      </c>
      <c r="T118" s="344">
        <v>4813</v>
      </c>
      <c r="U118" s="344">
        <v>4794</v>
      </c>
      <c r="V118" s="344">
        <v>4830</v>
      </c>
      <c r="W118" s="344">
        <v>4716</v>
      </c>
      <c r="X118" s="344">
        <v>4679</v>
      </c>
      <c r="Y118" s="344">
        <v>4676</v>
      </c>
      <c r="Z118" s="344">
        <v>4646</v>
      </c>
      <c r="AA118" s="344">
        <v>4753</v>
      </c>
      <c r="AB118" s="341">
        <v>4754</v>
      </c>
      <c r="AC118" s="341">
        <v>4820</v>
      </c>
      <c r="AD118" s="341">
        <v>4879</v>
      </c>
      <c r="AE118" s="341">
        <v>4880</v>
      </c>
      <c r="AF118" s="341">
        <v>4922</v>
      </c>
      <c r="AG118" s="341">
        <v>5089</v>
      </c>
      <c r="AH118" s="341">
        <v>5089</v>
      </c>
      <c r="AI118" s="341">
        <v>5177</v>
      </c>
      <c r="AJ118" s="341">
        <v>5183</v>
      </c>
      <c r="AK118" s="341">
        <v>5211</v>
      </c>
      <c r="AL118" s="341">
        <v>5134</v>
      </c>
      <c r="AM118" s="341">
        <v>5123</v>
      </c>
      <c r="AN118" s="344">
        <v>5140</v>
      </c>
      <c r="AO118" s="344">
        <v>5104</v>
      </c>
      <c r="AP118" s="344">
        <v>5071</v>
      </c>
      <c r="AQ118" s="344">
        <v>5025</v>
      </c>
      <c r="AR118" s="344">
        <v>4969</v>
      </c>
      <c r="AS118" s="344">
        <v>4989</v>
      </c>
      <c r="AT118" s="344">
        <v>4941</v>
      </c>
      <c r="AU118" s="344">
        <v>4966</v>
      </c>
      <c r="AV118" s="344">
        <v>4928</v>
      </c>
      <c r="AW118" s="344">
        <v>4898</v>
      </c>
      <c r="AX118" s="344">
        <v>4889</v>
      </c>
      <c r="AY118" s="344">
        <v>4974</v>
      </c>
      <c r="AZ118" s="341">
        <v>4953</v>
      </c>
      <c r="BA118" s="341">
        <v>4962</v>
      </c>
      <c r="BB118" s="341">
        <v>4932</v>
      </c>
      <c r="BC118" s="341">
        <v>4935</v>
      </c>
      <c r="BD118" s="341">
        <v>4921</v>
      </c>
      <c r="BE118" s="341">
        <v>4898</v>
      </c>
      <c r="BF118" s="341">
        <v>4844</v>
      </c>
      <c r="BG118" s="341">
        <v>4825</v>
      </c>
      <c r="BH118" s="341">
        <v>4788</v>
      </c>
      <c r="BI118" s="341">
        <v>4727</v>
      </c>
      <c r="BJ118" s="341">
        <v>4706</v>
      </c>
      <c r="BK118" s="341">
        <v>4703</v>
      </c>
      <c r="BL118" s="344">
        <v>4673</v>
      </c>
      <c r="BM118" s="344">
        <v>4662</v>
      </c>
      <c r="BN118" s="344">
        <v>4629</v>
      </c>
      <c r="BO118" s="344">
        <v>4613</v>
      </c>
      <c r="BP118" s="344">
        <v>4611</v>
      </c>
      <c r="BQ118" s="344">
        <v>4639</v>
      </c>
      <c r="BR118" s="344">
        <v>4678</v>
      </c>
      <c r="BS118" s="344">
        <v>4626</v>
      </c>
      <c r="BT118" s="344">
        <v>4595</v>
      </c>
      <c r="BU118" s="344">
        <v>4557</v>
      </c>
      <c r="BV118" s="344">
        <v>4477</v>
      </c>
      <c r="BW118" s="344">
        <v>4501</v>
      </c>
      <c r="BX118" s="341">
        <v>4494</v>
      </c>
      <c r="BY118" s="341">
        <v>4480</v>
      </c>
      <c r="BZ118" s="341">
        <v>4430</v>
      </c>
      <c r="CA118" s="341">
        <v>4443</v>
      </c>
      <c r="CB118" s="341">
        <v>4398</v>
      </c>
      <c r="CC118" s="341">
        <v>4390</v>
      </c>
      <c r="CD118" s="341">
        <v>4379</v>
      </c>
      <c r="CE118" s="341">
        <v>4390</v>
      </c>
      <c r="CF118" s="341">
        <v>4367</v>
      </c>
      <c r="CG118" s="341">
        <v>4346</v>
      </c>
      <c r="CH118" s="341">
        <v>4358</v>
      </c>
      <c r="CI118" s="341">
        <v>4345</v>
      </c>
      <c r="CJ118" s="344">
        <v>4353</v>
      </c>
      <c r="CK118" s="344">
        <v>4293</v>
      </c>
      <c r="CL118" s="344">
        <v>4278</v>
      </c>
      <c r="CM118" s="344">
        <v>4250</v>
      </c>
      <c r="CN118" s="344">
        <v>4242</v>
      </c>
      <c r="CO118" s="344">
        <v>4306</v>
      </c>
      <c r="CP118" s="344">
        <v>4346</v>
      </c>
      <c r="CQ118" s="344">
        <v>4363</v>
      </c>
      <c r="CR118" s="344">
        <v>4343</v>
      </c>
      <c r="CS118" s="344">
        <v>4379</v>
      </c>
      <c r="CT118" s="344">
        <v>4384</v>
      </c>
      <c r="CU118" s="344">
        <v>4402</v>
      </c>
      <c r="CV118" s="341">
        <v>4400</v>
      </c>
      <c r="CW118" s="341">
        <v>4363</v>
      </c>
      <c r="CX118" s="341">
        <v>4436</v>
      </c>
      <c r="CY118" s="341">
        <v>4451</v>
      </c>
      <c r="CZ118" s="341">
        <v>4420</v>
      </c>
      <c r="DA118" s="341">
        <v>4414</v>
      </c>
      <c r="DB118" s="341">
        <v>4400</v>
      </c>
      <c r="DC118" s="341">
        <v>4398</v>
      </c>
      <c r="DD118" s="341">
        <v>4384</v>
      </c>
      <c r="DE118" s="341">
        <v>4409</v>
      </c>
      <c r="DF118" s="341">
        <v>4426</v>
      </c>
      <c r="DG118" s="341">
        <v>4426</v>
      </c>
      <c r="DH118" s="344">
        <v>4419</v>
      </c>
      <c r="DI118" s="344">
        <v>4384</v>
      </c>
      <c r="DJ118" s="344">
        <v>4372</v>
      </c>
      <c r="DK118" s="344">
        <v>4357</v>
      </c>
      <c r="DL118" s="344">
        <v>4335</v>
      </c>
      <c r="DM118" s="344">
        <v>4314</v>
      </c>
      <c r="DN118" s="344">
        <v>4286</v>
      </c>
      <c r="DO118" s="344">
        <v>4266</v>
      </c>
      <c r="DP118" s="344">
        <v>4263</v>
      </c>
      <c r="DQ118" s="344">
        <v>4267</v>
      </c>
      <c r="DR118" s="344">
        <v>4257</v>
      </c>
      <c r="DS118" s="344">
        <v>4413</v>
      </c>
      <c r="DT118" s="341">
        <v>4426</v>
      </c>
      <c r="DU118" s="341">
        <v>4469</v>
      </c>
      <c r="DV118" s="341">
        <v>4468</v>
      </c>
      <c r="DW118" s="341">
        <v>4478</v>
      </c>
      <c r="DX118" s="341">
        <v>4517</v>
      </c>
      <c r="DY118" s="341">
        <v>4535</v>
      </c>
      <c r="DZ118" s="341">
        <v>4552</v>
      </c>
      <c r="EA118" s="341">
        <v>4505</v>
      </c>
      <c r="EB118" s="341">
        <v>4529</v>
      </c>
      <c r="EC118" s="341">
        <v>4495</v>
      </c>
      <c r="ED118" s="341">
        <v>4473</v>
      </c>
      <c r="EE118" s="341">
        <v>4472</v>
      </c>
      <c r="EF118" s="344">
        <v>4506</v>
      </c>
      <c r="EG118" s="344">
        <v>4490</v>
      </c>
      <c r="EH118" s="344">
        <v>4475</v>
      </c>
      <c r="EI118" s="344">
        <v>4455</v>
      </c>
      <c r="EJ118" s="344">
        <v>4441</v>
      </c>
      <c r="EK118" s="344">
        <v>4417</v>
      </c>
      <c r="EL118" s="344">
        <v>4428</v>
      </c>
      <c r="EM118" s="344">
        <v>4444</v>
      </c>
      <c r="EN118" s="344">
        <v>4452</v>
      </c>
      <c r="EO118" s="344">
        <v>4433</v>
      </c>
      <c r="EP118" s="344">
        <v>4433</v>
      </c>
      <c r="EQ118" s="344">
        <v>4401</v>
      </c>
      <c r="ER118" s="341">
        <v>4423</v>
      </c>
      <c r="ES118" s="341">
        <v>4379</v>
      </c>
      <c r="ET118" s="341">
        <v>4373</v>
      </c>
      <c r="EU118" s="341">
        <v>4356</v>
      </c>
      <c r="EV118" s="341">
        <v>4360</v>
      </c>
      <c r="EW118" s="341">
        <v>4347</v>
      </c>
      <c r="EX118" s="341">
        <v>4416</v>
      </c>
      <c r="EY118" s="341">
        <v>4412</v>
      </c>
      <c r="EZ118" s="341">
        <v>4441</v>
      </c>
      <c r="FA118" s="341">
        <v>4460</v>
      </c>
      <c r="FB118" s="341">
        <v>4461</v>
      </c>
      <c r="FC118" s="341">
        <v>4509</v>
      </c>
      <c r="FD118" s="344">
        <v>4519</v>
      </c>
      <c r="FE118" s="344">
        <v>4501</v>
      </c>
      <c r="FF118" s="344">
        <v>4455</v>
      </c>
      <c r="FG118" s="344">
        <v>4463</v>
      </c>
      <c r="FH118" s="344">
        <v>4449</v>
      </c>
      <c r="FI118" s="344">
        <v>4410</v>
      </c>
      <c r="FJ118" s="344">
        <v>4415</v>
      </c>
      <c r="FK118" s="344">
        <v>4427</v>
      </c>
      <c r="FL118" s="344">
        <v>4411</v>
      </c>
      <c r="FM118" s="344">
        <v>4407</v>
      </c>
      <c r="FN118" s="344">
        <v>4392</v>
      </c>
      <c r="FO118" s="344">
        <v>4392</v>
      </c>
      <c r="FP118" s="341">
        <v>4412</v>
      </c>
      <c r="FQ118" s="341">
        <v>4386</v>
      </c>
      <c r="FR118" s="341">
        <v>4385</v>
      </c>
      <c r="FS118" s="341">
        <v>4371</v>
      </c>
      <c r="FT118" s="341">
        <v>4367</v>
      </c>
      <c r="FU118" s="341">
        <v>4349</v>
      </c>
      <c r="FV118" s="341">
        <v>4341</v>
      </c>
      <c r="FW118" s="341">
        <v>4348</v>
      </c>
      <c r="FX118" s="341">
        <v>4357</v>
      </c>
      <c r="FY118" s="341">
        <v>4364</v>
      </c>
      <c r="FZ118" s="341">
        <v>4339</v>
      </c>
      <c r="GA118" s="341">
        <v>4352</v>
      </c>
      <c r="GB118" s="341">
        <v>4354</v>
      </c>
      <c r="GC118" s="341">
        <v>4354</v>
      </c>
      <c r="GD118" s="341">
        <v>4334</v>
      </c>
      <c r="GE118" s="341">
        <v>4342</v>
      </c>
      <c r="GF118" s="352">
        <v>4340</v>
      </c>
      <c r="GG118" s="353">
        <v>4302</v>
      </c>
      <c r="GH118" s="353">
        <v>4326</v>
      </c>
      <c r="GI118" s="353">
        <v>4308</v>
      </c>
      <c r="GJ118" s="353">
        <v>4286</v>
      </c>
      <c r="GK118" s="353">
        <v>4277</v>
      </c>
      <c r="GL118" s="353">
        <v>4274</v>
      </c>
      <c r="GM118" s="353">
        <v>4260</v>
      </c>
      <c r="GN118" s="341">
        <v>4340</v>
      </c>
      <c r="GO118" s="281">
        <v>80</v>
      </c>
      <c r="GP118" s="282">
        <v>101.8779342723</v>
      </c>
      <c r="GQ118" s="281">
        <v>80</v>
      </c>
      <c r="GR118" s="282">
        <v>101.8779342723</v>
      </c>
    </row>
    <row r="119" spans="1:200" ht="15" outlineLevel="2">
      <c r="A119" s="339">
        <v>576</v>
      </c>
      <c r="B119" s="340" t="s">
        <v>323</v>
      </c>
      <c r="C119" s="306" t="s">
        <v>449</v>
      </c>
      <c r="D119" s="341">
        <v>5999</v>
      </c>
      <c r="E119" s="341">
        <v>6001</v>
      </c>
      <c r="F119" s="341">
        <v>6003</v>
      </c>
      <c r="G119" s="341">
        <v>5990</v>
      </c>
      <c r="H119" s="341">
        <v>5917</v>
      </c>
      <c r="I119" s="341">
        <v>5947</v>
      </c>
      <c r="J119" s="341">
        <v>5932</v>
      </c>
      <c r="K119" s="341">
        <v>5937</v>
      </c>
      <c r="L119" s="341">
        <v>5910</v>
      </c>
      <c r="M119" s="341">
        <v>5949</v>
      </c>
      <c r="N119" s="341">
        <v>5961</v>
      </c>
      <c r="O119" s="341">
        <v>6010</v>
      </c>
      <c r="P119" s="344">
        <v>5988</v>
      </c>
      <c r="Q119" s="344">
        <v>5994</v>
      </c>
      <c r="R119" s="347">
        <v>5964</v>
      </c>
      <c r="S119" s="344">
        <v>5460</v>
      </c>
      <c r="T119" s="344">
        <v>5861</v>
      </c>
      <c r="U119" s="344">
        <v>5898</v>
      </c>
      <c r="V119" s="344">
        <v>5896</v>
      </c>
      <c r="W119" s="344">
        <v>5891</v>
      </c>
      <c r="X119" s="344">
        <v>5906</v>
      </c>
      <c r="Y119" s="344">
        <v>5986</v>
      </c>
      <c r="Z119" s="344">
        <v>6006</v>
      </c>
      <c r="AA119" s="344">
        <v>6040</v>
      </c>
      <c r="AB119" s="341">
        <v>6056</v>
      </c>
      <c r="AC119" s="341">
        <v>6056</v>
      </c>
      <c r="AD119" s="341">
        <v>6039</v>
      </c>
      <c r="AE119" s="341">
        <v>6022</v>
      </c>
      <c r="AF119" s="341">
        <v>6073</v>
      </c>
      <c r="AG119" s="341">
        <v>6056</v>
      </c>
      <c r="AH119" s="341">
        <v>6079</v>
      </c>
      <c r="AI119" s="341">
        <v>6092</v>
      </c>
      <c r="AJ119" s="341">
        <v>6109</v>
      </c>
      <c r="AK119" s="341">
        <v>6138</v>
      </c>
      <c r="AL119" s="341">
        <v>6074</v>
      </c>
      <c r="AM119" s="341">
        <v>6096</v>
      </c>
      <c r="AN119" s="344">
        <v>6085</v>
      </c>
      <c r="AO119" s="344">
        <v>6140</v>
      </c>
      <c r="AP119" s="344">
        <v>6137</v>
      </c>
      <c r="AQ119" s="344">
        <v>6147</v>
      </c>
      <c r="AR119" s="344">
        <v>6156</v>
      </c>
      <c r="AS119" s="344">
        <v>6174</v>
      </c>
      <c r="AT119" s="344">
        <v>6160</v>
      </c>
      <c r="AU119" s="344">
        <v>6172</v>
      </c>
      <c r="AV119" s="344">
        <v>6136</v>
      </c>
      <c r="AW119" s="344">
        <v>6140</v>
      </c>
      <c r="AX119" s="344">
        <v>6113</v>
      </c>
      <c r="AY119" s="344">
        <v>6122</v>
      </c>
      <c r="AZ119" s="341">
        <v>6146</v>
      </c>
      <c r="BA119" s="341">
        <v>6142</v>
      </c>
      <c r="BB119" s="341">
        <v>6144</v>
      </c>
      <c r="BC119" s="341">
        <v>6129</v>
      </c>
      <c r="BD119" s="341">
        <v>6103</v>
      </c>
      <c r="BE119" s="341">
        <v>6094</v>
      </c>
      <c r="BF119" s="341">
        <v>6079</v>
      </c>
      <c r="BG119" s="341">
        <v>6039</v>
      </c>
      <c r="BH119" s="341">
        <v>6044</v>
      </c>
      <c r="BI119" s="341">
        <v>6025</v>
      </c>
      <c r="BJ119" s="341">
        <v>6064</v>
      </c>
      <c r="BK119" s="341">
        <v>6104</v>
      </c>
      <c r="BL119" s="344">
        <v>6128</v>
      </c>
      <c r="BM119" s="344">
        <v>6165</v>
      </c>
      <c r="BN119" s="344">
        <v>6155</v>
      </c>
      <c r="BO119" s="344">
        <v>6165</v>
      </c>
      <c r="BP119" s="344">
        <v>6183</v>
      </c>
      <c r="BQ119" s="344">
        <v>6179</v>
      </c>
      <c r="BR119" s="344">
        <v>6120</v>
      </c>
      <c r="BS119" s="344">
        <v>6036</v>
      </c>
      <c r="BT119" s="344">
        <v>6100</v>
      </c>
      <c r="BU119" s="344">
        <v>6110</v>
      </c>
      <c r="BV119" s="344">
        <v>6108</v>
      </c>
      <c r="BW119" s="344">
        <v>6104</v>
      </c>
      <c r="BX119" s="341">
        <v>6112</v>
      </c>
      <c r="BY119" s="341">
        <v>6091</v>
      </c>
      <c r="BZ119" s="341">
        <v>6084</v>
      </c>
      <c r="CA119" s="341">
        <v>6065</v>
      </c>
      <c r="CB119" s="341">
        <v>6073</v>
      </c>
      <c r="CC119" s="341">
        <v>6010</v>
      </c>
      <c r="CD119" s="341">
        <v>6037</v>
      </c>
      <c r="CE119" s="341">
        <v>6048</v>
      </c>
      <c r="CF119" s="341">
        <v>6017</v>
      </c>
      <c r="CG119" s="341">
        <v>6008</v>
      </c>
      <c r="CH119" s="341">
        <v>5977</v>
      </c>
      <c r="CI119" s="341">
        <v>5946</v>
      </c>
      <c r="CJ119" s="344">
        <v>5923</v>
      </c>
      <c r="CK119" s="344">
        <v>5910</v>
      </c>
      <c r="CL119" s="344">
        <v>5930</v>
      </c>
      <c r="CM119" s="344">
        <v>5892</v>
      </c>
      <c r="CN119" s="344">
        <v>5904</v>
      </c>
      <c r="CO119" s="344">
        <v>5908</v>
      </c>
      <c r="CP119" s="344">
        <v>5895</v>
      </c>
      <c r="CQ119" s="344">
        <v>5893</v>
      </c>
      <c r="CR119" s="344">
        <v>5903</v>
      </c>
      <c r="CS119" s="344">
        <v>5909</v>
      </c>
      <c r="CT119" s="344">
        <v>5912</v>
      </c>
      <c r="CU119" s="344">
        <v>5919</v>
      </c>
      <c r="CV119" s="341">
        <v>5929</v>
      </c>
      <c r="CW119" s="341">
        <v>5940</v>
      </c>
      <c r="CX119" s="341">
        <v>5937</v>
      </c>
      <c r="CY119" s="341">
        <v>5921</v>
      </c>
      <c r="CZ119" s="341">
        <v>5876</v>
      </c>
      <c r="DA119" s="341">
        <v>5873</v>
      </c>
      <c r="DB119" s="341">
        <v>5860</v>
      </c>
      <c r="DC119" s="341">
        <v>5860</v>
      </c>
      <c r="DD119" s="341">
        <v>5889</v>
      </c>
      <c r="DE119" s="341">
        <v>5895</v>
      </c>
      <c r="DF119" s="341">
        <v>5874</v>
      </c>
      <c r="DG119" s="341">
        <v>5900</v>
      </c>
      <c r="DH119" s="344">
        <v>5917</v>
      </c>
      <c r="DI119" s="344">
        <v>5901</v>
      </c>
      <c r="DJ119" s="344">
        <v>5874</v>
      </c>
      <c r="DK119" s="344">
        <v>5842</v>
      </c>
      <c r="DL119" s="344">
        <v>5818</v>
      </c>
      <c r="DM119" s="344">
        <v>5819</v>
      </c>
      <c r="DN119" s="344">
        <v>5811</v>
      </c>
      <c r="DO119" s="344">
        <v>5782</v>
      </c>
      <c r="DP119" s="344">
        <v>5768</v>
      </c>
      <c r="DQ119" s="344">
        <v>5791</v>
      </c>
      <c r="DR119" s="344">
        <v>5791</v>
      </c>
      <c r="DS119" s="344">
        <v>5808</v>
      </c>
      <c r="DT119" s="341">
        <v>5859</v>
      </c>
      <c r="DU119" s="341">
        <v>5871</v>
      </c>
      <c r="DV119" s="341">
        <v>5837</v>
      </c>
      <c r="DW119" s="341">
        <v>5828</v>
      </c>
      <c r="DX119" s="341">
        <v>5843</v>
      </c>
      <c r="DY119" s="341">
        <v>5848</v>
      </c>
      <c r="DZ119" s="341">
        <v>5860</v>
      </c>
      <c r="EA119" s="341">
        <v>5829</v>
      </c>
      <c r="EB119" s="341">
        <v>5831</v>
      </c>
      <c r="EC119" s="341">
        <v>5825</v>
      </c>
      <c r="ED119" s="341">
        <v>5824</v>
      </c>
      <c r="EE119" s="341">
        <v>5798</v>
      </c>
      <c r="EF119" s="344">
        <v>5819</v>
      </c>
      <c r="EG119" s="344">
        <v>5846</v>
      </c>
      <c r="EH119" s="344">
        <v>5798</v>
      </c>
      <c r="EI119" s="344">
        <v>5797</v>
      </c>
      <c r="EJ119" s="344">
        <v>5780</v>
      </c>
      <c r="EK119" s="344">
        <v>5775</v>
      </c>
      <c r="EL119" s="344">
        <v>5762</v>
      </c>
      <c r="EM119" s="344">
        <v>5753</v>
      </c>
      <c r="EN119" s="344">
        <v>5767</v>
      </c>
      <c r="EO119" s="344">
        <v>5734</v>
      </c>
      <c r="EP119" s="344">
        <v>5721</v>
      </c>
      <c r="EQ119" s="344">
        <v>5722</v>
      </c>
      <c r="ER119" s="341">
        <v>5740</v>
      </c>
      <c r="ES119" s="341">
        <v>5770</v>
      </c>
      <c r="ET119" s="341">
        <v>5714</v>
      </c>
      <c r="EU119" s="341">
        <v>5682</v>
      </c>
      <c r="EV119" s="341">
        <v>5641</v>
      </c>
      <c r="EW119" s="341">
        <v>5591</v>
      </c>
      <c r="EX119" s="341">
        <v>5626</v>
      </c>
      <c r="EY119" s="341">
        <v>5635</v>
      </c>
      <c r="EZ119" s="341">
        <v>5646</v>
      </c>
      <c r="FA119" s="341">
        <v>5656</v>
      </c>
      <c r="FB119" s="341">
        <v>5639</v>
      </c>
      <c r="FC119" s="341">
        <v>5657</v>
      </c>
      <c r="FD119" s="344">
        <v>5670</v>
      </c>
      <c r="FE119" s="344">
        <v>5734</v>
      </c>
      <c r="FF119" s="344">
        <v>5653</v>
      </c>
      <c r="FG119" s="344">
        <v>5623</v>
      </c>
      <c r="FH119" s="344">
        <v>5624</v>
      </c>
      <c r="FI119" s="344">
        <v>5623</v>
      </c>
      <c r="FJ119" s="344">
        <v>5644</v>
      </c>
      <c r="FK119" s="344">
        <v>5633</v>
      </c>
      <c r="FL119" s="344">
        <v>5625</v>
      </c>
      <c r="FM119" s="344">
        <v>5614</v>
      </c>
      <c r="FN119" s="344">
        <v>5588</v>
      </c>
      <c r="FO119" s="344">
        <v>5576</v>
      </c>
      <c r="FP119" s="341">
        <v>5601</v>
      </c>
      <c r="FQ119" s="341">
        <v>5610</v>
      </c>
      <c r="FR119" s="341">
        <v>5598</v>
      </c>
      <c r="FS119" s="341">
        <v>5566</v>
      </c>
      <c r="FT119" s="341">
        <v>5534</v>
      </c>
      <c r="FU119" s="341">
        <v>5542</v>
      </c>
      <c r="FV119" s="341">
        <v>5570</v>
      </c>
      <c r="FW119" s="341">
        <v>5563</v>
      </c>
      <c r="FX119" s="341">
        <v>5532</v>
      </c>
      <c r="FY119" s="341">
        <v>5566</v>
      </c>
      <c r="FZ119" s="341">
        <v>5572</v>
      </c>
      <c r="GA119" s="341">
        <v>5587</v>
      </c>
      <c r="GB119" s="341">
        <v>5597</v>
      </c>
      <c r="GC119" s="341">
        <v>5592</v>
      </c>
      <c r="GD119" s="341">
        <v>5550</v>
      </c>
      <c r="GE119" s="341">
        <v>5503</v>
      </c>
      <c r="GF119" s="352">
        <v>5499</v>
      </c>
      <c r="GG119" s="353">
        <v>5453</v>
      </c>
      <c r="GH119" s="353">
        <v>5420</v>
      </c>
      <c r="GI119" s="353">
        <v>5389</v>
      </c>
      <c r="GJ119" s="353">
        <v>5376</v>
      </c>
      <c r="GK119" s="353">
        <v>5373</v>
      </c>
      <c r="GL119" s="353">
        <v>5376</v>
      </c>
      <c r="GM119" s="353">
        <v>5368</v>
      </c>
      <c r="GN119" s="341">
        <v>5370</v>
      </c>
      <c r="GO119" s="281">
        <v>2</v>
      </c>
      <c r="GP119" s="282">
        <v>100.037257824143</v>
      </c>
      <c r="GQ119" s="281">
        <v>2</v>
      </c>
      <c r="GR119" s="282">
        <v>100.037257824143</v>
      </c>
    </row>
    <row r="120" spans="1:200" ht="15" outlineLevel="2">
      <c r="A120" s="339">
        <v>642</v>
      </c>
      <c r="B120" s="340" t="s">
        <v>323</v>
      </c>
      <c r="C120" s="306" t="s">
        <v>450</v>
      </c>
      <c r="D120" s="341">
        <v>11882</v>
      </c>
      <c r="E120" s="341">
        <v>11986</v>
      </c>
      <c r="F120" s="341">
        <v>12134</v>
      </c>
      <c r="G120" s="341">
        <v>12143</v>
      </c>
      <c r="H120" s="341">
        <v>12074</v>
      </c>
      <c r="I120" s="341">
        <v>12104</v>
      </c>
      <c r="J120" s="341">
        <v>12050</v>
      </c>
      <c r="K120" s="341">
        <v>12085</v>
      </c>
      <c r="L120" s="341">
        <v>12282</v>
      </c>
      <c r="M120" s="341">
        <v>12409</v>
      </c>
      <c r="N120" s="341">
        <v>12579</v>
      </c>
      <c r="O120" s="341">
        <v>12674</v>
      </c>
      <c r="P120" s="344">
        <v>12783</v>
      </c>
      <c r="Q120" s="344">
        <v>12885</v>
      </c>
      <c r="R120" s="347">
        <v>13058</v>
      </c>
      <c r="S120" s="344">
        <v>13401</v>
      </c>
      <c r="T120" s="344">
        <v>13490</v>
      </c>
      <c r="U120" s="344">
        <v>13531</v>
      </c>
      <c r="V120" s="344">
        <v>13591</v>
      </c>
      <c r="W120" s="344">
        <v>13486</v>
      </c>
      <c r="X120" s="344">
        <v>13540</v>
      </c>
      <c r="Y120" s="344">
        <v>13683</v>
      </c>
      <c r="Z120" s="344">
        <v>13710</v>
      </c>
      <c r="AA120" s="344">
        <v>13664</v>
      </c>
      <c r="AB120" s="341">
        <v>13706</v>
      </c>
      <c r="AC120" s="341">
        <v>13727</v>
      </c>
      <c r="AD120" s="341">
        <v>13715</v>
      </c>
      <c r="AE120" s="341">
        <v>13696</v>
      </c>
      <c r="AF120" s="341">
        <v>13636</v>
      </c>
      <c r="AG120" s="341">
        <v>13636</v>
      </c>
      <c r="AH120" s="341">
        <v>13634</v>
      </c>
      <c r="AI120" s="341">
        <v>13649</v>
      </c>
      <c r="AJ120" s="341">
        <v>13694</v>
      </c>
      <c r="AK120" s="341">
        <v>13693</v>
      </c>
      <c r="AL120" s="341">
        <v>13748</v>
      </c>
      <c r="AM120" s="341">
        <v>13776</v>
      </c>
      <c r="AN120" s="344">
        <v>13830</v>
      </c>
      <c r="AO120" s="344">
        <v>14139</v>
      </c>
      <c r="AP120" s="344">
        <v>14097</v>
      </c>
      <c r="AQ120" s="344">
        <v>14058</v>
      </c>
      <c r="AR120" s="344">
        <v>14110</v>
      </c>
      <c r="AS120" s="344">
        <v>14092</v>
      </c>
      <c r="AT120" s="344">
        <v>14093</v>
      </c>
      <c r="AU120" s="344">
        <v>14069</v>
      </c>
      <c r="AV120" s="344">
        <v>13965</v>
      </c>
      <c r="AW120" s="344">
        <v>13995</v>
      </c>
      <c r="AX120" s="344">
        <v>14040</v>
      </c>
      <c r="AY120" s="344">
        <v>14045</v>
      </c>
      <c r="AZ120" s="341">
        <v>14028</v>
      </c>
      <c r="BA120" s="341">
        <v>14004</v>
      </c>
      <c r="BB120" s="341">
        <v>13955</v>
      </c>
      <c r="BC120" s="341">
        <v>13801</v>
      </c>
      <c r="BD120" s="341">
        <v>13858</v>
      </c>
      <c r="BE120" s="341">
        <v>13797</v>
      </c>
      <c r="BF120" s="341">
        <v>13821</v>
      </c>
      <c r="BG120" s="341">
        <v>13652</v>
      </c>
      <c r="BH120" s="341">
        <v>13724</v>
      </c>
      <c r="BI120" s="341">
        <v>13713</v>
      </c>
      <c r="BJ120" s="341">
        <v>13705</v>
      </c>
      <c r="BK120" s="341">
        <v>13731</v>
      </c>
      <c r="BL120" s="344">
        <v>13749</v>
      </c>
      <c r="BM120" s="344">
        <v>13769</v>
      </c>
      <c r="BN120" s="344">
        <v>13774</v>
      </c>
      <c r="BO120" s="344">
        <v>13736</v>
      </c>
      <c r="BP120" s="344">
        <v>13794</v>
      </c>
      <c r="BQ120" s="344">
        <v>13722</v>
      </c>
      <c r="BR120" s="344">
        <v>13571</v>
      </c>
      <c r="BS120" s="344">
        <v>13529</v>
      </c>
      <c r="BT120" s="344">
        <v>13507</v>
      </c>
      <c r="BU120" s="344">
        <v>13417</v>
      </c>
      <c r="BV120" s="344">
        <v>13408</v>
      </c>
      <c r="BW120" s="344">
        <v>13389</v>
      </c>
      <c r="BX120" s="341">
        <v>13383</v>
      </c>
      <c r="BY120" s="341">
        <v>13319</v>
      </c>
      <c r="BZ120" s="341">
        <v>13212</v>
      </c>
      <c r="CA120" s="341">
        <v>13160</v>
      </c>
      <c r="CB120" s="341">
        <v>13104</v>
      </c>
      <c r="CC120" s="341">
        <v>12909</v>
      </c>
      <c r="CD120" s="341">
        <v>12824</v>
      </c>
      <c r="CE120" s="341">
        <v>12817</v>
      </c>
      <c r="CF120" s="341">
        <v>12800</v>
      </c>
      <c r="CG120" s="341">
        <v>12787</v>
      </c>
      <c r="CH120" s="341">
        <v>12779</v>
      </c>
      <c r="CI120" s="341">
        <v>12805</v>
      </c>
      <c r="CJ120" s="344">
        <v>12812</v>
      </c>
      <c r="CK120" s="344">
        <v>12810</v>
      </c>
      <c r="CL120" s="344">
        <v>12784</v>
      </c>
      <c r="CM120" s="344">
        <v>12766</v>
      </c>
      <c r="CN120" s="344">
        <v>12803</v>
      </c>
      <c r="CO120" s="344">
        <v>12861</v>
      </c>
      <c r="CP120" s="344">
        <v>12924</v>
      </c>
      <c r="CQ120" s="344">
        <v>12915</v>
      </c>
      <c r="CR120" s="344">
        <v>13058</v>
      </c>
      <c r="CS120" s="344">
        <v>13091</v>
      </c>
      <c r="CT120" s="344">
        <v>13092</v>
      </c>
      <c r="CU120" s="344">
        <v>13109</v>
      </c>
      <c r="CV120" s="341">
        <v>13116</v>
      </c>
      <c r="CW120" s="341">
        <v>13091</v>
      </c>
      <c r="CX120" s="341">
        <v>13045</v>
      </c>
      <c r="CY120" s="341">
        <v>13013</v>
      </c>
      <c r="CZ120" s="341">
        <v>13043</v>
      </c>
      <c r="DA120" s="341">
        <v>13025</v>
      </c>
      <c r="DB120" s="341">
        <v>13036</v>
      </c>
      <c r="DC120" s="341">
        <v>12940</v>
      </c>
      <c r="DD120" s="341">
        <v>12916</v>
      </c>
      <c r="DE120" s="341">
        <v>12923</v>
      </c>
      <c r="DF120" s="341">
        <v>12957</v>
      </c>
      <c r="DG120" s="341">
        <v>12919</v>
      </c>
      <c r="DH120" s="344">
        <v>12906</v>
      </c>
      <c r="DI120" s="344">
        <v>12883</v>
      </c>
      <c r="DJ120" s="344">
        <v>13099</v>
      </c>
      <c r="DK120" s="344">
        <v>12990</v>
      </c>
      <c r="DL120" s="344">
        <v>12891</v>
      </c>
      <c r="DM120" s="344">
        <v>12843</v>
      </c>
      <c r="DN120" s="344">
        <v>12813</v>
      </c>
      <c r="DO120" s="344">
        <v>12795</v>
      </c>
      <c r="DP120" s="344">
        <v>12826</v>
      </c>
      <c r="DQ120" s="344">
        <v>12805</v>
      </c>
      <c r="DR120" s="344">
        <v>12780</v>
      </c>
      <c r="DS120" s="344">
        <v>12810</v>
      </c>
      <c r="DT120" s="341">
        <v>12891</v>
      </c>
      <c r="DU120" s="341">
        <v>12979</v>
      </c>
      <c r="DV120" s="341">
        <v>12936</v>
      </c>
      <c r="DW120" s="341">
        <v>12974</v>
      </c>
      <c r="DX120" s="341">
        <v>13033</v>
      </c>
      <c r="DY120" s="341">
        <v>13074</v>
      </c>
      <c r="DZ120" s="341">
        <v>13084</v>
      </c>
      <c r="EA120" s="341">
        <v>13023</v>
      </c>
      <c r="EB120" s="341">
        <v>13056</v>
      </c>
      <c r="EC120" s="341">
        <v>13009</v>
      </c>
      <c r="ED120" s="341">
        <v>12946</v>
      </c>
      <c r="EE120" s="341">
        <v>12956</v>
      </c>
      <c r="EF120" s="344">
        <v>13007</v>
      </c>
      <c r="EG120" s="344">
        <v>12997</v>
      </c>
      <c r="EH120" s="344">
        <v>12983</v>
      </c>
      <c r="EI120" s="344">
        <v>12982</v>
      </c>
      <c r="EJ120" s="344">
        <v>12936</v>
      </c>
      <c r="EK120" s="344">
        <v>12926</v>
      </c>
      <c r="EL120" s="344">
        <v>12919</v>
      </c>
      <c r="EM120" s="344">
        <v>12926</v>
      </c>
      <c r="EN120" s="344">
        <v>12873</v>
      </c>
      <c r="EO120" s="344">
        <v>12835</v>
      </c>
      <c r="EP120" s="344">
        <v>12901</v>
      </c>
      <c r="EQ120" s="344">
        <v>12854</v>
      </c>
      <c r="ER120" s="341">
        <v>12862</v>
      </c>
      <c r="ES120" s="341">
        <v>12851</v>
      </c>
      <c r="ET120" s="341">
        <v>12866</v>
      </c>
      <c r="EU120" s="341">
        <v>12834</v>
      </c>
      <c r="EV120" s="341">
        <v>12861</v>
      </c>
      <c r="EW120" s="341">
        <v>12781</v>
      </c>
      <c r="EX120" s="341">
        <v>12857</v>
      </c>
      <c r="EY120" s="341">
        <v>12738</v>
      </c>
      <c r="EZ120" s="341">
        <v>12682</v>
      </c>
      <c r="FA120" s="341">
        <v>12721</v>
      </c>
      <c r="FB120" s="341">
        <v>12752</v>
      </c>
      <c r="FC120" s="341">
        <v>12832</v>
      </c>
      <c r="FD120" s="344">
        <v>12905</v>
      </c>
      <c r="FE120" s="344">
        <v>12921</v>
      </c>
      <c r="FF120" s="344">
        <v>12855</v>
      </c>
      <c r="FG120" s="344">
        <v>12830</v>
      </c>
      <c r="FH120" s="344">
        <v>12769</v>
      </c>
      <c r="FI120" s="344">
        <v>12686</v>
      </c>
      <c r="FJ120" s="344">
        <v>12643</v>
      </c>
      <c r="FK120" s="344">
        <v>12604</v>
      </c>
      <c r="FL120" s="344">
        <v>12554</v>
      </c>
      <c r="FM120" s="344">
        <v>12536</v>
      </c>
      <c r="FN120" s="344">
        <v>12541</v>
      </c>
      <c r="FO120" s="344">
        <v>12555</v>
      </c>
      <c r="FP120" s="341">
        <v>12625</v>
      </c>
      <c r="FQ120" s="341">
        <v>12646</v>
      </c>
      <c r="FR120" s="341">
        <v>12594</v>
      </c>
      <c r="FS120" s="341">
        <v>12510</v>
      </c>
      <c r="FT120" s="341">
        <v>11610</v>
      </c>
      <c r="FU120" s="341">
        <v>12475</v>
      </c>
      <c r="FV120" s="341">
        <v>12423</v>
      </c>
      <c r="FW120" s="341">
        <v>12294</v>
      </c>
      <c r="FX120" s="341">
        <v>12225</v>
      </c>
      <c r="FY120" s="341">
        <v>12264</v>
      </c>
      <c r="FZ120" s="341">
        <v>12277</v>
      </c>
      <c r="GA120" s="341">
        <v>12339</v>
      </c>
      <c r="GB120" s="341">
        <v>12428</v>
      </c>
      <c r="GC120" s="341">
        <v>12482</v>
      </c>
      <c r="GD120" s="341">
        <v>12484</v>
      </c>
      <c r="GE120" s="341">
        <v>12434</v>
      </c>
      <c r="GF120" s="352">
        <v>12427</v>
      </c>
      <c r="GG120" s="353">
        <v>12221</v>
      </c>
      <c r="GH120" s="353">
        <v>12231</v>
      </c>
      <c r="GI120" s="353">
        <v>12175</v>
      </c>
      <c r="GJ120" s="353">
        <v>12138</v>
      </c>
      <c r="GK120" s="353">
        <v>12115</v>
      </c>
      <c r="GL120" s="353">
        <v>12098</v>
      </c>
      <c r="GM120" s="353">
        <v>12094</v>
      </c>
      <c r="GN120" s="341">
        <v>12160</v>
      </c>
      <c r="GO120" s="281">
        <v>66</v>
      </c>
      <c r="GP120" s="282">
        <v>100.545725152968</v>
      </c>
      <c r="GQ120" s="281">
        <v>66</v>
      </c>
      <c r="GR120" s="282">
        <v>100.545725152968</v>
      </c>
    </row>
    <row r="121" spans="1:200" ht="15" outlineLevel="2">
      <c r="A121" s="339">
        <v>679</v>
      </c>
      <c r="B121" s="340" t="s">
        <v>323</v>
      </c>
      <c r="C121" s="306" t="s">
        <v>451</v>
      </c>
      <c r="D121" s="341">
        <v>14723</v>
      </c>
      <c r="E121" s="341">
        <v>14704</v>
      </c>
      <c r="F121" s="341">
        <v>14704</v>
      </c>
      <c r="G121" s="341">
        <v>14594</v>
      </c>
      <c r="H121" s="341">
        <v>14479</v>
      </c>
      <c r="I121" s="341">
        <v>14652</v>
      </c>
      <c r="J121" s="341">
        <v>14397</v>
      </c>
      <c r="K121" s="341">
        <v>14463</v>
      </c>
      <c r="L121" s="341">
        <v>14244</v>
      </c>
      <c r="M121" s="341">
        <v>14273</v>
      </c>
      <c r="N121" s="341">
        <v>14278</v>
      </c>
      <c r="O121" s="341">
        <v>14316</v>
      </c>
      <c r="P121" s="344">
        <v>14252</v>
      </c>
      <c r="Q121" s="344">
        <v>14143</v>
      </c>
      <c r="R121" s="347">
        <v>14433</v>
      </c>
      <c r="S121" s="344">
        <v>14496</v>
      </c>
      <c r="T121" s="344">
        <v>14544</v>
      </c>
      <c r="U121" s="344">
        <v>14482</v>
      </c>
      <c r="V121" s="344">
        <v>14246</v>
      </c>
      <c r="W121" s="344">
        <v>14205</v>
      </c>
      <c r="X121" s="344">
        <v>14272</v>
      </c>
      <c r="Y121" s="344">
        <v>14316</v>
      </c>
      <c r="Z121" s="344">
        <v>14260</v>
      </c>
      <c r="AA121" s="344">
        <v>14149</v>
      </c>
      <c r="AB121" s="341">
        <v>14249</v>
      </c>
      <c r="AC121" s="341">
        <v>14284</v>
      </c>
      <c r="AD121" s="341">
        <v>14260</v>
      </c>
      <c r="AE121" s="341">
        <v>14164</v>
      </c>
      <c r="AF121" s="341">
        <v>14232</v>
      </c>
      <c r="AG121" s="341">
        <v>14037</v>
      </c>
      <c r="AH121" s="341">
        <v>14031</v>
      </c>
      <c r="AI121" s="341">
        <v>13971</v>
      </c>
      <c r="AJ121" s="341">
        <v>13981</v>
      </c>
      <c r="AK121" s="341">
        <v>14161</v>
      </c>
      <c r="AL121" s="341">
        <v>14093</v>
      </c>
      <c r="AM121" s="341">
        <v>14108</v>
      </c>
      <c r="AN121" s="344">
        <v>14109</v>
      </c>
      <c r="AO121" s="344">
        <v>14238</v>
      </c>
      <c r="AP121" s="344">
        <v>14258</v>
      </c>
      <c r="AQ121" s="344">
        <v>14215</v>
      </c>
      <c r="AR121" s="344">
        <v>14351</v>
      </c>
      <c r="AS121" s="344">
        <v>14358</v>
      </c>
      <c r="AT121" s="344">
        <v>14303</v>
      </c>
      <c r="AU121" s="344">
        <v>14353</v>
      </c>
      <c r="AV121" s="344">
        <v>14327</v>
      </c>
      <c r="AW121" s="344">
        <v>14344</v>
      </c>
      <c r="AX121" s="344">
        <v>14351</v>
      </c>
      <c r="AY121" s="344">
        <v>14420</v>
      </c>
      <c r="AZ121" s="341">
        <v>14460</v>
      </c>
      <c r="BA121" s="341">
        <v>14527</v>
      </c>
      <c r="BB121" s="341">
        <v>14490</v>
      </c>
      <c r="BC121" s="341">
        <v>14465</v>
      </c>
      <c r="BD121" s="341">
        <v>14480</v>
      </c>
      <c r="BE121" s="341">
        <v>14399</v>
      </c>
      <c r="BF121" s="341">
        <v>14258</v>
      </c>
      <c r="BG121" s="341">
        <v>14127</v>
      </c>
      <c r="BH121" s="341">
        <v>14121</v>
      </c>
      <c r="BI121" s="341">
        <v>14034</v>
      </c>
      <c r="BJ121" s="341">
        <v>14191</v>
      </c>
      <c r="BK121" s="341">
        <v>14318</v>
      </c>
      <c r="BL121" s="344">
        <v>14350</v>
      </c>
      <c r="BM121" s="344">
        <v>14433</v>
      </c>
      <c r="BN121" s="344">
        <v>14407</v>
      </c>
      <c r="BO121" s="344">
        <v>14420</v>
      </c>
      <c r="BP121" s="344">
        <v>14479</v>
      </c>
      <c r="BQ121" s="344">
        <v>14492</v>
      </c>
      <c r="BR121" s="344">
        <v>14330</v>
      </c>
      <c r="BS121" s="344">
        <v>14267</v>
      </c>
      <c r="BT121" s="344">
        <v>14282</v>
      </c>
      <c r="BU121" s="344">
        <v>14269</v>
      </c>
      <c r="BV121" s="344">
        <v>14210</v>
      </c>
      <c r="BW121" s="344">
        <v>14240</v>
      </c>
      <c r="BX121" s="341">
        <v>14121</v>
      </c>
      <c r="BY121" s="341">
        <v>14013</v>
      </c>
      <c r="BZ121" s="341">
        <v>13844</v>
      </c>
      <c r="CA121" s="341">
        <v>13711</v>
      </c>
      <c r="CB121" s="341">
        <v>13642</v>
      </c>
      <c r="CC121" s="341">
        <v>13378</v>
      </c>
      <c r="CD121" s="341">
        <v>13427</v>
      </c>
      <c r="CE121" s="341">
        <v>13398</v>
      </c>
      <c r="CF121" s="341">
        <v>13316</v>
      </c>
      <c r="CG121" s="341">
        <v>13257</v>
      </c>
      <c r="CH121" s="341">
        <v>13246</v>
      </c>
      <c r="CI121" s="341">
        <v>13225</v>
      </c>
      <c r="CJ121" s="344">
        <v>13220</v>
      </c>
      <c r="CK121" s="344">
        <v>13189</v>
      </c>
      <c r="CL121" s="344">
        <v>13142</v>
      </c>
      <c r="CM121" s="344">
        <v>13057</v>
      </c>
      <c r="CN121" s="344">
        <v>13118</v>
      </c>
      <c r="CO121" s="344">
        <v>13231</v>
      </c>
      <c r="CP121" s="344">
        <v>13286</v>
      </c>
      <c r="CQ121" s="344">
        <v>13309</v>
      </c>
      <c r="CR121" s="344">
        <v>13247</v>
      </c>
      <c r="CS121" s="344">
        <v>13289</v>
      </c>
      <c r="CT121" s="344">
        <v>13356</v>
      </c>
      <c r="CU121" s="344">
        <v>13407</v>
      </c>
      <c r="CV121" s="341">
        <v>13391</v>
      </c>
      <c r="CW121" s="341">
        <v>13370</v>
      </c>
      <c r="CX121" s="341">
        <v>13324</v>
      </c>
      <c r="CY121" s="341">
        <v>13328</v>
      </c>
      <c r="CZ121" s="341">
        <v>13340</v>
      </c>
      <c r="DA121" s="341">
        <v>13342</v>
      </c>
      <c r="DB121" s="341">
        <v>13355</v>
      </c>
      <c r="DC121" s="341">
        <v>13275</v>
      </c>
      <c r="DD121" s="341">
        <v>13339</v>
      </c>
      <c r="DE121" s="341">
        <v>13285</v>
      </c>
      <c r="DF121" s="341">
        <v>13267</v>
      </c>
      <c r="DG121" s="341">
        <v>13260</v>
      </c>
      <c r="DH121" s="344">
        <v>13321</v>
      </c>
      <c r="DI121" s="344">
        <v>13306</v>
      </c>
      <c r="DJ121" s="344">
        <v>13308</v>
      </c>
      <c r="DK121" s="344">
        <v>13299</v>
      </c>
      <c r="DL121" s="344">
        <v>13271</v>
      </c>
      <c r="DM121" s="344">
        <v>13222</v>
      </c>
      <c r="DN121" s="344">
        <v>13167</v>
      </c>
      <c r="DO121" s="344">
        <v>13148</v>
      </c>
      <c r="DP121" s="344">
        <v>13141</v>
      </c>
      <c r="DQ121" s="344">
        <v>13057</v>
      </c>
      <c r="DR121" s="344">
        <v>12967</v>
      </c>
      <c r="DS121" s="344">
        <v>13004</v>
      </c>
      <c r="DT121" s="341">
        <v>12995</v>
      </c>
      <c r="DU121" s="341">
        <v>13086</v>
      </c>
      <c r="DV121" s="341">
        <v>13127</v>
      </c>
      <c r="DW121" s="341">
        <v>13136</v>
      </c>
      <c r="DX121" s="341">
        <v>13251</v>
      </c>
      <c r="DY121" s="341">
        <v>13326</v>
      </c>
      <c r="DZ121" s="341">
        <v>13357</v>
      </c>
      <c r="EA121" s="341">
        <v>13204</v>
      </c>
      <c r="EB121" s="341">
        <v>13187</v>
      </c>
      <c r="EC121" s="341">
        <v>13097</v>
      </c>
      <c r="ED121" s="341">
        <v>13013</v>
      </c>
      <c r="EE121" s="341">
        <v>12924</v>
      </c>
      <c r="EF121" s="344">
        <v>12926</v>
      </c>
      <c r="EG121" s="344">
        <v>12893</v>
      </c>
      <c r="EH121" s="344">
        <v>12835</v>
      </c>
      <c r="EI121" s="344">
        <v>12825</v>
      </c>
      <c r="EJ121" s="344">
        <v>12768</v>
      </c>
      <c r="EK121" s="344">
        <v>12749</v>
      </c>
      <c r="EL121" s="344">
        <v>12730</v>
      </c>
      <c r="EM121" s="344">
        <v>12706</v>
      </c>
      <c r="EN121" s="344">
        <v>12756</v>
      </c>
      <c r="EO121" s="344">
        <v>12745</v>
      </c>
      <c r="EP121" s="344">
        <v>12759</v>
      </c>
      <c r="EQ121" s="344">
        <v>12781</v>
      </c>
      <c r="ER121" s="341">
        <v>12778</v>
      </c>
      <c r="ES121" s="341">
        <v>12739</v>
      </c>
      <c r="ET121" s="341">
        <v>12673</v>
      </c>
      <c r="EU121" s="341">
        <v>12618</v>
      </c>
      <c r="EV121" s="341">
        <v>12683</v>
      </c>
      <c r="EW121" s="341">
        <v>12631</v>
      </c>
      <c r="EX121" s="341">
        <v>12923</v>
      </c>
      <c r="EY121" s="341">
        <v>12919</v>
      </c>
      <c r="EZ121" s="341">
        <v>12838</v>
      </c>
      <c r="FA121" s="341">
        <v>12871</v>
      </c>
      <c r="FB121" s="341">
        <v>12850</v>
      </c>
      <c r="FC121" s="341">
        <v>12898</v>
      </c>
      <c r="FD121" s="344">
        <v>12987</v>
      </c>
      <c r="FE121" s="344">
        <v>12940</v>
      </c>
      <c r="FF121" s="344">
        <v>12851</v>
      </c>
      <c r="FG121" s="344">
        <v>12802</v>
      </c>
      <c r="FH121" s="344">
        <v>12792</v>
      </c>
      <c r="FI121" s="344">
        <v>12736</v>
      </c>
      <c r="FJ121" s="344">
        <v>12700</v>
      </c>
      <c r="FK121" s="344">
        <v>12721</v>
      </c>
      <c r="FL121" s="344">
        <v>12762</v>
      </c>
      <c r="FM121" s="344">
        <v>12751</v>
      </c>
      <c r="FN121" s="344">
        <v>12723</v>
      </c>
      <c r="FO121" s="344">
        <v>12711</v>
      </c>
      <c r="FP121" s="341">
        <v>12764</v>
      </c>
      <c r="FQ121" s="341">
        <v>12706</v>
      </c>
      <c r="FR121" s="341">
        <v>12699</v>
      </c>
      <c r="FS121" s="341">
        <v>12649</v>
      </c>
      <c r="FT121" s="341">
        <v>12649</v>
      </c>
      <c r="FU121" s="341">
        <v>12640</v>
      </c>
      <c r="FV121" s="341">
        <v>12664</v>
      </c>
      <c r="FW121" s="341">
        <v>12682</v>
      </c>
      <c r="FX121" s="341">
        <v>12668</v>
      </c>
      <c r="FY121" s="341">
        <v>12698</v>
      </c>
      <c r="FZ121" s="341">
        <v>12656</v>
      </c>
      <c r="GA121" s="341">
        <v>12659</v>
      </c>
      <c r="GB121" s="341">
        <v>12685</v>
      </c>
      <c r="GC121" s="341">
        <v>12626</v>
      </c>
      <c r="GD121" s="341">
        <v>12535</v>
      </c>
      <c r="GE121" s="341">
        <v>12525</v>
      </c>
      <c r="GF121" s="352">
        <v>12566</v>
      </c>
      <c r="GG121" s="353">
        <v>12320</v>
      </c>
      <c r="GH121" s="353">
        <v>12334</v>
      </c>
      <c r="GI121" s="353">
        <v>12277</v>
      </c>
      <c r="GJ121" s="353">
        <v>12301</v>
      </c>
      <c r="GK121" s="353">
        <v>12235</v>
      </c>
      <c r="GL121" s="353">
        <v>12188</v>
      </c>
      <c r="GM121" s="353">
        <v>12152</v>
      </c>
      <c r="GN121" s="341">
        <v>12163</v>
      </c>
      <c r="GO121" s="281">
        <v>11</v>
      </c>
      <c r="GP121" s="282">
        <v>100.09052007899901</v>
      </c>
      <c r="GQ121" s="281">
        <v>11</v>
      </c>
      <c r="GR121" s="282">
        <v>100.09052007899901</v>
      </c>
    </row>
    <row r="122" spans="1:200" ht="15" outlineLevel="2">
      <c r="A122" s="339">
        <v>789</v>
      </c>
      <c r="B122" s="340" t="s">
        <v>323</v>
      </c>
      <c r="C122" s="306" t="s">
        <v>452</v>
      </c>
      <c r="D122" s="341">
        <v>9184</v>
      </c>
      <c r="E122" s="341">
        <v>9156</v>
      </c>
      <c r="F122" s="341">
        <v>9190</v>
      </c>
      <c r="G122" s="341">
        <v>9133</v>
      </c>
      <c r="H122" s="341">
        <v>9190</v>
      </c>
      <c r="I122" s="341">
        <v>9265</v>
      </c>
      <c r="J122" s="341">
        <v>9218</v>
      </c>
      <c r="K122" s="341">
        <v>9213</v>
      </c>
      <c r="L122" s="341">
        <v>9168</v>
      </c>
      <c r="M122" s="341">
        <v>9231</v>
      </c>
      <c r="N122" s="341">
        <v>9150</v>
      </c>
      <c r="O122" s="341">
        <v>9197</v>
      </c>
      <c r="P122" s="344">
        <v>9087</v>
      </c>
      <c r="Q122" s="344">
        <v>9096</v>
      </c>
      <c r="R122" s="347">
        <v>9197</v>
      </c>
      <c r="S122" s="344">
        <v>9142</v>
      </c>
      <c r="T122" s="344">
        <v>9150</v>
      </c>
      <c r="U122" s="344">
        <v>9136</v>
      </c>
      <c r="V122" s="344">
        <v>9243</v>
      </c>
      <c r="W122" s="344">
        <v>9269</v>
      </c>
      <c r="X122" s="344">
        <v>9371</v>
      </c>
      <c r="Y122" s="344">
        <v>9343</v>
      </c>
      <c r="Z122" s="344">
        <v>9333</v>
      </c>
      <c r="AA122" s="344">
        <v>9306</v>
      </c>
      <c r="AB122" s="341">
        <v>9376</v>
      </c>
      <c r="AC122" s="341">
        <v>9376</v>
      </c>
      <c r="AD122" s="341">
        <v>9442</v>
      </c>
      <c r="AE122" s="341">
        <v>9428</v>
      </c>
      <c r="AF122" s="341">
        <v>9475</v>
      </c>
      <c r="AG122" s="341">
        <v>9456</v>
      </c>
      <c r="AH122" s="341">
        <v>9404</v>
      </c>
      <c r="AI122" s="341">
        <v>9457</v>
      </c>
      <c r="AJ122" s="341">
        <v>9654</v>
      </c>
      <c r="AK122" s="341">
        <v>9693</v>
      </c>
      <c r="AL122" s="341">
        <v>9622</v>
      </c>
      <c r="AM122" s="341">
        <v>9652</v>
      </c>
      <c r="AN122" s="344">
        <v>9637</v>
      </c>
      <c r="AO122" s="344">
        <v>9747</v>
      </c>
      <c r="AP122" s="344">
        <v>9786</v>
      </c>
      <c r="AQ122" s="344">
        <v>9765</v>
      </c>
      <c r="AR122" s="344">
        <v>9735</v>
      </c>
      <c r="AS122" s="344">
        <v>9750</v>
      </c>
      <c r="AT122" s="344">
        <v>9725</v>
      </c>
      <c r="AU122" s="344">
        <v>9743</v>
      </c>
      <c r="AV122" s="344">
        <v>9688</v>
      </c>
      <c r="AW122" s="344">
        <v>9604</v>
      </c>
      <c r="AX122" s="344">
        <v>9586</v>
      </c>
      <c r="AY122" s="344">
        <v>9580</v>
      </c>
      <c r="AZ122" s="341">
        <v>9620</v>
      </c>
      <c r="BA122" s="341">
        <v>9628</v>
      </c>
      <c r="BB122" s="341">
        <v>9587</v>
      </c>
      <c r="BC122" s="341">
        <v>9543</v>
      </c>
      <c r="BD122" s="341">
        <v>9506</v>
      </c>
      <c r="BE122" s="341">
        <v>9496</v>
      </c>
      <c r="BF122" s="341">
        <v>9506</v>
      </c>
      <c r="BG122" s="341">
        <v>9501</v>
      </c>
      <c r="BH122" s="341">
        <v>9449</v>
      </c>
      <c r="BI122" s="341">
        <v>9425</v>
      </c>
      <c r="BJ122" s="341">
        <v>9633</v>
      </c>
      <c r="BK122" s="341">
        <v>9751</v>
      </c>
      <c r="BL122" s="344">
        <v>9737</v>
      </c>
      <c r="BM122" s="344">
        <v>9822</v>
      </c>
      <c r="BN122" s="344">
        <v>9741</v>
      </c>
      <c r="BO122" s="344">
        <v>9762</v>
      </c>
      <c r="BP122" s="344">
        <v>9797</v>
      </c>
      <c r="BQ122" s="344">
        <v>9801</v>
      </c>
      <c r="BR122" s="344">
        <v>9798</v>
      </c>
      <c r="BS122" s="344">
        <v>9802</v>
      </c>
      <c r="BT122" s="344">
        <v>9812</v>
      </c>
      <c r="BU122" s="344">
        <v>9791</v>
      </c>
      <c r="BV122" s="344">
        <v>9794</v>
      </c>
      <c r="BW122" s="344">
        <v>9808</v>
      </c>
      <c r="BX122" s="341">
        <v>9700</v>
      </c>
      <c r="BY122" s="341">
        <v>9680</v>
      </c>
      <c r="BZ122" s="341">
        <v>9561</v>
      </c>
      <c r="CA122" s="341">
        <v>9495</v>
      </c>
      <c r="CB122" s="341">
        <v>9473</v>
      </c>
      <c r="CC122" s="341">
        <v>9196</v>
      </c>
      <c r="CD122" s="341">
        <v>9222</v>
      </c>
      <c r="CE122" s="341">
        <v>9228</v>
      </c>
      <c r="CF122" s="341">
        <v>9154</v>
      </c>
      <c r="CG122" s="341">
        <v>9134</v>
      </c>
      <c r="CH122" s="341">
        <v>9137</v>
      </c>
      <c r="CI122" s="341">
        <v>9066</v>
      </c>
      <c r="CJ122" s="344">
        <v>9028</v>
      </c>
      <c r="CK122" s="344">
        <v>9082</v>
      </c>
      <c r="CL122" s="344">
        <v>9104</v>
      </c>
      <c r="CM122" s="344">
        <v>9109</v>
      </c>
      <c r="CN122" s="344">
        <v>9125</v>
      </c>
      <c r="CO122" s="344">
        <v>9094</v>
      </c>
      <c r="CP122" s="344">
        <v>9076</v>
      </c>
      <c r="CQ122" s="344">
        <v>8960</v>
      </c>
      <c r="CR122" s="344">
        <v>9096</v>
      </c>
      <c r="CS122" s="344">
        <v>9055</v>
      </c>
      <c r="CT122" s="344">
        <v>9026</v>
      </c>
      <c r="CU122" s="344">
        <v>8966</v>
      </c>
      <c r="CV122" s="341">
        <v>8989</v>
      </c>
      <c r="CW122" s="341">
        <v>9038</v>
      </c>
      <c r="CX122" s="341">
        <v>8980</v>
      </c>
      <c r="CY122" s="341">
        <v>8952</v>
      </c>
      <c r="CZ122" s="341">
        <v>8979</v>
      </c>
      <c r="DA122" s="341">
        <v>8992</v>
      </c>
      <c r="DB122" s="341">
        <v>8961</v>
      </c>
      <c r="DC122" s="341">
        <v>8967</v>
      </c>
      <c r="DD122" s="341">
        <v>8995</v>
      </c>
      <c r="DE122" s="341">
        <v>8995</v>
      </c>
      <c r="DF122" s="341">
        <v>9033</v>
      </c>
      <c r="DG122" s="341">
        <v>9044</v>
      </c>
      <c r="DH122" s="344">
        <v>9083</v>
      </c>
      <c r="DI122" s="344">
        <v>9106</v>
      </c>
      <c r="DJ122" s="344">
        <v>9179</v>
      </c>
      <c r="DK122" s="344">
        <v>9060</v>
      </c>
      <c r="DL122" s="344">
        <v>9042</v>
      </c>
      <c r="DM122" s="344">
        <v>9003</v>
      </c>
      <c r="DN122" s="344">
        <v>8963</v>
      </c>
      <c r="DO122" s="344">
        <v>9042</v>
      </c>
      <c r="DP122" s="344">
        <v>9053</v>
      </c>
      <c r="DQ122" s="344">
        <v>9023</v>
      </c>
      <c r="DR122" s="344">
        <v>9001</v>
      </c>
      <c r="DS122" s="344">
        <v>8982</v>
      </c>
      <c r="DT122" s="341">
        <v>8977</v>
      </c>
      <c r="DU122" s="341">
        <v>9110</v>
      </c>
      <c r="DV122" s="341">
        <v>9123</v>
      </c>
      <c r="DW122" s="341">
        <v>9083</v>
      </c>
      <c r="DX122" s="341">
        <v>9126</v>
      </c>
      <c r="DY122" s="341">
        <v>9116</v>
      </c>
      <c r="DZ122" s="341">
        <v>9126</v>
      </c>
      <c r="EA122" s="341">
        <v>9070</v>
      </c>
      <c r="EB122" s="341">
        <v>9094</v>
      </c>
      <c r="EC122" s="341">
        <v>9053</v>
      </c>
      <c r="ED122" s="341">
        <v>9030</v>
      </c>
      <c r="EE122" s="341">
        <v>8978</v>
      </c>
      <c r="EF122" s="344">
        <v>8973</v>
      </c>
      <c r="EG122" s="344">
        <v>9015</v>
      </c>
      <c r="EH122" s="344">
        <v>8969</v>
      </c>
      <c r="EI122" s="344">
        <v>8999</v>
      </c>
      <c r="EJ122" s="344">
        <v>9028</v>
      </c>
      <c r="EK122" s="344">
        <v>9019</v>
      </c>
      <c r="EL122" s="344">
        <v>8995</v>
      </c>
      <c r="EM122" s="344">
        <v>9063</v>
      </c>
      <c r="EN122" s="344">
        <v>9233</v>
      </c>
      <c r="EO122" s="344">
        <v>9241</v>
      </c>
      <c r="EP122" s="344">
        <v>9189</v>
      </c>
      <c r="EQ122" s="344">
        <v>9187</v>
      </c>
      <c r="ER122" s="341">
        <v>9215</v>
      </c>
      <c r="ES122" s="341">
        <v>9264</v>
      </c>
      <c r="ET122" s="341">
        <v>9152</v>
      </c>
      <c r="EU122" s="341">
        <v>9123</v>
      </c>
      <c r="EV122" s="341">
        <v>9122</v>
      </c>
      <c r="EW122" s="341">
        <v>9098</v>
      </c>
      <c r="EX122" s="341">
        <v>9305</v>
      </c>
      <c r="EY122" s="341">
        <v>9297</v>
      </c>
      <c r="EZ122" s="341">
        <v>9209</v>
      </c>
      <c r="FA122" s="341">
        <v>9259</v>
      </c>
      <c r="FB122" s="341">
        <v>9243</v>
      </c>
      <c r="FC122" s="341">
        <v>9230</v>
      </c>
      <c r="FD122" s="344">
        <v>9293</v>
      </c>
      <c r="FE122" s="344">
        <v>9317</v>
      </c>
      <c r="FF122" s="344">
        <v>9187</v>
      </c>
      <c r="FG122" s="344">
        <v>9215</v>
      </c>
      <c r="FH122" s="344">
        <v>9235</v>
      </c>
      <c r="FI122" s="344">
        <v>9230</v>
      </c>
      <c r="FJ122" s="344">
        <v>9236</v>
      </c>
      <c r="FK122" s="344">
        <v>9215</v>
      </c>
      <c r="FL122" s="344">
        <v>9190</v>
      </c>
      <c r="FM122" s="344">
        <v>9189</v>
      </c>
      <c r="FN122" s="344">
        <v>9142</v>
      </c>
      <c r="FO122" s="344">
        <v>9163</v>
      </c>
      <c r="FP122" s="341">
        <v>9214</v>
      </c>
      <c r="FQ122" s="341">
        <v>9249</v>
      </c>
      <c r="FR122" s="341">
        <v>9224</v>
      </c>
      <c r="FS122" s="341">
        <v>9166</v>
      </c>
      <c r="FT122" s="341">
        <v>9156</v>
      </c>
      <c r="FU122" s="341">
        <v>9222</v>
      </c>
      <c r="FV122" s="341">
        <v>9238</v>
      </c>
      <c r="FW122" s="341">
        <v>9220</v>
      </c>
      <c r="FX122" s="341">
        <v>9180</v>
      </c>
      <c r="FY122" s="341">
        <v>9189</v>
      </c>
      <c r="FZ122" s="341">
        <v>9162</v>
      </c>
      <c r="GA122" s="341">
        <v>9167</v>
      </c>
      <c r="GB122" s="341">
        <v>9243</v>
      </c>
      <c r="GC122" s="341">
        <v>9282</v>
      </c>
      <c r="GD122" s="341">
        <v>9247</v>
      </c>
      <c r="GE122" s="341">
        <v>9201</v>
      </c>
      <c r="GF122" s="352">
        <v>9218</v>
      </c>
      <c r="GG122" s="353">
        <v>9093</v>
      </c>
      <c r="GH122" s="353">
        <v>9108</v>
      </c>
      <c r="GI122" s="353">
        <v>9116</v>
      </c>
      <c r="GJ122" s="353">
        <v>9087</v>
      </c>
      <c r="GK122" s="353">
        <v>9044</v>
      </c>
      <c r="GL122" s="353">
        <v>9036</v>
      </c>
      <c r="GM122" s="353">
        <v>9049</v>
      </c>
      <c r="GN122" s="341">
        <v>9116</v>
      </c>
      <c r="GO122" s="281">
        <v>67</v>
      </c>
      <c r="GP122" s="282">
        <v>100.740413305338</v>
      </c>
      <c r="GQ122" s="281">
        <v>67</v>
      </c>
      <c r="GR122" s="282">
        <v>100.740413305338</v>
      </c>
    </row>
    <row r="123" spans="1:200" ht="15" outlineLevel="2">
      <c r="A123" s="339">
        <v>792</v>
      </c>
      <c r="B123" s="340" t="s">
        <v>323</v>
      </c>
      <c r="C123" s="306" t="s">
        <v>453</v>
      </c>
      <c r="D123" s="341">
        <v>4108</v>
      </c>
      <c r="E123" s="341">
        <v>4136</v>
      </c>
      <c r="F123" s="341">
        <v>4090</v>
      </c>
      <c r="G123" s="341">
        <v>4091</v>
      </c>
      <c r="H123" s="341">
        <v>4052</v>
      </c>
      <c r="I123" s="341">
        <v>4028</v>
      </c>
      <c r="J123" s="341">
        <v>3979</v>
      </c>
      <c r="K123" s="341">
        <v>4022</v>
      </c>
      <c r="L123" s="341">
        <v>4034</v>
      </c>
      <c r="M123" s="341">
        <v>4003</v>
      </c>
      <c r="N123" s="341">
        <v>3991</v>
      </c>
      <c r="O123" s="341">
        <v>3996</v>
      </c>
      <c r="P123" s="344">
        <v>3975</v>
      </c>
      <c r="Q123" s="344">
        <v>3987</v>
      </c>
      <c r="R123" s="347">
        <v>4015</v>
      </c>
      <c r="S123" s="344">
        <v>4059</v>
      </c>
      <c r="T123" s="344">
        <v>4071</v>
      </c>
      <c r="U123" s="344">
        <v>4065</v>
      </c>
      <c r="V123" s="344">
        <v>4038</v>
      </c>
      <c r="W123" s="344">
        <v>3999</v>
      </c>
      <c r="X123" s="344">
        <v>3927</v>
      </c>
      <c r="Y123" s="344">
        <v>3961</v>
      </c>
      <c r="Z123" s="344">
        <v>3985</v>
      </c>
      <c r="AA123" s="344">
        <v>3898</v>
      </c>
      <c r="AB123" s="341">
        <v>3890</v>
      </c>
      <c r="AC123" s="341">
        <v>3958</v>
      </c>
      <c r="AD123" s="341">
        <v>3954</v>
      </c>
      <c r="AE123" s="341">
        <v>3949</v>
      </c>
      <c r="AF123" s="341">
        <v>3884</v>
      </c>
      <c r="AG123" s="341">
        <v>3794</v>
      </c>
      <c r="AH123" s="341">
        <v>3750</v>
      </c>
      <c r="AI123" s="341">
        <v>3743</v>
      </c>
      <c r="AJ123" s="341">
        <v>3732</v>
      </c>
      <c r="AK123" s="341">
        <v>3792</v>
      </c>
      <c r="AL123" s="341">
        <v>3765</v>
      </c>
      <c r="AM123" s="341">
        <v>3851</v>
      </c>
      <c r="AN123" s="344">
        <v>3822</v>
      </c>
      <c r="AO123" s="344">
        <v>3793</v>
      </c>
      <c r="AP123" s="344">
        <v>3769</v>
      </c>
      <c r="AQ123" s="344">
        <v>3735</v>
      </c>
      <c r="AR123" s="344">
        <v>3821</v>
      </c>
      <c r="AS123" s="344">
        <v>3786</v>
      </c>
      <c r="AT123" s="344">
        <v>3797</v>
      </c>
      <c r="AU123" s="344">
        <v>3811</v>
      </c>
      <c r="AV123" s="344">
        <v>3773</v>
      </c>
      <c r="AW123" s="344">
        <v>3749</v>
      </c>
      <c r="AX123" s="344">
        <v>3740</v>
      </c>
      <c r="AY123" s="344">
        <v>3707</v>
      </c>
      <c r="AZ123" s="341">
        <v>3710</v>
      </c>
      <c r="BA123" s="341">
        <v>3708</v>
      </c>
      <c r="BB123" s="341">
        <v>3684</v>
      </c>
      <c r="BC123" s="341">
        <v>3632</v>
      </c>
      <c r="BD123" s="341">
        <v>3637</v>
      </c>
      <c r="BE123" s="341">
        <v>3629</v>
      </c>
      <c r="BF123" s="341">
        <v>3623</v>
      </c>
      <c r="BG123" s="341">
        <v>3517</v>
      </c>
      <c r="BH123" s="341">
        <v>3545</v>
      </c>
      <c r="BI123" s="341">
        <v>3477</v>
      </c>
      <c r="BJ123" s="341">
        <v>3512</v>
      </c>
      <c r="BK123" s="341">
        <v>3539</v>
      </c>
      <c r="BL123" s="344">
        <v>3549</v>
      </c>
      <c r="BM123" s="344">
        <v>3573</v>
      </c>
      <c r="BN123" s="344">
        <v>3563</v>
      </c>
      <c r="BO123" s="344">
        <v>3543</v>
      </c>
      <c r="BP123" s="344">
        <v>3540</v>
      </c>
      <c r="BQ123" s="344">
        <v>3481</v>
      </c>
      <c r="BR123" s="344">
        <v>3294</v>
      </c>
      <c r="BS123" s="344">
        <v>3232</v>
      </c>
      <c r="BT123" s="344">
        <v>3220</v>
      </c>
      <c r="BU123" s="344">
        <v>3227</v>
      </c>
      <c r="BV123" s="344">
        <v>3271</v>
      </c>
      <c r="BW123" s="344">
        <v>3288</v>
      </c>
      <c r="BX123" s="341">
        <v>3296</v>
      </c>
      <c r="BY123" s="341">
        <v>3267</v>
      </c>
      <c r="BZ123" s="341">
        <v>3248</v>
      </c>
      <c r="CA123" s="341">
        <v>3185</v>
      </c>
      <c r="CB123" s="341">
        <v>3194</v>
      </c>
      <c r="CC123" s="341">
        <v>3164</v>
      </c>
      <c r="CD123" s="341">
        <v>3132</v>
      </c>
      <c r="CE123" s="341">
        <v>3139</v>
      </c>
      <c r="CF123" s="341">
        <v>3108</v>
      </c>
      <c r="CG123" s="341">
        <v>3089</v>
      </c>
      <c r="CH123" s="341">
        <v>3091</v>
      </c>
      <c r="CI123" s="341">
        <v>3090</v>
      </c>
      <c r="CJ123" s="344">
        <v>3077</v>
      </c>
      <c r="CK123" s="344">
        <v>3061</v>
      </c>
      <c r="CL123" s="344">
        <v>3031</v>
      </c>
      <c r="CM123" s="344">
        <v>3027</v>
      </c>
      <c r="CN123" s="344">
        <v>3021</v>
      </c>
      <c r="CO123" s="344">
        <v>3035</v>
      </c>
      <c r="CP123" s="344">
        <v>3084</v>
      </c>
      <c r="CQ123" s="344">
        <v>3068</v>
      </c>
      <c r="CR123" s="344">
        <v>3052</v>
      </c>
      <c r="CS123" s="344">
        <v>3096</v>
      </c>
      <c r="CT123" s="344">
        <v>3108</v>
      </c>
      <c r="CU123" s="344">
        <v>3140</v>
      </c>
      <c r="CV123" s="341">
        <v>3139</v>
      </c>
      <c r="CW123" s="341">
        <v>3107</v>
      </c>
      <c r="CX123" s="341">
        <v>3074</v>
      </c>
      <c r="CY123" s="341">
        <v>3047</v>
      </c>
      <c r="CZ123" s="341">
        <v>3034</v>
      </c>
      <c r="DA123" s="341">
        <v>3021</v>
      </c>
      <c r="DB123" s="341">
        <v>2990</v>
      </c>
      <c r="DC123" s="341">
        <v>3011</v>
      </c>
      <c r="DD123" s="341">
        <v>2997</v>
      </c>
      <c r="DE123" s="341">
        <v>2996</v>
      </c>
      <c r="DF123" s="341">
        <v>3024</v>
      </c>
      <c r="DG123" s="341">
        <v>3037</v>
      </c>
      <c r="DH123" s="344">
        <v>3048</v>
      </c>
      <c r="DI123" s="344">
        <v>2980</v>
      </c>
      <c r="DJ123" s="344">
        <v>2995</v>
      </c>
      <c r="DK123" s="344">
        <v>2985</v>
      </c>
      <c r="DL123" s="344">
        <v>2963</v>
      </c>
      <c r="DM123" s="344">
        <v>2940</v>
      </c>
      <c r="DN123" s="344">
        <v>2916</v>
      </c>
      <c r="DO123" s="344">
        <v>2940</v>
      </c>
      <c r="DP123" s="344">
        <v>2949</v>
      </c>
      <c r="DQ123" s="344">
        <v>2938</v>
      </c>
      <c r="DR123" s="344">
        <v>2934</v>
      </c>
      <c r="DS123" s="344">
        <v>2993</v>
      </c>
      <c r="DT123" s="341">
        <v>2995</v>
      </c>
      <c r="DU123" s="341">
        <v>3071</v>
      </c>
      <c r="DV123" s="341">
        <v>3060</v>
      </c>
      <c r="DW123" s="341">
        <v>3108</v>
      </c>
      <c r="DX123" s="341">
        <v>3158</v>
      </c>
      <c r="DY123" s="341">
        <v>3155</v>
      </c>
      <c r="DZ123" s="341">
        <v>3156</v>
      </c>
      <c r="EA123" s="341">
        <v>3071</v>
      </c>
      <c r="EB123" s="341">
        <v>3063</v>
      </c>
      <c r="EC123" s="341">
        <v>3045</v>
      </c>
      <c r="ED123" s="341">
        <v>3034</v>
      </c>
      <c r="EE123" s="341">
        <v>3036</v>
      </c>
      <c r="EF123" s="344">
        <v>3041</v>
      </c>
      <c r="EG123" s="344">
        <v>3055</v>
      </c>
      <c r="EH123" s="344">
        <v>3018</v>
      </c>
      <c r="EI123" s="344">
        <v>3023</v>
      </c>
      <c r="EJ123" s="344">
        <v>3017</v>
      </c>
      <c r="EK123" s="344">
        <v>2989</v>
      </c>
      <c r="EL123" s="344">
        <v>3003</v>
      </c>
      <c r="EM123" s="344">
        <v>3007</v>
      </c>
      <c r="EN123" s="344">
        <v>3013</v>
      </c>
      <c r="EO123" s="344">
        <v>2989</v>
      </c>
      <c r="EP123" s="344">
        <v>2978</v>
      </c>
      <c r="EQ123" s="344">
        <v>2990</v>
      </c>
      <c r="ER123" s="341">
        <v>3016</v>
      </c>
      <c r="ES123" s="341">
        <v>2998</v>
      </c>
      <c r="ET123" s="341">
        <v>2984</v>
      </c>
      <c r="EU123" s="341">
        <v>2962</v>
      </c>
      <c r="EV123" s="341">
        <v>2977</v>
      </c>
      <c r="EW123" s="341">
        <v>2961</v>
      </c>
      <c r="EX123" s="341">
        <v>3108</v>
      </c>
      <c r="EY123" s="341">
        <v>3099</v>
      </c>
      <c r="EZ123" s="341">
        <v>3113</v>
      </c>
      <c r="FA123" s="341">
        <v>3127</v>
      </c>
      <c r="FB123" s="341">
        <v>3146</v>
      </c>
      <c r="FC123" s="341">
        <v>3136</v>
      </c>
      <c r="FD123" s="344">
        <v>3169</v>
      </c>
      <c r="FE123" s="344">
        <v>3130</v>
      </c>
      <c r="FF123" s="344">
        <v>3103</v>
      </c>
      <c r="FG123" s="344">
        <v>3096</v>
      </c>
      <c r="FH123" s="344">
        <v>3076</v>
      </c>
      <c r="FI123" s="344">
        <v>3099</v>
      </c>
      <c r="FJ123" s="344">
        <v>3105</v>
      </c>
      <c r="FK123" s="344">
        <v>3150</v>
      </c>
      <c r="FL123" s="344">
        <v>3155</v>
      </c>
      <c r="FM123" s="344">
        <v>3155</v>
      </c>
      <c r="FN123" s="344">
        <v>3184</v>
      </c>
      <c r="FO123" s="344">
        <v>3206</v>
      </c>
      <c r="FP123" s="341">
        <v>3227</v>
      </c>
      <c r="FQ123" s="341">
        <v>3196</v>
      </c>
      <c r="FR123" s="341">
        <v>3199</v>
      </c>
      <c r="FS123" s="341">
        <v>3191</v>
      </c>
      <c r="FT123" s="341">
        <v>3189</v>
      </c>
      <c r="FU123" s="341">
        <v>3202</v>
      </c>
      <c r="FV123" s="341">
        <v>3199</v>
      </c>
      <c r="FW123" s="341">
        <v>3217</v>
      </c>
      <c r="FX123" s="341">
        <v>3209</v>
      </c>
      <c r="FY123" s="341">
        <v>3215</v>
      </c>
      <c r="FZ123" s="341">
        <v>3211</v>
      </c>
      <c r="GA123" s="341">
        <v>3194</v>
      </c>
      <c r="GB123" s="341">
        <v>3267</v>
      </c>
      <c r="GC123" s="341">
        <v>3231</v>
      </c>
      <c r="GD123" s="341">
        <v>3225</v>
      </c>
      <c r="GE123" s="341">
        <v>3192</v>
      </c>
      <c r="GF123" s="352">
        <v>3166</v>
      </c>
      <c r="GG123" s="353">
        <v>3110</v>
      </c>
      <c r="GH123" s="353">
        <v>3112</v>
      </c>
      <c r="GI123" s="353">
        <v>3064</v>
      </c>
      <c r="GJ123" s="353">
        <v>3061</v>
      </c>
      <c r="GK123" s="353">
        <v>3065</v>
      </c>
      <c r="GL123" s="353">
        <v>3073</v>
      </c>
      <c r="GM123" s="353">
        <v>3058</v>
      </c>
      <c r="GN123" s="341">
        <v>3111</v>
      </c>
      <c r="GO123" s="281">
        <v>53</v>
      </c>
      <c r="GP123" s="282">
        <v>101.73315892740401</v>
      </c>
      <c r="GQ123" s="281">
        <v>53</v>
      </c>
      <c r="GR123" s="282">
        <v>101.73315892740401</v>
      </c>
    </row>
    <row r="124" spans="1:200" ht="15" outlineLevel="2">
      <c r="A124" s="339">
        <v>809</v>
      </c>
      <c r="B124" s="340" t="s">
        <v>323</v>
      </c>
      <c r="C124" s="306" t="s">
        <v>454</v>
      </c>
      <c r="D124" s="341">
        <v>4612</v>
      </c>
      <c r="E124" s="341">
        <v>4618</v>
      </c>
      <c r="F124" s="341">
        <v>4564</v>
      </c>
      <c r="G124" s="341">
        <v>4537</v>
      </c>
      <c r="H124" s="341">
        <v>4450</v>
      </c>
      <c r="I124" s="341">
        <v>4444</v>
      </c>
      <c r="J124" s="341">
        <v>4351</v>
      </c>
      <c r="K124" s="341">
        <v>4440</v>
      </c>
      <c r="L124" s="341">
        <v>4263</v>
      </c>
      <c r="M124" s="341">
        <v>4241</v>
      </c>
      <c r="N124" s="341">
        <v>4223</v>
      </c>
      <c r="O124" s="341">
        <v>4311</v>
      </c>
      <c r="P124" s="344">
        <v>4374</v>
      </c>
      <c r="Q124" s="344">
        <v>4309</v>
      </c>
      <c r="R124" s="347">
        <v>4312</v>
      </c>
      <c r="S124" s="344">
        <v>4224</v>
      </c>
      <c r="T124" s="344">
        <v>4252</v>
      </c>
      <c r="U124" s="344">
        <v>4218</v>
      </c>
      <c r="V124" s="344">
        <v>4288</v>
      </c>
      <c r="W124" s="344">
        <v>4274</v>
      </c>
      <c r="X124" s="344">
        <v>4238</v>
      </c>
      <c r="Y124" s="344">
        <v>4266</v>
      </c>
      <c r="Z124" s="344">
        <v>4252</v>
      </c>
      <c r="AA124" s="344">
        <v>4135</v>
      </c>
      <c r="AB124" s="341">
        <v>4130</v>
      </c>
      <c r="AC124" s="341">
        <v>4227</v>
      </c>
      <c r="AD124" s="341">
        <v>4245</v>
      </c>
      <c r="AE124" s="341">
        <v>4256</v>
      </c>
      <c r="AF124" s="341">
        <v>4231</v>
      </c>
      <c r="AG124" s="341">
        <v>4123</v>
      </c>
      <c r="AH124" s="341">
        <v>4091</v>
      </c>
      <c r="AI124" s="341">
        <v>4095</v>
      </c>
      <c r="AJ124" s="341">
        <v>4085</v>
      </c>
      <c r="AK124" s="341">
        <v>4281</v>
      </c>
      <c r="AL124" s="341">
        <v>4216</v>
      </c>
      <c r="AM124" s="341">
        <v>4264</v>
      </c>
      <c r="AN124" s="344">
        <v>4233</v>
      </c>
      <c r="AO124" s="344">
        <v>4308</v>
      </c>
      <c r="AP124" s="344">
        <v>4307</v>
      </c>
      <c r="AQ124" s="344">
        <v>4236</v>
      </c>
      <c r="AR124" s="344">
        <v>4294</v>
      </c>
      <c r="AS124" s="344">
        <v>4287</v>
      </c>
      <c r="AT124" s="344">
        <v>4301</v>
      </c>
      <c r="AU124" s="344">
        <v>4363</v>
      </c>
      <c r="AV124" s="344">
        <v>4327</v>
      </c>
      <c r="AW124" s="344">
        <v>4354</v>
      </c>
      <c r="AX124" s="344">
        <v>4315</v>
      </c>
      <c r="AY124" s="344">
        <v>4342</v>
      </c>
      <c r="AZ124" s="341">
        <v>4336</v>
      </c>
      <c r="BA124" s="341">
        <v>4383</v>
      </c>
      <c r="BB124" s="341">
        <v>4329</v>
      </c>
      <c r="BC124" s="341">
        <v>4292</v>
      </c>
      <c r="BD124" s="341">
        <v>4242</v>
      </c>
      <c r="BE124" s="341">
        <v>4190</v>
      </c>
      <c r="BF124" s="341">
        <v>4156</v>
      </c>
      <c r="BG124" s="341">
        <v>4026</v>
      </c>
      <c r="BH124" s="341">
        <v>4072</v>
      </c>
      <c r="BI124" s="341">
        <v>4005</v>
      </c>
      <c r="BJ124" s="341">
        <v>4125</v>
      </c>
      <c r="BK124" s="341">
        <v>4139</v>
      </c>
      <c r="BL124" s="344">
        <v>4156</v>
      </c>
      <c r="BM124" s="344">
        <v>4197</v>
      </c>
      <c r="BN124" s="344">
        <v>4170</v>
      </c>
      <c r="BO124" s="344">
        <v>4171</v>
      </c>
      <c r="BP124" s="344">
        <v>4210</v>
      </c>
      <c r="BQ124" s="344">
        <v>4163</v>
      </c>
      <c r="BR124" s="344">
        <v>3957</v>
      </c>
      <c r="BS124" s="344">
        <v>3913</v>
      </c>
      <c r="BT124" s="344">
        <v>3881</v>
      </c>
      <c r="BU124" s="344">
        <v>3875</v>
      </c>
      <c r="BV124" s="344">
        <v>3894</v>
      </c>
      <c r="BW124" s="344">
        <v>3946</v>
      </c>
      <c r="BX124" s="341">
        <v>3854</v>
      </c>
      <c r="BY124" s="341">
        <v>3824</v>
      </c>
      <c r="BZ124" s="341">
        <v>3806</v>
      </c>
      <c r="CA124" s="341">
        <v>3778</v>
      </c>
      <c r="CB124" s="341">
        <v>3704</v>
      </c>
      <c r="CC124" s="341">
        <v>3638</v>
      </c>
      <c r="CD124" s="341">
        <v>3587</v>
      </c>
      <c r="CE124" s="341">
        <v>3600</v>
      </c>
      <c r="CF124" s="341">
        <v>3592</v>
      </c>
      <c r="CG124" s="341">
        <v>3576</v>
      </c>
      <c r="CH124" s="341">
        <v>3583</v>
      </c>
      <c r="CI124" s="341">
        <v>3603</v>
      </c>
      <c r="CJ124" s="344">
        <v>3599</v>
      </c>
      <c r="CK124" s="344">
        <v>3615</v>
      </c>
      <c r="CL124" s="344">
        <v>3603</v>
      </c>
      <c r="CM124" s="344">
        <v>3600</v>
      </c>
      <c r="CN124" s="344">
        <v>3624</v>
      </c>
      <c r="CO124" s="344">
        <v>3676</v>
      </c>
      <c r="CP124" s="344">
        <v>3727</v>
      </c>
      <c r="CQ124" s="344">
        <v>3718</v>
      </c>
      <c r="CR124" s="344">
        <v>3674</v>
      </c>
      <c r="CS124" s="344">
        <v>3727</v>
      </c>
      <c r="CT124" s="344">
        <v>3724</v>
      </c>
      <c r="CU124" s="344">
        <v>3720</v>
      </c>
      <c r="CV124" s="341">
        <v>3738</v>
      </c>
      <c r="CW124" s="341">
        <v>3729</v>
      </c>
      <c r="CX124" s="341">
        <v>3688</v>
      </c>
      <c r="CY124" s="341">
        <v>3650</v>
      </c>
      <c r="CZ124" s="341">
        <v>3649</v>
      </c>
      <c r="DA124" s="341">
        <v>3626</v>
      </c>
      <c r="DB124" s="341">
        <v>3681</v>
      </c>
      <c r="DC124" s="341">
        <v>3631</v>
      </c>
      <c r="DD124" s="341">
        <v>3634</v>
      </c>
      <c r="DE124" s="341">
        <v>3642</v>
      </c>
      <c r="DF124" s="341">
        <v>3648</v>
      </c>
      <c r="DG124" s="341">
        <v>3621</v>
      </c>
      <c r="DH124" s="344">
        <v>3605</v>
      </c>
      <c r="DI124" s="344">
        <v>3634</v>
      </c>
      <c r="DJ124" s="344">
        <v>3627</v>
      </c>
      <c r="DK124" s="344">
        <v>3609</v>
      </c>
      <c r="DL124" s="344">
        <v>3575</v>
      </c>
      <c r="DM124" s="344">
        <v>3521</v>
      </c>
      <c r="DN124" s="344">
        <v>3487</v>
      </c>
      <c r="DO124" s="344">
        <v>3469</v>
      </c>
      <c r="DP124" s="344">
        <v>3485</v>
      </c>
      <c r="DQ124" s="344">
        <v>3449</v>
      </c>
      <c r="DR124" s="344">
        <v>3449</v>
      </c>
      <c r="DS124" s="344">
        <v>3527</v>
      </c>
      <c r="DT124" s="341">
        <v>3551</v>
      </c>
      <c r="DU124" s="341">
        <v>3660</v>
      </c>
      <c r="DV124" s="341">
        <v>3679</v>
      </c>
      <c r="DW124" s="341">
        <v>3685</v>
      </c>
      <c r="DX124" s="341">
        <v>3748</v>
      </c>
      <c r="DY124" s="341">
        <v>3771</v>
      </c>
      <c r="DZ124" s="341">
        <v>3754</v>
      </c>
      <c r="EA124" s="341">
        <v>3687</v>
      </c>
      <c r="EB124" s="341">
        <v>3682</v>
      </c>
      <c r="EC124" s="341">
        <v>3657</v>
      </c>
      <c r="ED124" s="341">
        <v>3624</v>
      </c>
      <c r="EE124" s="341">
        <v>3593</v>
      </c>
      <c r="EF124" s="344">
        <v>3586</v>
      </c>
      <c r="EG124" s="344">
        <v>3561</v>
      </c>
      <c r="EH124" s="344">
        <v>3524</v>
      </c>
      <c r="EI124" s="344">
        <v>3493</v>
      </c>
      <c r="EJ124" s="344">
        <v>3512</v>
      </c>
      <c r="EK124" s="344">
        <v>3507</v>
      </c>
      <c r="EL124" s="344">
        <v>3492</v>
      </c>
      <c r="EM124" s="344">
        <v>3473</v>
      </c>
      <c r="EN124" s="344">
        <v>3465</v>
      </c>
      <c r="EO124" s="344">
        <v>3438</v>
      </c>
      <c r="EP124" s="344">
        <v>3421</v>
      </c>
      <c r="EQ124" s="344">
        <v>3410</v>
      </c>
      <c r="ER124" s="341">
        <v>3433</v>
      </c>
      <c r="ES124" s="341">
        <v>3421</v>
      </c>
      <c r="ET124" s="341">
        <v>3418</v>
      </c>
      <c r="EU124" s="341">
        <v>3389</v>
      </c>
      <c r="EV124" s="341">
        <v>3408</v>
      </c>
      <c r="EW124" s="341">
        <v>3370</v>
      </c>
      <c r="EX124" s="341">
        <v>3573</v>
      </c>
      <c r="EY124" s="341">
        <v>3544</v>
      </c>
      <c r="EZ124" s="341">
        <v>3520</v>
      </c>
      <c r="FA124" s="341">
        <v>3522</v>
      </c>
      <c r="FB124" s="341">
        <v>3512</v>
      </c>
      <c r="FC124" s="341">
        <v>3537</v>
      </c>
      <c r="FD124" s="344">
        <v>3578</v>
      </c>
      <c r="FE124" s="344">
        <v>3587</v>
      </c>
      <c r="FF124" s="344">
        <v>3613</v>
      </c>
      <c r="FG124" s="344">
        <v>3564</v>
      </c>
      <c r="FH124" s="344">
        <v>3509</v>
      </c>
      <c r="FI124" s="344">
        <v>3481</v>
      </c>
      <c r="FJ124" s="344">
        <v>3474</v>
      </c>
      <c r="FK124" s="344">
        <v>3472</v>
      </c>
      <c r="FL124" s="344">
        <v>3440</v>
      </c>
      <c r="FM124" s="344">
        <v>3452</v>
      </c>
      <c r="FN124" s="344">
        <v>3426</v>
      </c>
      <c r="FO124" s="344">
        <v>3435</v>
      </c>
      <c r="FP124" s="341">
        <v>3504</v>
      </c>
      <c r="FQ124" s="341">
        <v>3494</v>
      </c>
      <c r="FR124" s="341">
        <v>3472</v>
      </c>
      <c r="FS124" s="341">
        <v>3447</v>
      </c>
      <c r="FT124" s="341">
        <v>3444</v>
      </c>
      <c r="FU124" s="341">
        <v>3429</v>
      </c>
      <c r="FV124" s="341">
        <v>3432</v>
      </c>
      <c r="FW124" s="341">
        <v>3461</v>
      </c>
      <c r="FX124" s="341">
        <v>3486</v>
      </c>
      <c r="FY124" s="341">
        <v>3464</v>
      </c>
      <c r="FZ124" s="341">
        <v>3479</v>
      </c>
      <c r="GA124" s="341">
        <v>3491</v>
      </c>
      <c r="GB124" s="341">
        <v>3548</v>
      </c>
      <c r="GC124" s="341">
        <v>3558</v>
      </c>
      <c r="GD124" s="341">
        <v>3497</v>
      </c>
      <c r="GE124" s="341">
        <v>3493</v>
      </c>
      <c r="GF124" s="352">
        <v>3511</v>
      </c>
      <c r="GG124" s="353">
        <v>3451</v>
      </c>
      <c r="GH124" s="353">
        <v>3434</v>
      </c>
      <c r="GI124" s="353">
        <v>3421</v>
      </c>
      <c r="GJ124" s="353">
        <v>3402</v>
      </c>
      <c r="GK124" s="353">
        <v>3376</v>
      </c>
      <c r="GL124" s="353">
        <v>3369</v>
      </c>
      <c r="GM124" s="353">
        <v>3377</v>
      </c>
      <c r="GN124" s="341">
        <v>3430</v>
      </c>
      <c r="GO124" s="281">
        <v>53</v>
      </c>
      <c r="GP124" s="282">
        <v>101.569440331655</v>
      </c>
      <c r="GQ124" s="281">
        <v>53</v>
      </c>
      <c r="GR124" s="282">
        <v>101.569440331655</v>
      </c>
    </row>
    <row r="125" spans="1:200" ht="15" outlineLevel="2">
      <c r="A125" s="339">
        <v>847</v>
      </c>
      <c r="B125" s="340" t="s">
        <v>323</v>
      </c>
      <c r="C125" s="306" t="s">
        <v>455</v>
      </c>
      <c r="D125" s="341">
        <v>24344</v>
      </c>
      <c r="E125" s="341">
        <v>24416</v>
      </c>
      <c r="F125" s="341">
        <v>24400</v>
      </c>
      <c r="G125" s="341">
        <v>24381</v>
      </c>
      <c r="H125" s="341">
        <v>24254</v>
      </c>
      <c r="I125" s="341">
        <v>24293</v>
      </c>
      <c r="J125" s="341">
        <v>24233</v>
      </c>
      <c r="K125" s="341">
        <v>24261</v>
      </c>
      <c r="L125" s="341">
        <v>24306</v>
      </c>
      <c r="M125" s="341">
        <v>24469</v>
      </c>
      <c r="N125" s="341">
        <v>24539</v>
      </c>
      <c r="O125" s="341">
        <v>24711</v>
      </c>
      <c r="P125" s="344">
        <v>24726</v>
      </c>
      <c r="Q125" s="344">
        <v>24794</v>
      </c>
      <c r="R125" s="347">
        <v>24917</v>
      </c>
      <c r="S125" s="344">
        <v>25102</v>
      </c>
      <c r="T125" s="344">
        <v>25164</v>
      </c>
      <c r="U125" s="344">
        <v>25366</v>
      </c>
      <c r="V125" s="344">
        <v>25362</v>
      </c>
      <c r="W125" s="344">
        <v>25168</v>
      </c>
      <c r="X125" s="344">
        <v>25054</v>
      </c>
      <c r="Y125" s="344">
        <v>25106</v>
      </c>
      <c r="Z125" s="344">
        <v>25072</v>
      </c>
      <c r="AA125" s="344">
        <v>25007</v>
      </c>
      <c r="AB125" s="341">
        <v>25112</v>
      </c>
      <c r="AC125" s="341">
        <v>25226</v>
      </c>
      <c r="AD125" s="341">
        <v>25016</v>
      </c>
      <c r="AE125" s="341">
        <v>25395</v>
      </c>
      <c r="AF125" s="341">
        <v>25416</v>
      </c>
      <c r="AG125" s="341">
        <v>25243</v>
      </c>
      <c r="AH125" s="341">
        <v>25189</v>
      </c>
      <c r="AI125" s="341">
        <v>25292</v>
      </c>
      <c r="AJ125" s="341">
        <v>25281</v>
      </c>
      <c r="AK125" s="341">
        <v>25356</v>
      </c>
      <c r="AL125" s="341">
        <v>25304</v>
      </c>
      <c r="AM125" s="341">
        <v>25433</v>
      </c>
      <c r="AN125" s="344">
        <v>25348</v>
      </c>
      <c r="AO125" s="344">
        <v>25418</v>
      </c>
      <c r="AP125" s="344">
        <v>25433</v>
      </c>
      <c r="AQ125" s="344">
        <v>25264</v>
      </c>
      <c r="AR125" s="344">
        <v>25456</v>
      </c>
      <c r="AS125" s="344">
        <v>25513</v>
      </c>
      <c r="AT125" s="344">
        <v>25583</v>
      </c>
      <c r="AU125" s="344">
        <v>25639</v>
      </c>
      <c r="AV125" s="344">
        <v>25584</v>
      </c>
      <c r="AW125" s="344">
        <v>25583</v>
      </c>
      <c r="AX125" s="344">
        <v>25598</v>
      </c>
      <c r="AY125" s="344">
        <v>25655</v>
      </c>
      <c r="AZ125" s="341">
        <v>25731</v>
      </c>
      <c r="BA125" s="341">
        <v>25835</v>
      </c>
      <c r="BB125" s="341">
        <v>25803</v>
      </c>
      <c r="BC125" s="341">
        <v>25798</v>
      </c>
      <c r="BD125" s="341">
        <v>25735</v>
      </c>
      <c r="BE125" s="341">
        <v>25541</v>
      </c>
      <c r="BF125" s="341">
        <v>25533</v>
      </c>
      <c r="BG125" s="341">
        <v>25341</v>
      </c>
      <c r="BH125" s="341">
        <v>25372</v>
      </c>
      <c r="BI125" s="341">
        <v>25229</v>
      </c>
      <c r="BJ125" s="341">
        <v>25247</v>
      </c>
      <c r="BK125" s="341">
        <v>25319</v>
      </c>
      <c r="BL125" s="344">
        <v>25320</v>
      </c>
      <c r="BM125" s="344">
        <v>25405</v>
      </c>
      <c r="BN125" s="344">
        <v>25401</v>
      </c>
      <c r="BO125" s="344">
        <v>25339</v>
      </c>
      <c r="BP125" s="344">
        <v>25350</v>
      </c>
      <c r="BQ125" s="344">
        <v>25384</v>
      </c>
      <c r="BR125" s="344">
        <v>25092</v>
      </c>
      <c r="BS125" s="344">
        <v>25019</v>
      </c>
      <c r="BT125" s="344">
        <v>25014</v>
      </c>
      <c r="BU125" s="344">
        <v>24963</v>
      </c>
      <c r="BV125" s="344">
        <v>24935</v>
      </c>
      <c r="BW125" s="344">
        <v>24962</v>
      </c>
      <c r="BX125" s="341">
        <v>24995</v>
      </c>
      <c r="BY125" s="341">
        <v>24953</v>
      </c>
      <c r="BZ125" s="341">
        <v>24861</v>
      </c>
      <c r="CA125" s="341">
        <v>24725</v>
      </c>
      <c r="CB125" s="341">
        <v>24703</v>
      </c>
      <c r="CC125" s="341">
        <v>24599</v>
      </c>
      <c r="CD125" s="341">
        <v>24473</v>
      </c>
      <c r="CE125" s="341">
        <v>24481</v>
      </c>
      <c r="CF125" s="341">
        <v>24424</v>
      </c>
      <c r="CG125" s="341">
        <v>24356</v>
      </c>
      <c r="CH125" s="341">
        <v>24405</v>
      </c>
      <c r="CI125" s="341">
        <v>24425</v>
      </c>
      <c r="CJ125" s="344">
        <v>24393</v>
      </c>
      <c r="CK125" s="344">
        <v>24493</v>
      </c>
      <c r="CL125" s="344">
        <v>24387</v>
      </c>
      <c r="CM125" s="344">
        <v>24389</v>
      </c>
      <c r="CN125" s="344">
        <v>24497</v>
      </c>
      <c r="CO125" s="344">
        <v>24661</v>
      </c>
      <c r="CP125" s="344">
        <v>24702</v>
      </c>
      <c r="CQ125" s="344">
        <v>24621</v>
      </c>
      <c r="CR125" s="344">
        <v>24710</v>
      </c>
      <c r="CS125" s="344">
        <v>24806</v>
      </c>
      <c r="CT125" s="344">
        <v>24855</v>
      </c>
      <c r="CU125" s="344">
        <v>24926</v>
      </c>
      <c r="CV125" s="341">
        <v>24932</v>
      </c>
      <c r="CW125" s="341">
        <v>24805</v>
      </c>
      <c r="CX125" s="341">
        <v>24818</v>
      </c>
      <c r="CY125" s="341">
        <v>24802</v>
      </c>
      <c r="CZ125" s="341">
        <v>24864</v>
      </c>
      <c r="DA125" s="341">
        <v>24838</v>
      </c>
      <c r="DB125" s="341">
        <v>24782</v>
      </c>
      <c r="DC125" s="341">
        <v>24733</v>
      </c>
      <c r="DD125" s="341">
        <v>24634</v>
      </c>
      <c r="DE125" s="341">
        <v>24589</v>
      </c>
      <c r="DF125" s="341">
        <v>24591</v>
      </c>
      <c r="DG125" s="341">
        <v>24594</v>
      </c>
      <c r="DH125" s="344">
        <v>24619</v>
      </c>
      <c r="DI125" s="344">
        <v>24497</v>
      </c>
      <c r="DJ125" s="344">
        <v>24379</v>
      </c>
      <c r="DK125" s="344">
        <v>24462</v>
      </c>
      <c r="DL125" s="344">
        <v>24455</v>
      </c>
      <c r="DM125" s="344">
        <v>24392</v>
      </c>
      <c r="DN125" s="344">
        <v>24342</v>
      </c>
      <c r="DO125" s="344">
        <v>24283</v>
      </c>
      <c r="DP125" s="344">
        <v>24306</v>
      </c>
      <c r="DQ125" s="344">
        <v>24312</v>
      </c>
      <c r="DR125" s="344">
        <v>24200</v>
      </c>
      <c r="DS125" s="344">
        <v>24566</v>
      </c>
      <c r="DT125" s="341">
        <v>24695</v>
      </c>
      <c r="DU125" s="341">
        <v>24979</v>
      </c>
      <c r="DV125" s="341">
        <v>24957</v>
      </c>
      <c r="DW125" s="341">
        <v>24991</v>
      </c>
      <c r="DX125" s="341">
        <v>25158</v>
      </c>
      <c r="DY125" s="341">
        <v>25166</v>
      </c>
      <c r="DZ125" s="341">
        <v>25085</v>
      </c>
      <c r="EA125" s="341">
        <v>24418</v>
      </c>
      <c r="EB125" s="341">
        <v>24895</v>
      </c>
      <c r="EC125" s="341">
        <v>24835</v>
      </c>
      <c r="ED125" s="341">
        <v>24748</v>
      </c>
      <c r="EE125" s="341">
        <v>24625</v>
      </c>
      <c r="EF125" s="344">
        <v>24601</v>
      </c>
      <c r="EG125" s="344">
        <v>24564</v>
      </c>
      <c r="EH125" s="344">
        <v>24497</v>
      </c>
      <c r="EI125" s="344">
        <v>24636</v>
      </c>
      <c r="EJ125" s="344">
        <v>24568</v>
      </c>
      <c r="EK125" s="344">
        <v>24452</v>
      </c>
      <c r="EL125" s="344">
        <v>24451</v>
      </c>
      <c r="EM125" s="344">
        <v>24381</v>
      </c>
      <c r="EN125" s="344">
        <v>24397</v>
      </c>
      <c r="EO125" s="344">
        <v>24392</v>
      </c>
      <c r="EP125" s="344">
        <v>24385</v>
      </c>
      <c r="EQ125" s="344">
        <v>24333</v>
      </c>
      <c r="ER125" s="341">
        <v>24411</v>
      </c>
      <c r="ES125" s="341">
        <v>24336</v>
      </c>
      <c r="ET125" s="341">
        <v>24343</v>
      </c>
      <c r="EU125" s="341">
        <v>24302</v>
      </c>
      <c r="EV125" s="341">
        <v>24327</v>
      </c>
      <c r="EW125" s="341">
        <v>24251</v>
      </c>
      <c r="EX125" s="341">
        <v>24636</v>
      </c>
      <c r="EY125" s="341">
        <v>24628</v>
      </c>
      <c r="EZ125" s="341">
        <v>24565</v>
      </c>
      <c r="FA125" s="341">
        <v>24581</v>
      </c>
      <c r="FB125" s="341">
        <v>24566</v>
      </c>
      <c r="FC125" s="341">
        <v>24633</v>
      </c>
      <c r="FD125" s="344">
        <v>24772</v>
      </c>
      <c r="FE125" s="344">
        <v>24754</v>
      </c>
      <c r="FF125" s="344">
        <v>24666</v>
      </c>
      <c r="FG125" s="344">
        <v>24645</v>
      </c>
      <c r="FH125" s="344">
        <v>24690</v>
      </c>
      <c r="FI125" s="344">
        <v>24688</v>
      </c>
      <c r="FJ125" s="344">
        <v>24619</v>
      </c>
      <c r="FK125" s="344">
        <v>24790</v>
      </c>
      <c r="FL125" s="344">
        <v>24822</v>
      </c>
      <c r="FM125" s="344">
        <v>24836</v>
      </c>
      <c r="FN125" s="344">
        <v>24815</v>
      </c>
      <c r="FO125" s="344">
        <v>24868</v>
      </c>
      <c r="FP125" s="341">
        <v>24939</v>
      </c>
      <c r="FQ125" s="341">
        <v>24963</v>
      </c>
      <c r="FR125" s="341">
        <v>25040</v>
      </c>
      <c r="FS125" s="341">
        <v>24936</v>
      </c>
      <c r="FT125" s="341">
        <v>25099</v>
      </c>
      <c r="FU125" s="341">
        <v>24679</v>
      </c>
      <c r="FV125" s="341">
        <v>24684</v>
      </c>
      <c r="FW125" s="341">
        <v>24793</v>
      </c>
      <c r="FX125" s="341">
        <v>24736</v>
      </c>
      <c r="FY125" s="341">
        <v>24862</v>
      </c>
      <c r="FZ125" s="341">
        <v>24867</v>
      </c>
      <c r="GA125" s="341">
        <v>25010</v>
      </c>
      <c r="GB125" s="341">
        <v>25316</v>
      </c>
      <c r="GC125" s="341">
        <v>25312</v>
      </c>
      <c r="GD125" s="341">
        <v>25163</v>
      </c>
      <c r="GE125" s="341">
        <v>25063</v>
      </c>
      <c r="GF125" s="352">
        <v>25128</v>
      </c>
      <c r="GG125" s="353">
        <v>24928</v>
      </c>
      <c r="GH125" s="353">
        <v>25095</v>
      </c>
      <c r="GI125" s="353">
        <v>24975</v>
      </c>
      <c r="GJ125" s="353">
        <v>24944</v>
      </c>
      <c r="GK125" s="353">
        <v>24987</v>
      </c>
      <c r="GL125" s="353">
        <v>25061</v>
      </c>
      <c r="GM125" s="353">
        <v>25063</v>
      </c>
      <c r="GN125" s="341">
        <v>25153</v>
      </c>
      <c r="GO125" s="281">
        <v>90</v>
      </c>
      <c r="GP125" s="282">
        <v>100.359095080397</v>
      </c>
      <c r="GQ125" s="281">
        <v>90</v>
      </c>
      <c r="GR125" s="282">
        <v>100.359095080397</v>
      </c>
    </row>
    <row r="126" spans="1:200" ht="15" outlineLevel="2">
      <c r="A126" s="339">
        <v>856</v>
      </c>
      <c r="B126" s="340" t="s">
        <v>323</v>
      </c>
      <c r="C126" s="306" t="s">
        <v>456</v>
      </c>
      <c r="D126" s="341">
        <v>3924</v>
      </c>
      <c r="E126" s="341">
        <v>3920</v>
      </c>
      <c r="F126" s="341">
        <v>3916</v>
      </c>
      <c r="G126" s="341">
        <v>3893</v>
      </c>
      <c r="H126" s="341">
        <v>3864</v>
      </c>
      <c r="I126" s="341">
        <v>3855</v>
      </c>
      <c r="J126" s="341">
        <v>3781</v>
      </c>
      <c r="K126" s="341">
        <v>3838</v>
      </c>
      <c r="L126" s="341">
        <v>3686</v>
      </c>
      <c r="M126" s="341">
        <v>3710</v>
      </c>
      <c r="N126" s="341">
        <v>3728</v>
      </c>
      <c r="O126" s="341">
        <v>3774</v>
      </c>
      <c r="P126" s="344">
        <v>3732</v>
      </c>
      <c r="Q126" s="344">
        <v>3718</v>
      </c>
      <c r="R126" s="347">
        <v>3707</v>
      </c>
      <c r="S126" s="344">
        <v>3708</v>
      </c>
      <c r="T126" s="344">
        <v>3771</v>
      </c>
      <c r="U126" s="344">
        <v>3775</v>
      </c>
      <c r="V126" s="344">
        <v>3765</v>
      </c>
      <c r="W126" s="344">
        <v>3778</v>
      </c>
      <c r="X126" s="344">
        <v>3771</v>
      </c>
      <c r="Y126" s="344">
        <v>3842</v>
      </c>
      <c r="Z126" s="344">
        <v>3866</v>
      </c>
      <c r="AA126" s="344">
        <v>3849</v>
      </c>
      <c r="AB126" s="341">
        <v>3862</v>
      </c>
      <c r="AC126" s="341">
        <v>3925</v>
      </c>
      <c r="AD126" s="341">
        <v>3907</v>
      </c>
      <c r="AE126" s="341">
        <v>3885</v>
      </c>
      <c r="AF126" s="341">
        <v>3877</v>
      </c>
      <c r="AG126" s="341">
        <v>3800</v>
      </c>
      <c r="AH126" s="341">
        <v>3785</v>
      </c>
      <c r="AI126" s="341">
        <v>3813</v>
      </c>
      <c r="AJ126" s="341">
        <v>3814</v>
      </c>
      <c r="AK126" s="341">
        <v>3879</v>
      </c>
      <c r="AL126" s="341">
        <v>3873</v>
      </c>
      <c r="AM126" s="341">
        <v>3875</v>
      </c>
      <c r="AN126" s="344">
        <v>3866</v>
      </c>
      <c r="AO126" s="344">
        <v>3880</v>
      </c>
      <c r="AP126" s="344">
        <v>3863</v>
      </c>
      <c r="AQ126" s="344">
        <v>3827</v>
      </c>
      <c r="AR126" s="344">
        <v>3872</v>
      </c>
      <c r="AS126" s="344">
        <v>3851</v>
      </c>
      <c r="AT126" s="344">
        <v>3865</v>
      </c>
      <c r="AU126" s="344">
        <v>3865</v>
      </c>
      <c r="AV126" s="344">
        <v>3835</v>
      </c>
      <c r="AW126" s="344">
        <v>3817</v>
      </c>
      <c r="AX126" s="344">
        <v>3800</v>
      </c>
      <c r="AY126" s="344">
        <v>3800</v>
      </c>
      <c r="AZ126" s="341">
        <v>3822</v>
      </c>
      <c r="BA126" s="341">
        <v>3871</v>
      </c>
      <c r="BB126" s="341">
        <v>3845</v>
      </c>
      <c r="BC126" s="341">
        <v>3848</v>
      </c>
      <c r="BD126" s="341">
        <v>3831</v>
      </c>
      <c r="BE126" s="341">
        <v>3825</v>
      </c>
      <c r="BF126" s="341">
        <v>3772</v>
      </c>
      <c r="BG126" s="341">
        <v>3669</v>
      </c>
      <c r="BH126" s="341">
        <v>3698</v>
      </c>
      <c r="BI126" s="341">
        <v>3604</v>
      </c>
      <c r="BJ126" s="341">
        <v>3612</v>
      </c>
      <c r="BK126" s="341">
        <v>3661</v>
      </c>
      <c r="BL126" s="344">
        <v>3660</v>
      </c>
      <c r="BM126" s="344">
        <v>3672</v>
      </c>
      <c r="BN126" s="344">
        <v>3671</v>
      </c>
      <c r="BO126" s="344">
        <v>3665</v>
      </c>
      <c r="BP126" s="344">
        <v>3663</v>
      </c>
      <c r="BQ126" s="344">
        <v>3608</v>
      </c>
      <c r="BR126" s="344">
        <v>3516</v>
      </c>
      <c r="BS126" s="344">
        <v>3438</v>
      </c>
      <c r="BT126" s="344">
        <v>3420</v>
      </c>
      <c r="BU126" s="344">
        <v>3437</v>
      </c>
      <c r="BV126" s="344">
        <v>3447</v>
      </c>
      <c r="BW126" s="344">
        <v>3452</v>
      </c>
      <c r="BX126" s="341">
        <v>3446</v>
      </c>
      <c r="BY126" s="341">
        <v>3403</v>
      </c>
      <c r="BZ126" s="341">
        <v>3367</v>
      </c>
      <c r="CA126" s="341">
        <v>3309</v>
      </c>
      <c r="CB126" s="341">
        <v>3290</v>
      </c>
      <c r="CC126" s="341">
        <v>3275</v>
      </c>
      <c r="CD126" s="341">
        <v>3268</v>
      </c>
      <c r="CE126" s="341">
        <v>3272</v>
      </c>
      <c r="CF126" s="341">
        <v>3244</v>
      </c>
      <c r="CG126" s="341">
        <v>3220</v>
      </c>
      <c r="CH126" s="341">
        <v>3196</v>
      </c>
      <c r="CI126" s="341">
        <v>3202</v>
      </c>
      <c r="CJ126" s="344">
        <v>3227</v>
      </c>
      <c r="CK126" s="344">
        <v>3244</v>
      </c>
      <c r="CL126" s="344">
        <v>3232</v>
      </c>
      <c r="CM126" s="344">
        <v>3221</v>
      </c>
      <c r="CN126" s="344">
        <v>3221</v>
      </c>
      <c r="CO126" s="344">
        <v>3263</v>
      </c>
      <c r="CP126" s="344">
        <v>3301</v>
      </c>
      <c r="CQ126" s="344">
        <v>3307</v>
      </c>
      <c r="CR126" s="344">
        <v>3238</v>
      </c>
      <c r="CS126" s="344">
        <v>3273</v>
      </c>
      <c r="CT126" s="344">
        <v>3256</v>
      </c>
      <c r="CU126" s="344">
        <v>3269</v>
      </c>
      <c r="CV126" s="341">
        <v>3270</v>
      </c>
      <c r="CW126" s="341">
        <v>3238</v>
      </c>
      <c r="CX126" s="341">
        <v>3180</v>
      </c>
      <c r="CY126" s="341">
        <v>3201</v>
      </c>
      <c r="CZ126" s="341">
        <v>3221</v>
      </c>
      <c r="DA126" s="341">
        <v>3215</v>
      </c>
      <c r="DB126" s="341">
        <v>3226</v>
      </c>
      <c r="DC126" s="341">
        <v>3215</v>
      </c>
      <c r="DD126" s="341">
        <v>3207</v>
      </c>
      <c r="DE126" s="341">
        <v>3199</v>
      </c>
      <c r="DF126" s="341">
        <v>3205</v>
      </c>
      <c r="DG126" s="341">
        <v>3204</v>
      </c>
      <c r="DH126" s="344">
        <v>3241</v>
      </c>
      <c r="DI126" s="344">
        <v>3246</v>
      </c>
      <c r="DJ126" s="344">
        <v>3228</v>
      </c>
      <c r="DK126" s="344">
        <v>3200</v>
      </c>
      <c r="DL126" s="344">
        <v>3181</v>
      </c>
      <c r="DM126" s="344">
        <v>3171</v>
      </c>
      <c r="DN126" s="344">
        <v>3133</v>
      </c>
      <c r="DO126" s="344">
        <v>3135</v>
      </c>
      <c r="DP126" s="344">
        <v>3113</v>
      </c>
      <c r="DQ126" s="344">
        <v>3097</v>
      </c>
      <c r="DR126" s="344">
        <v>3098</v>
      </c>
      <c r="DS126" s="344">
        <v>3105</v>
      </c>
      <c r="DT126" s="341">
        <v>3137</v>
      </c>
      <c r="DU126" s="341">
        <v>3187</v>
      </c>
      <c r="DV126" s="341">
        <v>3160</v>
      </c>
      <c r="DW126" s="341">
        <v>3183</v>
      </c>
      <c r="DX126" s="341">
        <v>3226</v>
      </c>
      <c r="DY126" s="341">
        <v>3235</v>
      </c>
      <c r="DZ126" s="341">
        <v>3205</v>
      </c>
      <c r="EA126" s="341">
        <v>3178</v>
      </c>
      <c r="EB126" s="341">
        <v>3172</v>
      </c>
      <c r="EC126" s="341">
        <v>3160</v>
      </c>
      <c r="ED126" s="341">
        <v>3144</v>
      </c>
      <c r="EE126" s="341">
        <v>3113</v>
      </c>
      <c r="EF126" s="344">
        <v>3113</v>
      </c>
      <c r="EG126" s="344">
        <v>3121</v>
      </c>
      <c r="EH126" s="344">
        <v>3077</v>
      </c>
      <c r="EI126" s="344">
        <v>3048</v>
      </c>
      <c r="EJ126" s="344">
        <v>3031</v>
      </c>
      <c r="EK126" s="344">
        <v>3028</v>
      </c>
      <c r="EL126" s="344">
        <v>3033</v>
      </c>
      <c r="EM126" s="344">
        <v>3044</v>
      </c>
      <c r="EN126" s="344">
        <v>3014</v>
      </c>
      <c r="EO126" s="344">
        <v>2989</v>
      </c>
      <c r="EP126" s="344">
        <v>2974</v>
      </c>
      <c r="EQ126" s="344">
        <v>2957</v>
      </c>
      <c r="ER126" s="341">
        <v>2978</v>
      </c>
      <c r="ES126" s="341">
        <v>2972</v>
      </c>
      <c r="ET126" s="341">
        <v>2962</v>
      </c>
      <c r="EU126" s="341">
        <v>2944</v>
      </c>
      <c r="EV126" s="341">
        <v>2935</v>
      </c>
      <c r="EW126" s="341">
        <v>2875</v>
      </c>
      <c r="EX126" s="341">
        <v>2989</v>
      </c>
      <c r="EY126" s="341">
        <v>2977</v>
      </c>
      <c r="EZ126" s="341">
        <v>2969</v>
      </c>
      <c r="FA126" s="341">
        <v>2988</v>
      </c>
      <c r="FB126" s="341">
        <v>2941</v>
      </c>
      <c r="FC126" s="341">
        <v>2967</v>
      </c>
      <c r="FD126" s="344">
        <v>2974</v>
      </c>
      <c r="FE126" s="344">
        <v>2936</v>
      </c>
      <c r="FF126" s="344">
        <v>2966</v>
      </c>
      <c r="FG126" s="344">
        <v>2947</v>
      </c>
      <c r="FH126" s="344">
        <v>2948</v>
      </c>
      <c r="FI126" s="344">
        <v>2924</v>
      </c>
      <c r="FJ126" s="344">
        <v>2940</v>
      </c>
      <c r="FK126" s="344">
        <v>2949</v>
      </c>
      <c r="FL126" s="344">
        <v>2930</v>
      </c>
      <c r="FM126" s="344">
        <v>2948</v>
      </c>
      <c r="FN126" s="344">
        <v>2952</v>
      </c>
      <c r="FO126" s="344">
        <v>2948</v>
      </c>
      <c r="FP126" s="341">
        <v>2990</v>
      </c>
      <c r="FQ126" s="341">
        <v>2999</v>
      </c>
      <c r="FR126" s="341">
        <v>2989</v>
      </c>
      <c r="FS126" s="341">
        <v>2951</v>
      </c>
      <c r="FT126" s="341">
        <v>2925</v>
      </c>
      <c r="FU126" s="341">
        <v>2922</v>
      </c>
      <c r="FV126" s="341">
        <v>2917</v>
      </c>
      <c r="FW126" s="341">
        <v>2923</v>
      </c>
      <c r="FX126" s="341">
        <v>2926</v>
      </c>
      <c r="FY126" s="341">
        <v>2905</v>
      </c>
      <c r="FZ126" s="341">
        <v>2888</v>
      </c>
      <c r="GA126" s="341">
        <v>2904</v>
      </c>
      <c r="GB126" s="341">
        <v>2941</v>
      </c>
      <c r="GC126" s="341">
        <v>2912</v>
      </c>
      <c r="GD126" s="341">
        <v>2907</v>
      </c>
      <c r="GE126" s="341">
        <v>2896</v>
      </c>
      <c r="GF126" s="352">
        <v>2862</v>
      </c>
      <c r="GG126" s="353">
        <v>2836</v>
      </c>
      <c r="GH126" s="353">
        <v>2876</v>
      </c>
      <c r="GI126" s="353">
        <v>2879</v>
      </c>
      <c r="GJ126" s="353">
        <v>2893</v>
      </c>
      <c r="GK126" s="353">
        <v>2892</v>
      </c>
      <c r="GL126" s="353">
        <v>2869</v>
      </c>
      <c r="GM126" s="353">
        <v>2831</v>
      </c>
      <c r="GN126" s="341">
        <v>2887</v>
      </c>
      <c r="GO126" s="281">
        <v>56</v>
      </c>
      <c r="GP126" s="282">
        <v>101.978099611445</v>
      </c>
      <c r="GQ126" s="281">
        <v>56</v>
      </c>
      <c r="GR126" s="282">
        <v>101.978099611445</v>
      </c>
    </row>
    <row r="127" spans="1:200" ht="15" outlineLevel="2">
      <c r="A127" s="339">
        <v>861</v>
      </c>
      <c r="B127" s="340" t="s">
        <v>323</v>
      </c>
      <c r="C127" s="306" t="s">
        <v>457</v>
      </c>
      <c r="D127" s="341">
        <v>6639</v>
      </c>
      <c r="E127" s="341">
        <v>6668</v>
      </c>
      <c r="F127" s="341">
        <v>6695</v>
      </c>
      <c r="G127" s="341">
        <v>6647</v>
      </c>
      <c r="H127" s="341">
        <v>6675</v>
      </c>
      <c r="I127" s="341">
        <v>6767</v>
      </c>
      <c r="J127" s="341">
        <v>6742</v>
      </c>
      <c r="K127" s="341">
        <v>6684</v>
      </c>
      <c r="L127" s="341">
        <v>6700</v>
      </c>
      <c r="M127" s="341">
        <v>6698</v>
      </c>
      <c r="N127" s="341">
        <v>6667</v>
      </c>
      <c r="O127" s="341">
        <v>6668</v>
      </c>
      <c r="P127" s="344">
        <v>6659</v>
      </c>
      <c r="Q127" s="344">
        <v>6632</v>
      </c>
      <c r="R127" s="347">
        <v>6570</v>
      </c>
      <c r="S127" s="344">
        <v>6967</v>
      </c>
      <c r="T127" s="344">
        <v>7119</v>
      </c>
      <c r="U127" s="344">
        <v>7219</v>
      </c>
      <c r="V127" s="344">
        <v>7184</v>
      </c>
      <c r="W127" s="344">
        <v>7196</v>
      </c>
      <c r="X127" s="344">
        <v>7247</v>
      </c>
      <c r="Y127" s="344">
        <v>7305</v>
      </c>
      <c r="Z127" s="344">
        <v>7328</v>
      </c>
      <c r="AA127" s="344">
        <v>7260</v>
      </c>
      <c r="AB127" s="341">
        <v>7258</v>
      </c>
      <c r="AC127" s="341">
        <v>7345</v>
      </c>
      <c r="AD127" s="341">
        <v>7253</v>
      </c>
      <c r="AE127" s="341">
        <v>7213</v>
      </c>
      <c r="AF127" s="341">
        <v>7202</v>
      </c>
      <c r="AG127" s="341">
        <v>7035</v>
      </c>
      <c r="AH127" s="341">
        <v>7001</v>
      </c>
      <c r="AI127" s="341">
        <v>6888</v>
      </c>
      <c r="AJ127" s="341">
        <v>6839</v>
      </c>
      <c r="AK127" s="341">
        <v>6986</v>
      </c>
      <c r="AL127" s="341">
        <v>6970</v>
      </c>
      <c r="AM127" s="341">
        <v>7011</v>
      </c>
      <c r="AN127" s="344">
        <v>6977</v>
      </c>
      <c r="AO127" s="344">
        <v>6950</v>
      </c>
      <c r="AP127" s="344">
        <v>6917</v>
      </c>
      <c r="AQ127" s="344">
        <v>6865</v>
      </c>
      <c r="AR127" s="344">
        <v>7038</v>
      </c>
      <c r="AS127" s="344">
        <v>7043</v>
      </c>
      <c r="AT127" s="344">
        <v>7046</v>
      </c>
      <c r="AU127" s="344">
        <v>7098</v>
      </c>
      <c r="AV127" s="344">
        <v>7014</v>
      </c>
      <c r="AW127" s="344">
        <v>7032</v>
      </c>
      <c r="AX127" s="344">
        <v>7060</v>
      </c>
      <c r="AY127" s="344">
        <v>7027</v>
      </c>
      <c r="AZ127" s="341">
        <v>7111</v>
      </c>
      <c r="BA127" s="341">
        <v>7213</v>
      </c>
      <c r="BB127" s="341">
        <v>7117</v>
      </c>
      <c r="BC127" s="341">
        <v>7081</v>
      </c>
      <c r="BD127" s="341">
        <v>7028</v>
      </c>
      <c r="BE127" s="341">
        <v>6913</v>
      </c>
      <c r="BF127" s="341">
        <v>6896</v>
      </c>
      <c r="BG127" s="341">
        <v>6772</v>
      </c>
      <c r="BH127" s="341">
        <v>6789</v>
      </c>
      <c r="BI127" s="341">
        <v>6641</v>
      </c>
      <c r="BJ127" s="341">
        <v>6664</v>
      </c>
      <c r="BK127" s="341">
        <v>6712</v>
      </c>
      <c r="BL127" s="344">
        <v>6693</v>
      </c>
      <c r="BM127" s="344">
        <v>6731</v>
      </c>
      <c r="BN127" s="344">
        <v>6717</v>
      </c>
      <c r="BO127" s="344">
        <v>6687</v>
      </c>
      <c r="BP127" s="344">
        <v>6679</v>
      </c>
      <c r="BQ127" s="344">
        <v>6637</v>
      </c>
      <c r="BR127" s="344">
        <v>6324</v>
      </c>
      <c r="BS127" s="344">
        <v>6207</v>
      </c>
      <c r="BT127" s="344">
        <v>6191</v>
      </c>
      <c r="BU127" s="344">
        <v>6178</v>
      </c>
      <c r="BV127" s="344">
        <v>6158</v>
      </c>
      <c r="BW127" s="344">
        <v>6148</v>
      </c>
      <c r="BX127" s="341">
        <v>6189</v>
      </c>
      <c r="BY127" s="341">
        <v>6142</v>
      </c>
      <c r="BZ127" s="341">
        <v>6085</v>
      </c>
      <c r="CA127" s="341">
        <v>5993</v>
      </c>
      <c r="CB127" s="341">
        <v>5949</v>
      </c>
      <c r="CC127" s="341">
        <v>5850</v>
      </c>
      <c r="CD127" s="341">
        <v>5860</v>
      </c>
      <c r="CE127" s="341">
        <v>5866</v>
      </c>
      <c r="CF127" s="341">
        <v>5833</v>
      </c>
      <c r="CG127" s="341">
        <v>5755</v>
      </c>
      <c r="CH127" s="341">
        <v>5745</v>
      </c>
      <c r="CI127" s="341">
        <v>5711</v>
      </c>
      <c r="CJ127" s="344">
        <v>5667</v>
      </c>
      <c r="CK127" s="344">
        <v>5646</v>
      </c>
      <c r="CL127" s="344">
        <v>5633</v>
      </c>
      <c r="CM127" s="344">
        <v>5608</v>
      </c>
      <c r="CN127" s="344">
        <v>5599</v>
      </c>
      <c r="CO127" s="344">
        <v>5657</v>
      </c>
      <c r="CP127" s="344">
        <v>5719</v>
      </c>
      <c r="CQ127" s="344">
        <v>5679</v>
      </c>
      <c r="CR127" s="344">
        <v>5689</v>
      </c>
      <c r="CS127" s="344">
        <v>5769</v>
      </c>
      <c r="CT127" s="344">
        <v>5837</v>
      </c>
      <c r="CU127" s="344">
        <v>5885</v>
      </c>
      <c r="CV127" s="341">
        <v>5888</v>
      </c>
      <c r="CW127" s="341">
        <v>5851</v>
      </c>
      <c r="CX127" s="341">
        <v>5858</v>
      </c>
      <c r="CY127" s="341">
        <v>5786</v>
      </c>
      <c r="CZ127" s="341">
        <v>5780</v>
      </c>
      <c r="DA127" s="341">
        <v>5788</v>
      </c>
      <c r="DB127" s="341">
        <v>5744</v>
      </c>
      <c r="DC127" s="341">
        <v>5687</v>
      </c>
      <c r="DD127" s="341">
        <v>5700</v>
      </c>
      <c r="DE127" s="341">
        <v>5673</v>
      </c>
      <c r="DF127" s="341">
        <v>5647</v>
      </c>
      <c r="DG127" s="341">
        <v>5627</v>
      </c>
      <c r="DH127" s="344">
        <v>5625</v>
      </c>
      <c r="DI127" s="344">
        <v>5575</v>
      </c>
      <c r="DJ127" s="344">
        <v>5669</v>
      </c>
      <c r="DK127" s="344">
        <v>5604</v>
      </c>
      <c r="DL127" s="344">
        <v>5679</v>
      </c>
      <c r="DM127" s="344">
        <v>5615</v>
      </c>
      <c r="DN127" s="344">
        <v>5543</v>
      </c>
      <c r="DO127" s="344">
        <v>5568</v>
      </c>
      <c r="DP127" s="344">
        <v>5552</v>
      </c>
      <c r="DQ127" s="344">
        <v>5537</v>
      </c>
      <c r="DR127" s="344">
        <v>5531</v>
      </c>
      <c r="DS127" s="344">
        <v>5570</v>
      </c>
      <c r="DT127" s="341">
        <v>5623</v>
      </c>
      <c r="DU127" s="341">
        <v>5788</v>
      </c>
      <c r="DV127" s="341">
        <v>5807</v>
      </c>
      <c r="DW127" s="341">
        <v>5870</v>
      </c>
      <c r="DX127" s="341">
        <v>5963</v>
      </c>
      <c r="DY127" s="341">
        <v>5988</v>
      </c>
      <c r="DZ127" s="341">
        <v>5976</v>
      </c>
      <c r="EA127" s="341">
        <v>5865</v>
      </c>
      <c r="EB127" s="341">
        <v>5919</v>
      </c>
      <c r="EC127" s="341">
        <v>5911</v>
      </c>
      <c r="ED127" s="341">
        <v>5849</v>
      </c>
      <c r="EE127" s="341">
        <v>5814</v>
      </c>
      <c r="EF127" s="344">
        <v>5819</v>
      </c>
      <c r="EG127" s="344">
        <v>5816</v>
      </c>
      <c r="EH127" s="344">
        <v>5778</v>
      </c>
      <c r="EI127" s="344">
        <v>5755</v>
      </c>
      <c r="EJ127" s="344">
        <v>5691</v>
      </c>
      <c r="EK127" s="344">
        <v>5693</v>
      </c>
      <c r="EL127" s="344">
        <v>5704</v>
      </c>
      <c r="EM127" s="344">
        <v>5704</v>
      </c>
      <c r="EN127" s="344">
        <v>5747</v>
      </c>
      <c r="EO127" s="344">
        <v>5702</v>
      </c>
      <c r="EP127" s="344">
        <v>5644</v>
      </c>
      <c r="EQ127" s="344">
        <v>5603</v>
      </c>
      <c r="ER127" s="341">
        <v>5624</v>
      </c>
      <c r="ES127" s="341">
        <v>5645</v>
      </c>
      <c r="ET127" s="341">
        <v>5653</v>
      </c>
      <c r="EU127" s="341">
        <v>5607</v>
      </c>
      <c r="EV127" s="341">
        <v>5594</v>
      </c>
      <c r="EW127" s="341">
        <v>5508</v>
      </c>
      <c r="EX127" s="341">
        <v>5872</v>
      </c>
      <c r="EY127" s="341">
        <v>5841</v>
      </c>
      <c r="EZ127" s="341">
        <v>5837</v>
      </c>
      <c r="FA127" s="341">
        <v>5896</v>
      </c>
      <c r="FB127" s="341">
        <v>5908</v>
      </c>
      <c r="FC127" s="341">
        <v>5920</v>
      </c>
      <c r="FD127" s="344">
        <v>5998</v>
      </c>
      <c r="FE127" s="344">
        <v>5975</v>
      </c>
      <c r="FF127" s="344">
        <v>5937</v>
      </c>
      <c r="FG127" s="344">
        <v>5927</v>
      </c>
      <c r="FH127" s="344">
        <v>5883</v>
      </c>
      <c r="FI127" s="344">
        <v>5840</v>
      </c>
      <c r="FJ127" s="344">
        <v>5808</v>
      </c>
      <c r="FK127" s="344">
        <v>5811</v>
      </c>
      <c r="FL127" s="344">
        <v>5813</v>
      </c>
      <c r="FM127" s="344">
        <v>5820</v>
      </c>
      <c r="FN127" s="344">
        <v>5781</v>
      </c>
      <c r="FO127" s="344">
        <v>5797</v>
      </c>
      <c r="FP127" s="341">
        <v>5862</v>
      </c>
      <c r="FQ127" s="341">
        <v>5817</v>
      </c>
      <c r="FR127" s="341">
        <v>5767</v>
      </c>
      <c r="FS127" s="341">
        <v>5799</v>
      </c>
      <c r="FT127" s="341">
        <v>5825</v>
      </c>
      <c r="FU127" s="341">
        <v>5800</v>
      </c>
      <c r="FV127" s="341">
        <v>5753</v>
      </c>
      <c r="FW127" s="341">
        <v>5758</v>
      </c>
      <c r="FX127" s="341">
        <v>5750</v>
      </c>
      <c r="FY127" s="341">
        <v>5751</v>
      </c>
      <c r="FZ127" s="341">
        <v>5712</v>
      </c>
      <c r="GA127" s="341">
        <v>5720</v>
      </c>
      <c r="GB127" s="341">
        <v>5786</v>
      </c>
      <c r="GC127" s="341">
        <v>5727</v>
      </c>
      <c r="GD127" s="341">
        <v>5680</v>
      </c>
      <c r="GE127" s="341">
        <v>5612</v>
      </c>
      <c r="GF127" s="352">
        <v>5583</v>
      </c>
      <c r="GG127" s="353">
        <v>5475</v>
      </c>
      <c r="GH127" s="353">
        <v>5486</v>
      </c>
      <c r="GI127" s="353">
        <v>5457</v>
      </c>
      <c r="GJ127" s="353">
        <v>5441</v>
      </c>
      <c r="GK127" s="353">
        <v>5425</v>
      </c>
      <c r="GL127" s="353">
        <v>5406</v>
      </c>
      <c r="GM127" s="353">
        <v>5374</v>
      </c>
      <c r="GN127" s="341">
        <v>5437</v>
      </c>
      <c r="GO127" s="281">
        <v>63</v>
      </c>
      <c r="GP127" s="282">
        <v>101.17231112765199</v>
      </c>
      <c r="GQ127" s="281">
        <v>63</v>
      </c>
      <c r="GR127" s="282">
        <v>101.17231112765199</v>
      </c>
    </row>
    <row r="128" spans="1:200" ht="23.25" customHeight="1" outlineLevel="1">
      <c r="A128" s="335" t="s">
        <v>872</v>
      </c>
      <c r="B128" s="336"/>
      <c r="C128" s="337" t="s">
        <v>873</v>
      </c>
      <c r="D128" s="338">
        <v>872690</v>
      </c>
      <c r="E128" s="338">
        <v>879367</v>
      </c>
      <c r="F128" s="338">
        <v>878061</v>
      </c>
      <c r="G128" s="338">
        <v>889697</v>
      </c>
      <c r="H128" s="338">
        <v>888362</v>
      </c>
      <c r="I128" s="338">
        <v>900081</v>
      </c>
      <c r="J128" s="338">
        <v>888267</v>
      </c>
      <c r="K128" s="338">
        <v>897080</v>
      </c>
      <c r="L128" s="338">
        <v>871226</v>
      </c>
      <c r="M128" s="338">
        <v>874312</v>
      </c>
      <c r="N128" s="338">
        <v>867883</v>
      </c>
      <c r="O128" s="338">
        <v>880356</v>
      </c>
      <c r="P128" s="338">
        <v>877670</v>
      </c>
      <c r="Q128" s="338">
        <v>867130</v>
      </c>
      <c r="R128" s="346">
        <v>860325</v>
      </c>
      <c r="S128" s="338">
        <v>850390</v>
      </c>
      <c r="T128" s="338">
        <v>850829</v>
      </c>
      <c r="U128" s="338">
        <v>851372</v>
      </c>
      <c r="V128" s="338">
        <v>847746</v>
      </c>
      <c r="W128" s="338">
        <v>844725</v>
      </c>
      <c r="X128" s="338">
        <v>841139</v>
      </c>
      <c r="Y128" s="338">
        <v>838726</v>
      </c>
      <c r="Z128" s="338">
        <v>840281</v>
      </c>
      <c r="AA128" s="338">
        <v>827642</v>
      </c>
      <c r="AB128" s="338">
        <v>829293</v>
      </c>
      <c r="AC128" s="338">
        <v>839173</v>
      </c>
      <c r="AD128" s="338">
        <v>843314</v>
      </c>
      <c r="AE128" s="338">
        <v>849891</v>
      </c>
      <c r="AF128" s="338">
        <v>837308</v>
      </c>
      <c r="AG128" s="338">
        <v>838151</v>
      </c>
      <c r="AH128" s="338">
        <v>849905</v>
      </c>
      <c r="AI128" s="338">
        <v>842229</v>
      </c>
      <c r="AJ128" s="338">
        <v>840838</v>
      </c>
      <c r="AK128" s="338">
        <v>838692</v>
      </c>
      <c r="AL128" s="338">
        <v>842141</v>
      </c>
      <c r="AM128" s="338">
        <v>841036</v>
      </c>
      <c r="AN128" s="338">
        <v>850139</v>
      </c>
      <c r="AO128" s="338">
        <v>847617</v>
      </c>
      <c r="AP128" s="338">
        <v>844588</v>
      </c>
      <c r="AQ128" s="338">
        <v>844763</v>
      </c>
      <c r="AR128" s="338">
        <v>851849</v>
      </c>
      <c r="AS128" s="338">
        <v>848199</v>
      </c>
      <c r="AT128" s="338">
        <v>849656</v>
      </c>
      <c r="AU128" s="338">
        <v>849644</v>
      </c>
      <c r="AV128" s="338">
        <v>838829</v>
      </c>
      <c r="AW128" s="338">
        <v>841889</v>
      </c>
      <c r="AX128" s="338">
        <v>840474</v>
      </c>
      <c r="AY128" s="338">
        <v>842228</v>
      </c>
      <c r="AZ128" s="338">
        <v>850625</v>
      </c>
      <c r="BA128" s="338">
        <v>855651</v>
      </c>
      <c r="BB128" s="338">
        <v>856066</v>
      </c>
      <c r="BC128" s="338">
        <v>853624</v>
      </c>
      <c r="BD128" s="338">
        <v>853091</v>
      </c>
      <c r="BE128" s="338">
        <v>845590</v>
      </c>
      <c r="BF128" s="338">
        <v>842766</v>
      </c>
      <c r="BG128" s="338">
        <v>823967</v>
      </c>
      <c r="BH128" s="338">
        <v>834910</v>
      </c>
      <c r="BI128" s="338">
        <v>825164</v>
      </c>
      <c r="BJ128" s="338">
        <v>840239</v>
      </c>
      <c r="BK128" s="338">
        <v>855163</v>
      </c>
      <c r="BL128" s="338">
        <v>864535</v>
      </c>
      <c r="BM128" s="338">
        <v>882467</v>
      </c>
      <c r="BN128" s="338">
        <v>874898</v>
      </c>
      <c r="BO128" s="338">
        <v>869377</v>
      </c>
      <c r="BP128" s="338">
        <v>872269</v>
      </c>
      <c r="BQ128" s="338">
        <v>870709</v>
      </c>
      <c r="BR128" s="338">
        <v>856071</v>
      </c>
      <c r="BS128" s="338">
        <v>848408</v>
      </c>
      <c r="BT128" s="338">
        <v>852185</v>
      </c>
      <c r="BU128" s="338">
        <v>850766</v>
      </c>
      <c r="BV128" s="338">
        <v>850530</v>
      </c>
      <c r="BW128" s="338">
        <v>857524</v>
      </c>
      <c r="BX128" s="338">
        <v>859170</v>
      </c>
      <c r="BY128" s="338">
        <v>852491</v>
      </c>
      <c r="BZ128" s="338">
        <v>828745</v>
      </c>
      <c r="CA128" s="338">
        <v>811517</v>
      </c>
      <c r="CB128" s="338">
        <v>819202</v>
      </c>
      <c r="CC128" s="338">
        <v>810767</v>
      </c>
      <c r="CD128" s="338">
        <v>800221</v>
      </c>
      <c r="CE128" s="338">
        <v>802541</v>
      </c>
      <c r="CF128" s="338">
        <v>806685</v>
      </c>
      <c r="CG128" s="338">
        <v>795345</v>
      </c>
      <c r="CH128" s="338">
        <v>787984</v>
      </c>
      <c r="CI128" s="338">
        <v>779169</v>
      </c>
      <c r="CJ128" s="338">
        <v>774343</v>
      </c>
      <c r="CK128" s="338">
        <v>771996</v>
      </c>
      <c r="CL128" s="338">
        <v>766015</v>
      </c>
      <c r="CM128" s="338">
        <v>762117</v>
      </c>
      <c r="CN128" s="338">
        <v>760349</v>
      </c>
      <c r="CO128" s="338">
        <v>781864</v>
      </c>
      <c r="CP128" s="338">
        <v>795412</v>
      </c>
      <c r="CQ128" s="338">
        <v>800611</v>
      </c>
      <c r="CR128" s="338">
        <v>810016</v>
      </c>
      <c r="CS128" s="338">
        <v>822091</v>
      </c>
      <c r="CT128" s="338">
        <v>827122</v>
      </c>
      <c r="CU128" s="338">
        <v>827836</v>
      </c>
      <c r="CV128" s="338">
        <v>831723</v>
      </c>
      <c r="CW128" s="338">
        <v>836356</v>
      </c>
      <c r="CX128" s="338">
        <v>832519</v>
      </c>
      <c r="CY128" s="338">
        <v>829085</v>
      </c>
      <c r="CZ128" s="338">
        <v>828775</v>
      </c>
      <c r="DA128" s="338">
        <v>827592</v>
      </c>
      <c r="DB128" s="338">
        <v>826378</v>
      </c>
      <c r="DC128" s="338">
        <v>825696</v>
      </c>
      <c r="DD128" s="338">
        <v>821667</v>
      </c>
      <c r="DE128" s="338">
        <v>825145</v>
      </c>
      <c r="DF128" s="338">
        <v>822518</v>
      </c>
      <c r="DG128" s="338">
        <v>826277</v>
      </c>
      <c r="DH128" s="338">
        <v>828059</v>
      </c>
      <c r="DI128" s="338">
        <v>833713</v>
      </c>
      <c r="DJ128" s="338">
        <v>836157</v>
      </c>
      <c r="DK128" s="338">
        <v>828528</v>
      </c>
      <c r="DL128" s="338">
        <v>825575</v>
      </c>
      <c r="DM128" s="338">
        <v>819218</v>
      </c>
      <c r="DN128" s="338">
        <v>813099</v>
      </c>
      <c r="DO128" s="338">
        <v>813285</v>
      </c>
      <c r="DP128" s="338">
        <v>810998</v>
      </c>
      <c r="DQ128" s="338">
        <v>805331</v>
      </c>
      <c r="DR128" s="338">
        <v>801744</v>
      </c>
      <c r="DS128" s="338">
        <v>800149</v>
      </c>
      <c r="DT128" s="338">
        <v>800520</v>
      </c>
      <c r="DU128" s="338">
        <v>886195</v>
      </c>
      <c r="DV128" s="338">
        <v>899012</v>
      </c>
      <c r="DW128" s="338">
        <v>935174</v>
      </c>
      <c r="DX128" s="338">
        <v>969920</v>
      </c>
      <c r="DY128" s="338">
        <v>982462</v>
      </c>
      <c r="DZ128" s="338">
        <v>979419</v>
      </c>
      <c r="EA128" s="338">
        <v>939143</v>
      </c>
      <c r="EB128" s="338">
        <v>940627</v>
      </c>
      <c r="EC128" s="338">
        <v>927066</v>
      </c>
      <c r="ED128" s="338">
        <v>915601</v>
      </c>
      <c r="EE128" s="338">
        <v>901425</v>
      </c>
      <c r="EF128" s="338">
        <v>895609</v>
      </c>
      <c r="EG128" s="338">
        <v>888339</v>
      </c>
      <c r="EH128" s="338">
        <v>874914</v>
      </c>
      <c r="EI128" s="338">
        <v>867752</v>
      </c>
      <c r="EJ128" s="338">
        <v>862945</v>
      </c>
      <c r="EK128" s="338">
        <v>861669</v>
      </c>
      <c r="EL128" s="338">
        <v>856619</v>
      </c>
      <c r="EM128" s="338">
        <v>851515</v>
      </c>
      <c r="EN128" s="338">
        <v>917084</v>
      </c>
      <c r="EO128" s="338">
        <v>912765</v>
      </c>
      <c r="EP128" s="338">
        <v>909730</v>
      </c>
      <c r="EQ128" s="338">
        <v>912411</v>
      </c>
      <c r="ER128" s="338">
        <v>910451</v>
      </c>
      <c r="ES128" s="338">
        <v>923722</v>
      </c>
      <c r="ET128" s="338">
        <v>989393</v>
      </c>
      <c r="EU128" s="338">
        <v>992935</v>
      </c>
      <c r="EV128" s="338">
        <v>1010627</v>
      </c>
      <c r="EW128" s="338">
        <v>1011514</v>
      </c>
      <c r="EX128" s="338">
        <v>1057085</v>
      </c>
      <c r="EY128" s="338">
        <v>1059746</v>
      </c>
      <c r="EZ128" s="338">
        <v>1058780</v>
      </c>
      <c r="FA128" s="338">
        <v>1058711</v>
      </c>
      <c r="FB128" s="338">
        <v>1057006</v>
      </c>
      <c r="FC128" s="338">
        <v>1067292</v>
      </c>
      <c r="FD128" s="338">
        <v>1087888</v>
      </c>
      <c r="FE128" s="338">
        <v>1101514</v>
      </c>
      <c r="FF128" s="338">
        <v>1105567</v>
      </c>
      <c r="FG128" s="338">
        <v>1102582</v>
      </c>
      <c r="FH128" s="338">
        <v>1109863</v>
      </c>
      <c r="FI128" s="338">
        <v>1111380</v>
      </c>
      <c r="FJ128" s="338">
        <v>1117252</v>
      </c>
      <c r="FK128" s="338">
        <v>1126495</v>
      </c>
      <c r="FL128" s="338">
        <v>1130740</v>
      </c>
      <c r="FM128" s="338">
        <v>1133500</v>
      </c>
      <c r="FN128" s="338">
        <v>1138620</v>
      </c>
      <c r="FO128" s="338">
        <v>1142904</v>
      </c>
      <c r="FP128" s="338">
        <v>1162682</v>
      </c>
      <c r="FQ128" s="338">
        <v>1174850</v>
      </c>
      <c r="FR128" s="338">
        <v>1178552</v>
      </c>
      <c r="FS128" s="338">
        <v>1182094</v>
      </c>
      <c r="FT128" s="338">
        <v>1182561</v>
      </c>
      <c r="FU128" s="338">
        <v>1189161</v>
      </c>
      <c r="FV128" s="338">
        <v>1193205</v>
      </c>
      <c r="FW128" s="338">
        <v>1187672</v>
      </c>
      <c r="FX128" s="338">
        <v>1199249</v>
      </c>
      <c r="FY128" s="338">
        <v>1213295</v>
      </c>
      <c r="FZ128" s="338">
        <v>1214313</v>
      </c>
      <c r="GA128" s="338">
        <v>1214930</v>
      </c>
      <c r="GB128" s="338">
        <v>1237117</v>
      </c>
      <c r="GC128" s="338">
        <v>1213123</v>
      </c>
      <c r="GD128" s="338">
        <v>1230014</v>
      </c>
      <c r="GE128" s="338">
        <v>1207640</v>
      </c>
      <c r="GF128" s="354">
        <v>1234617</v>
      </c>
      <c r="GG128" s="351">
        <v>1117260</v>
      </c>
      <c r="GH128" s="351">
        <v>1121394</v>
      </c>
      <c r="GI128" s="351">
        <v>1119712</v>
      </c>
      <c r="GJ128" s="351">
        <v>1117972</v>
      </c>
      <c r="GK128" s="351">
        <v>1119953</v>
      </c>
      <c r="GL128" s="351">
        <v>1115865</v>
      </c>
      <c r="GM128" s="351">
        <v>1114162</v>
      </c>
      <c r="GN128" s="338">
        <v>1130913</v>
      </c>
      <c r="GO128" s="281">
        <v>16751</v>
      </c>
      <c r="GP128" s="282">
        <v>101.50346179460399</v>
      </c>
      <c r="GQ128" s="281">
        <v>16751</v>
      </c>
      <c r="GR128" s="282">
        <v>101.50346179460399</v>
      </c>
    </row>
    <row r="129" spans="1:201" ht="15" customHeight="1" outlineLevel="2">
      <c r="A129" s="339">
        <v>1</v>
      </c>
      <c r="B129" s="340" t="s">
        <v>872</v>
      </c>
      <c r="C129" s="306" t="s">
        <v>458</v>
      </c>
      <c r="D129" s="341">
        <v>633190</v>
      </c>
      <c r="E129" s="341">
        <v>639699</v>
      </c>
      <c r="F129" s="341">
        <v>638040</v>
      </c>
      <c r="G129" s="341">
        <v>651236</v>
      </c>
      <c r="H129" s="341">
        <v>649426</v>
      </c>
      <c r="I129" s="341">
        <v>656136</v>
      </c>
      <c r="J129" s="341">
        <v>650584</v>
      </c>
      <c r="K129" s="341">
        <v>655903</v>
      </c>
      <c r="L129" s="341">
        <v>635282</v>
      </c>
      <c r="M129" s="341">
        <v>638140</v>
      </c>
      <c r="N129" s="341">
        <v>632869</v>
      </c>
      <c r="O129" s="341">
        <v>644077</v>
      </c>
      <c r="P129" s="344">
        <v>640721</v>
      </c>
      <c r="Q129" s="344">
        <v>631127</v>
      </c>
      <c r="R129" s="347">
        <v>623747</v>
      </c>
      <c r="S129" s="344">
        <v>612531</v>
      </c>
      <c r="T129" s="344">
        <v>609237</v>
      </c>
      <c r="U129" s="344">
        <v>605825</v>
      </c>
      <c r="V129" s="344">
        <v>601234</v>
      </c>
      <c r="W129" s="344">
        <v>597667</v>
      </c>
      <c r="X129" s="344">
        <v>593684</v>
      </c>
      <c r="Y129" s="344">
        <v>589676</v>
      </c>
      <c r="Z129" s="344">
        <v>589828</v>
      </c>
      <c r="AA129" s="344">
        <v>581390</v>
      </c>
      <c r="AB129" s="341">
        <v>580741</v>
      </c>
      <c r="AC129" s="341">
        <v>586253</v>
      </c>
      <c r="AD129" s="341">
        <v>590260</v>
      </c>
      <c r="AE129" s="341">
        <v>597787</v>
      </c>
      <c r="AF129" s="341">
        <v>586060</v>
      </c>
      <c r="AG129" s="341">
        <v>592474</v>
      </c>
      <c r="AH129" s="341">
        <v>606102</v>
      </c>
      <c r="AI129" s="341">
        <v>602055</v>
      </c>
      <c r="AJ129" s="341">
        <v>603118</v>
      </c>
      <c r="AK129" s="341">
        <v>597499</v>
      </c>
      <c r="AL129" s="341">
        <v>601450</v>
      </c>
      <c r="AM129" s="341">
        <v>598359</v>
      </c>
      <c r="AN129" s="344">
        <v>609666</v>
      </c>
      <c r="AO129" s="344">
        <v>608686</v>
      </c>
      <c r="AP129" s="344">
        <v>606137</v>
      </c>
      <c r="AQ129" s="344">
        <v>608091</v>
      </c>
      <c r="AR129" s="344">
        <v>607366</v>
      </c>
      <c r="AS129" s="344">
        <v>604575</v>
      </c>
      <c r="AT129" s="344">
        <v>606514</v>
      </c>
      <c r="AU129" s="344">
        <v>605477</v>
      </c>
      <c r="AV129" s="344">
        <v>597954</v>
      </c>
      <c r="AW129" s="344">
        <v>600947</v>
      </c>
      <c r="AX129" s="344">
        <v>600086</v>
      </c>
      <c r="AY129" s="344">
        <v>601622</v>
      </c>
      <c r="AZ129" s="341">
        <v>609169</v>
      </c>
      <c r="BA129" s="341">
        <v>608868</v>
      </c>
      <c r="BB129" s="341">
        <v>613097</v>
      </c>
      <c r="BC129" s="341">
        <v>611223</v>
      </c>
      <c r="BD129" s="341">
        <v>611439</v>
      </c>
      <c r="BE129" s="341">
        <v>606011</v>
      </c>
      <c r="BF129" s="341">
        <v>604170</v>
      </c>
      <c r="BG129" s="341">
        <v>589778</v>
      </c>
      <c r="BH129" s="341">
        <v>597271</v>
      </c>
      <c r="BI129" s="341">
        <v>591162</v>
      </c>
      <c r="BJ129" s="341">
        <v>605112</v>
      </c>
      <c r="BK129" s="341">
        <v>617069</v>
      </c>
      <c r="BL129" s="344">
        <v>625686</v>
      </c>
      <c r="BM129" s="344">
        <v>639651</v>
      </c>
      <c r="BN129" s="344">
        <v>633455</v>
      </c>
      <c r="BO129" s="344">
        <v>628159</v>
      </c>
      <c r="BP129" s="344">
        <v>630953</v>
      </c>
      <c r="BQ129" s="344">
        <v>630004</v>
      </c>
      <c r="BR129" s="344">
        <v>620153</v>
      </c>
      <c r="BS129" s="344">
        <v>615291</v>
      </c>
      <c r="BT129" s="344">
        <v>619932</v>
      </c>
      <c r="BU129" s="344">
        <v>619114</v>
      </c>
      <c r="BV129" s="344">
        <v>619385</v>
      </c>
      <c r="BW129" s="344">
        <v>624862</v>
      </c>
      <c r="BX129" s="341">
        <v>624792</v>
      </c>
      <c r="BY129" s="341">
        <v>618725</v>
      </c>
      <c r="BZ129" s="341">
        <v>600017</v>
      </c>
      <c r="CA129" s="341">
        <v>587217</v>
      </c>
      <c r="CB129" s="341">
        <v>597418</v>
      </c>
      <c r="CC129" s="341">
        <v>592887</v>
      </c>
      <c r="CD129" s="341">
        <v>583571</v>
      </c>
      <c r="CE129" s="341">
        <v>580615</v>
      </c>
      <c r="CF129" s="341">
        <v>585426</v>
      </c>
      <c r="CG129" s="341">
        <v>575475</v>
      </c>
      <c r="CH129" s="341">
        <v>568365</v>
      </c>
      <c r="CI129" s="341">
        <v>561292</v>
      </c>
      <c r="CJ129" s="344">
        <v>557603</v>
      </c>
      <c r="CK129" s="344">
        <v>554997</v>
      </c>
      <c r="CL129" s="344">
        <v>550958</v>
      </c>
      <c r="CM129" s="344">
        <v>547904</v>
      </c>
      <c r="CN129" s="344">
        <v>546274</v>
      </c>
      <c r="CO129" s="344">
        <v>566439</v>
      </c>
      <c r="CP129" s="344">
        <v>578214</v>
      </c>
      <c r="CQ129" s="344">
        <v>582048</v>
      </c>
      <c r="CR129" s="344">
        <v>590530</v>
      </c>
      <c r="CS129" s="344">
        <v>601030</v>
      </c>
      <c r="CT129" s="344">
        <v>603529</v>
      </c>
      <c r="CU129" s="344">
        <v>602822</v>
      </c>
      <c r="CV129" s="341">
        <v>607194</v>
      </c>
      <c r="CW129" s="341">
        <v>610348</v>
      </c>
      <c r="CX129" s="341">
        <v>607567</v>
      </c>
      <c r="CY129" s="341">
        <v>604405</v>
      </c>
      <c r="CZ129" s="341">
        <v>605142</v>
      </c>
      <c r="DA129" s="341">
        <v>605446</v>
      </c>
      <c r="DB129" s="341">
        <v>605204</v>
      </c>
      <c r="DC129" s="341">
        <v>604611</v>
      </c>
      <c r="DD129" s="341">
        <v>601383</v>
      </c>
      <c r="DE129" s="341">
        <v>605836</v>
      </c>
      <c r="DF129" s="341">
        <v>603932</v>
      </c>
      <c r="DG129" s="341">
        <v>607975</v>
      </c>
      <c r="DH129" s="344">
        <v>609030</v>
      </c>
      <c r="DI129" s="344">
        <v>613432</v>
      </c>
      <c r="DJ129" s="344">
        <v>615931</v>
      </c>
      <c r="DK129" s="344">
        <v>609723</v>
      </c>
      <c r="DL129" s="344">
        <v>608081</v>
      </c>
      <c r="DM129" s="344">
        <v>603224</v>
      </c>
      <c r="DN129" s="344">
        <v>598452</v>
      </c>
      <c r="DO129" s="344">
        <v>598850</v>
      </c>
      <c r="DP129" s="344">
        <v>596268</v>
      </c>
      <c r="DQ129" s="344">
        <v>592631</v>
      </c>
      <c r="DR129" s="344">
        <v>590094</v>
      </c>
      <c r="DS129" s="344">
        <v>586522</v>
      </c>
      <c r="DT129" s="341">
        <v>586134</v>
      </c>
      <c r="DU129" s="341">
        <v>652731</v>
      </c>
      <c r="DV129" s="341">
        <v>662461</v>
      </c>
      <c r="DW129" s="341">
        <v>695588</v>
      </c>
      <c r="DX129" s="341">
        <v>722410</v>
      </c>
      <c r="DY129" s="341">
        <v>731442</v>
      </c>
      <c r="DZ129" s="341">
        <v>728314</v>
      </c>
      <c r="EA129" s="341">
        <v>697139</v>
      </c>
      <c r="EB129" s="341">
        <v>697877</v>
      </c>
      <c r="EC129" s="341">
        <v>687715</v>
      </c>
      <c r="ED129" s="341">
        <v>679218</v>
      </c>
      <c r="EE129" s="341">
        <v>668057</v>
      </c>
      <c r="EF129" s="344">
        <v>663663</v>
      </c>
      <c r="EG129" s="344">
        <v>657734</v>
      </c>
      <c r="EH129" s="344">
        <v>647345</v>
      </c>
      <c r="EI129" s="344">
        <v>641060</v>
      </c>
      <c r="EJ129" s="344">
        <v>636491</v>
      </c>
      <c r="EK129" s="344">
        <v>634603</v>
      </c>
      <c r="EL129" s="344">
        <v>629798</v>
      </c>
      <c r="EM129" s="344">
        <v>624597</v>
      </c>
      <c r="EN129" s="344">
        <v>670829</v>
      </c>
      <c r="EO129" s="344">
        <v>665997</v>
      </c>
      <c r="EP129" s="344">
        <v>662414</v>
      </c>
      <c r="EQ129" s="344">
        <v>663159</v>
      </c>
      <c r="ER129" s="341">
        <v>661397</v>
      </c>
      <c r="ES129" s="341">
        <v>669690</v>
      </c>
      <c r="ET129" s="341">
        <v>714967</v>
      </c>
      <c r="EU129" s="341">
        <v>715962</v>
      </c>
      <c r="EV129" s="341">
        <v>728138</v>
      </c>
      <c r="EW129" s="341">
        <v>727817</v>
      </c>
      <c r="EX129" s="341">
        <v>758813</v>
      </c>
      <c r="EY129" s="341">
        <v>758765</v>
      </c>
      <c r="EZ129" s="341">
        <v>756462</v>
      </c>
      <c r="FA129" s="341">
        <v>755028</v>
      </c>
      <c r="FB129" s="341">
        <v>752801</v>
      </c>
      <c r="FC129" s="341">
        <v>758281</v>
      </c>
      <c r="FD129" s="344">
        <v>772560</v>
      </c>
      <c r="FE129" s="344">
        <v>781913</v>
      </c>
      <c r="FF129" s="344">
        <v>786571</v>
      </c>
      <c r="FG129" s="344">
        <v>784133</v>
      </c>
      <c r="FH129" s="344">
        <v>788458</v>
      </c>
      <c r="FI129" s="344">
        <v>788503</v>
      </c>
      <c r="FJ129" s="344">
        <v>792235</v>
      </c>
      <c r="FK129" s="344">
        <v>798239</v>
      </c>
      <c r="FL129" s="344">
        <v>799228</v>
      </c>
      <c r="FM129" s="344">
        <v>800938</v>
      </c>
      <c r="FN129" s="344">
        <v>804164</v>
      </c>
      <c r="FO129" s="344">
        <v>807815</v>
      </c>
      <c r="FP129" s="341">
        <v>822542</v>
      </c>
      <c r="FQ129" s="341">
        <v>830754</v>
      </c>
      <c r="FR129" s="341">
        <v>832653</v>
      </c>
      <c r="FS129" s="341">
        <v>835976</v>
      </c>
      <c r="FT129" s="341">
        <v>836365</v>
      </c>
      <c r="FU129" s="341">
        <v>841527</v>
      </c>
      <c r="FV129" s="341">
        <v>844392</v>
      </c>
      <c r="FW129" s="341">
        <v>841664</v>
      </c>
      <c r="FX129" s="341">
        <v>849544</v>
      </c>
      <c r="FY129" s="341">
        <v>859296</v>
      </c>
      <c r="FZ129" s="341">
        <v>859237</v>
      </c>
      <c r="GA129" s="341">
        <v>858608</v>
      </c>
      <c r="GB129" s="341">
        <v>873893</v>
      </c>
      <c r="GC129" s="341">
        <v>846720</v>
      </c>
      <c r="GD129" s="341">
        <v>864347</v>
      </c>
      <c r="GE129" s="341">
        <v>844545</v>
      </c>
      <c r="GF129" s="352">
        <v>868081</v>
      </c>
      <c r="GG129" s="353">
        <v>787589</v>
      </c>
      <c r="GH129" s="353">
        <v>789337</v>
      </c>
      <c r="GI129" s="353">
        <v>788282</v>
      </c>
      <c r="GJ129" s="353">
        <v>787521</v>
      </c>
      <c r="GK129" s="353">
        <v>788642</v>
      </c>
      <c r="GL129" s="353">
        <v>785524</v>
      </c>
      <c r="GM129" s="353">
        <v>783376</v>
      </c>
      <c r="GN129" s="341">
        <v>793254</v>
      </c>
      <c r="GO129" s="281">
        <v>9878</v>
      </c>
      <c r="GP129" s="282">
        <v>101.260952594922</v>
      </c>
      <c r="GQ129" s="281">
        <v>9878</v>
      </c>
      <c r="GR129" s="282">
        <v>101.260952594922</v>
      </c>
    </row>
    <row r="130" spans="1:201" ht="15" customHeight="1" outlineLevel="2">
      <c r="A130" s="339">
        <v>79</v>
      </c>
      <c r="B130" s="340" t="s">
        <v>872</v>
      </c>
      <c r="C130" s="306" t="s">
        <v>459</v>
      </c>
      <c r="D130" s="341">
        <v>18309</v>
      </c>
      <c r="E130" s="341">
        <v>18347</v>
      </c>
      <c r="F130" s="341">
        <v>18210</v>
      </c>
      <c r="G130" s="341">
        <v>18466</v>
      </c>
      <c r="H130" s="341">
        <v>18284</v>
      </c>
      <c r="I130" s="341">
        <v>18501</v>
      </c>
      <c r="J130" s="341">
        <v>18276</v>
      </c>
      <c r="K130" s="341">
        <v>18339</v>
      </c>
      <c r="L130" s="341">
        <v>18338</v>
      </c>
      <c r="M130" s="341">
        <v>18286</v>
      </c>
      <c r="N130" s="341">
        <v>18123</v>
      </c>
      <c r="O130" s="341">
        <v>18201</v>
      </c>
      <c r="P130" s="344">
        <v>18207</v>
      </c>
      <c r="Q130" s="344">
        <v>18211</v>
      </c>
      <c r="R130" s="347">
        <v>18271</v>
      </c>
      <c r="S130" s="344">
        <v>18254</v>
      </c>
      <c r="T130" s="344">
        <v>18225</v>
      </c>
      <c r="U130" s="344">
        <v>18368</v>
      </c>
      <c r="V130" s="344">
        <v>18441</v>
      </c>
      <c r="W130" s="344">
        <v>18512</v>
      </c>
      <c r="X130" s="344">
        <v>18373</v>
      </c>
      <c r="Y130" s="344">
        <v>18538</v>
      </c>
      <c r="Z130" s="344">
        <v>18653</v>
      </c>
      <c r="AA130" s="344">
        <v>18494</v>
      </c>
      <c r="AB130" s="341">
        <v>18459</v>
      </c>
      <c r="AC130" s="341">
        <v>18750</v>
      </c>
      <c r="AD130" s="341">
        <v>18725</v>
      </c>
      <c r="AE130" s="341">
        <v>18687</v>
      </c>
      <c r="AF130" s="341">
        <v>18509</v>
      </c>
      <c r="AG130" s="341">
        <v>18254</v>
      </c>
      <c r="AH130" s="341">
        <v>18139</v>
      </c>
      <c r="AI130" s="341">
        <v>18008</v>
      </c>
      <c r="AJ130" s="341">
        <v>17909</v>
      </c>
      <c r="AK130" s="341">
        <v>18029</v>
      </c>
      <c r="AL130" s="341">
        <v>17968</v>
      </c>
      <c r="AM130" s="341">
        <v>18245</v>
      </c>
      <c r="AN130" s="344">
        <v>18119</v>
      </c>
      <c r="AO130" s="344">
        <v>17988</v>
      </c>
      <c r="AP130" s="344">
        <v>17954</v>
      </c>
      <c r="AQ130" s="344">
        <v>17823</v>
      </c>
      <c r="AR130" s="344">
        <v>18282</v>
      </c>
      <c r="AS130" s="344">
        <v>18190</v>
      </c>
      <c r="AT130" s="344">
        <v>18259</v>
      </c>
      <c r="AU130" s="344">
        <v>18265</v>
      </c>
      <c r="AV130" s="344">
        <v>18122</v>
      </c>
      <c r="AW130" s="344">
        <v>18144</v>
      </c>
      <c r="AX130" s="344">
        <v>18102</v>
      </c>
      <c r="AY130" s="344">
        <v>18064</v>
      </c>
      <c r="AZ130" s="341">
        <v>18061</v>
      </c>
      <c r="BA130" s="341">
        <v>18196</v>
      </c>
      <c r="BB130" s="341">
        <v>17993</v>
      </c>
      <c r="BC130" s="341">
        <v>17969</v>
      </c>
      <c r="BD130" s="341">
        <v>18008</v>
      </c>
      <c r="BE130" s="341">
        <v>17851</v>
      </c>
      <c r="BF130" s="341">
        <v>17843</v>
      </c>
      <c r="BG130" s="341">
        <v>17561</v>
      </c>
      <c r="BH130" s="341">
        <v>17739</v>
      </c>
      <c r="BI130" s="341">
        <v>17588</v>
      </c>
      <c r="BJ130" s="341">
        <v>17679</v>
      </c>
      <c r="BK130" s="341">
        <v>17880</v>
      </c>
      <c r="BL130" s="344">
        <v>17950</v>
      </c>
      <c r="BM130" s="344">
        <v>18065</v>
      </c>
      <c r="BN130" s="344">
        <v>17985</v>
      </c>
      <c r="BO130" s="344">
        <v>17986</v>
      </c>
      <c r="BP130" s="344">
        <v>17994</v>
      </c>
      <c r="BQ130" s="344">
        <v>17976</v>
      </c>
      <c r="BR130" s="344">
        <v>17495</v>
      </c>
      <c r="BS130" s="344">
        <v>17321</v>
      </c>
      <c r="BT130" s="344">
        <v>17315</v>
      </c>
      <c r="BU130" s="344">
        <v>17395</v>
      </c>
      <c r="BV130" s="344">
        <v>17419</v>
      </c>
      <c r="BW130" s="344">
        <v>17577</v>
      </c>
      <c r="BX130" s="341">
        <v>17652</v>
      </c>
      <c r="BY130" s="341">
        <v>17576</v>
      </c>
      <c r="BZ130" s="341">
        <v>17329</v>
      </c>
      <c r="CA130" s="341">
        <v>17184</v>
      </c>
      <c r="CB130" s="341">
        <v>17118</v>
      </c>
      <c r="CC130" s="341">
        <v>16971</v>
      </c>
      <c r="CD130" s="341">
        <v>16950</v>
      </c>
      <c r="CE130" s="341">
        <v>16969</v>
      </c>
      <c r="CF130" s="341">
        <v>16902</v>
      </c>
      <c r="CG130" s="341">
        <v>16756</v>
      </c>
      <c r="CH130" s="341">
        <v>16706</v>
      </c>
      <c r="CI130" s="341">
        <v>16695</v>
      </c>
      <c r="CJ130" s="344">
        <v>16661</v>
      </c>
      <c r="CK130" s="344">
        <v>16732</v>
      </c>
      <c r="CL130" s="344">
        <v>16699</v>
      </c>
      <c r="CM130" s="344">
        <v>16670</v>
      </c>
      <c r="CN130" s="344">
        <v>16678</v>
      </c>
      <c r="CO130" s="344">
        <v>16942</v>
      </c>
      <c r="CP130" s="344">
        <v>17034</v>
      </c>
      <c r="CQ130" s="344">
        <v>17097</v>
      </c>
      <c r="CR130" s="344">
        <v>17051</v>
      </c>
      <c r="CS130" s="344">
        <v>17155</v>
      </c>
      <c r="CT130" s="344">
        <v>17451</v>
      </c>
      <c r="CU130" s="344">
        <v>17460</v>
      </c>
      <c r="CV130" s="341">
        <v>17490</v>
      </c>
      <c r="CW130" s="341">
        <v>17361</v>
      </c>
      <c r="CX130" s="341">
        <v>17315</v>
      </c>
      <c r="CY130" s="341">
        <v>17369</v>
      </c>
      <c r="CZ130" s="341">
        <v>17435</v>
      </c>
      <c r="DA130" s="341">
        <v>17358</v>
      </c>
      <c r="DB130" s="341">
        <v>17379</v>
      </c>
      <c r="DC130" s="341">
        <v>17223</v>
      </c>
      <c r="DD130" s="341">
        <v>17242</v>
      </c>
      <c r="DE130" s="341">
        <v>17071</v>
      </c>
      <c r="DF130" s="341">
        <v>17171</v>
      </c>
      <c r="DG130" s="341">
        <v>17132</v>
      </c>
      <c r="DH130" s="344">
        <v>17169</v>
      </c>
      <c r="DI130" s="344">
        <v>17250</v>
      </c>
      <c r="DJ130" s="344">
        <v>17237</v>
      </c>
      <c r="DK130" s="344">
        <v>17129</v>
      </c>
      <c r="DL130" s="344">
        <v>17124</v>
      </c>
      <c r="DM130" s="344">
        <v>17001</v>
      </c>
      <c r="DN130" s="344">
        <v>16898</v>
      </c>
      <c r="DO130" s="344">
        <v>16881</v>
      </c>
      <c r="DP130" s="344">
        <v>16997</v>
      </c>
      <c r="DQ130" s="344">
        <v>16897</v>
      </c>
      <c r="DR130" s="344">
        <v>16870</v>
      </c>
      <c r="DS130" s="344">
        <v>17198</v>
      </c>
      <c r="DT130" s="341">
        <v>17321</v>
      </c>
      <c r="DU130" s="341">
        <v>17944</v>
      </c>
      <c r="DV130" s="341">
        <v>18178</v>
      </c>
      <c r="DW130" s="341">
        <v>18436</v>
      </c>
      <c r="DX130" s="341">
        <v>18742</v>
      </c>
      <c r="DY130" s="341">
        <v>18937</v>
      </c>
      <c r="DZ130" s="341">
        <v>18986</v>
      </c>
      <c r="EA130" s="341">
        <v>18512</v>
      </c>
      <c r="EB130" s="341">
        <v>18617</v>
      </c>
      <c r="EC130" s="341">
        <v>18397</v>
      </c>
      <c r="ED130" s="341">
        <v>18436</v>
      </c>
      <c r="EE130" s="341">
        <v>18371</v>
      </c>
      <c r="EF130" s="344">
        <v>18355</v>
      </c>
      <c r="EG130" s="344">
        <v>18307</v>
      </c>
      <c r="EH130" s="344">
        <v>18184</v>
      </c>
      <c r="EI130" s="344">
        <v>18119</v>
      </c>
      <c r="EJ130" s="344">
        <v>18053</v>
      </c>
      <c r="EK130" s="344">
        <v>18058</v>
      </c>
      <c r="EL130" s="344">
        <v>17992</v>
      </c>
      <c r="EM130" s="344">
        <v>17915</v>
      </c>
      <c r="EN130" s="344">
        <v>18575</v>
      </c>
      <c r="EO130" s="344">
        <v>18526</v>
      </c>
      <c r="EP130" s="344">
        <v>18462</v>
      </c>
      <c r="EQ130" s="344">
        <v>18542</v>
      </c>
      <c r="ER130" s="341">
        <v>18510</v>
      </c>
      <c r="ES130" s="341">
        <v>18734</v>
      </c>
      <c r="ET130" s="341">
        <v>19414</v>
      </c>
      <c r="EU130" s="341">
        <v>19476</v>
      </c>
      <c r="EV130" s="341">
        <v>19712</v>
      </c>
      <c r="EW130" s="341">
        <v>19719</v>
      </c>
      <c r="EX130" s="341">
        <v>20392</v>
      </c>
      <c r="EY130" s="341">
        <v>20505</v>
      </c>
      <c r="EZ130" s="341">
        <v>20446</v>
      </c>
      <c r="FA130" s="341">
        <v>20487</v>
      </c>
      <c r="FB130" s="341">
        <v>20442</v>
      </c>
      <c r="FC130" s="341">
        <v>20631</v>
      </c>
      <c r="FD130" s="344">
        <v>20865</v>
      </c>
      <c r="FE130" s="344">
        <v>21024</v>
      </c>
      <c r="FF130" s="344">
        <v>20881</v>
      </c>
      <c r="FG130" s="344">
        <v>20853</v>
      </c>
      <c r="FH130" s="344">
        <v>21003</v>
      </c>
      <c r="FI130" s="344">
        <v>21100</v>
      </c>
      <c r="FJ130" s="344">
        <v>21211</v>
      </c>
      <c r="FK130" s="344">
        <v>21207</v>
      </c>
      <c r="FL130" s="344">
        <v>21332</v>
      </c>
      <c r="FM130" s="344">
        <v>21420</v>
      </c>
      <c r="FN130" s="344">
        <v>21381</v>
      </c>
      <c r="FO130" s="344">
        <v>21322</v>
      </c>
      <c r="FP130" s="341">
        <v>21507</v>
      </c>
      <c r="FQ130" s="341">
        <v>21603</v>
      </c>
      <c r="FR130" s="341">
        <v>21716</v>
      </c>
      <c r="FS130" s="341">
        <v>21736</v>
      </c>
      <c r="FT130" s="341">
        <v>21763</v>
      </c>
      <c r="FU130" s="341">
        <v>21750</v>
      </c>
      <c r="FV130" s="341">
        <v>21807</v>
      </c>
      <c r="FW130" s="341">
        <v>21709</v>
      </c>
      <c r="FX130" s="341">
        <v>21809</v>
      </c>
      <c r="FY130" s="341">
        <v>21792</v>
      </c>
      <c r="FZ130" s="341">
        <v>21746</v>
      </c>
      <c r="GA130" s="341">
        <v>21815</v>
      </c>
      <c r="GB130" s="341">
        <v>22048</v>
      </c>
      <c r="GC130" s="341">
        <v>22091</v>
      </c>
      <c r="GD130" s="341">
        <v>21970</v>
      </c>
      <c r="GE130" s="341">
        <v>21903</v>
      </c>
      <c r="GF130" s="352">
        <v>21989</v>
      </c>
      <c r="GG130" s="353">
        <v>20725</v>
      </c>
      <c r="GH130" s="353">
        <v>20776</v>
      </c>
      <c r="GI130" s="353">
        <v>20723</v>
      </c>
      <c r="GJ130" s="353">
        <v>20716</v>
      </c>
      <c r="GK130" s="353">
        <v>20734</v>
      </c>
      <c r="GL130" s="353">
        <v>20677</v>
      </c>
      <c r="GM130" s="353">
        <v>20590</v>
      </c>
      <c r="GN130" s="341">
        <v>20967</v>
      </c>
      <c r="GO130" s="281">
        <v>377</v>
      </c>
      <c r="GP130" s="282">
        <v>101.830985915493</v>
      </c>
      <c r="GQ130" s="281">
        <v>377</v>
      </c>
      <c r="GR130" s="282">
        <v>101.830985915493</v>
      </c>
    </row>
    <row r="131" spans="1:201" ht="15" customHeight="1" outlineLevel="2">
      <c r="A131" s="339">
        <v>88</v>
      </c>
      <c r="B131" s="340" t="s">
        <v>872</v>
      </c>
      <c r="C131" s="306" t="s">
        <v>460</v>
      </c>
      <c r="D131" s="341">
        <v>87257</v>
      </c>
      <c r="E131" s="341">
        <v>88046</v>
      </c>
      <c r="F131" s="341">
        <v>87689</v>
      </c>
      <c r="G131" s="341">
        <v>86798</v>
      </c>
      <c r="H131" s="341">
        <v>87452</v>
      </c>
      <c r="I131" s="341">
        <v>90076</v>
      </c>
      <c r="J131" s="341">
        <v>87732</v>
      </c>
      <c r="K131" s="341">
        <v>88072</v>
      </c>
      <c r="L131" s="341">
        <v>87463</v>
      </c>
      <c r="M131" s="341">
        <v>88425</v>
      </c>
      <c r="N131" s="341">
        <v>88607</v>
      </c>
      <c r="O131" s="341">
        <v>88851</v>
      </c>
      <c r="P131" s="344">
        <v>89281</v>
      </c>
      <c r="Q131" s="344">
        <v>89036</v>
      </c>
      <c r="R131" s="347">
        <v>89479</v>
      </c>
      <c r="S131" s="344">
        <v>89799</v>
      </c>
      <c r="T131" s="344">
        <v>91249</v>
      </c>
      <c r="U131" s="344">
        <v>94554</v>
      </c>
      <c r="V131" s="344">
        <v>95009</v>
      </c>
      <c r="W131" s="344">
        <v>96198</v>
      </c>
      <c r="X131" s="344">
        <v>96191</v>
      </c>
      <c r="Y131" s="344">
        <v>96394</v>
      </c>
      <c r="Z131" s="344">
        <v>97464</v>
      </c>
      <c r="AA131" s="344">
        <v>95828</v>
      </c>
      <c r="AB131" s="341">
        <v>97516</v>
      </c>
      <c r="AC131" s="341">
        <v>98920</v>
      </c>
      <c r="AD131" s="341">
        <v>98785</v>
      </c>
      <c r="AE131" s="341">
        <v>98425</v>
      </c>
      <c r="AF131" s="341">
        <v>98402</v>
      </c>
      <c r="AG131" s="341">
        <v>96750</v>
      </c>
      <c r="AH131" s="341">
        <v>95500</v>
      </c>
      <c r="AI131" s="341">
        <v>94235</v>
      </c>
      <c r="AJ131" s="341">
        <v>93011</v>
      </c>
      <c r="AK131" s="341">
        <v>94422</v>
      </c>
      <c r="AL131" s="341">
        <v>94212</v>
      </c>
      <c r="AM131" s="341">
        <v>94723</v>
      </c>
      <c r="AN131" s="344">
        <v>93866</v>
      </c>
      <c r="AO131" s="344">
        <v>93453</v>
      </c>
      <c r="AP131" s="344">
        <v>92932</v>
      </c>
      <c r="AQ131" s="344">
        <v>91784</v>
      </c>
      <c r="AR131" s="344">
        <v>94975</v>
      </c>
      <c r="AS131" s="344">
        <v>94552</v>
      </c>
      <c r="AT131" s="344">
        <v>94452</v>
      </c>
      <c r="AU131" s="344">
        <v>94992</v>
      </c>
      <c r="AV131" s="344">
        <v>93638</v>
      </c>
      <c r="AW131" s="344">
        <v>93858</v>
      </c>
      <c r="AX131" s="344">
        <v>93607</v>
      </c>
      <c r="AY131" s="344">
        <v>93903</v>
      </c>
      <c r="AZ131" s="341">
        <v>93953</v>
      </c>
      <c r="BA131" s="341">
        <v>96184</v>
      </c>
      <c r="BB131" s="341">
        <v>95026</v>
      </c>
      <c r="BC131" s="341">
        <v>94884</v>
      </c>
      <c r="BD131" s="341">
        <v>94903</v>
      </c>
      <c r="BE131" s="341">
        <v>94101</v>
      </c>
      <c r="BF131" s="341">
        <v>93743</v>
      </c>
      <c r="BG131" s="341">
        <v>92195</v>
      </c>
      <c r="BH131" s="341">
        <v>93518</v>
      </c>
      <c r="BI131" s="341">
        <v>92323</v>
      </c>
      <c r="BJ131" s="341">
        <v>92507</v>
      </c>
      <c r="BK131" s="341">
        <v>93714</v>
      </c>
      <c r="BL131" s="344">
        <v>94150</v>
      </c>
      <c r="BM131" s="344">
        <v>96000</v>
      </c>
      <c r="BN131" s="344">
        <v>95327</v>
      </c>
      <c r="BO131" s="344">
        <v>94960</v>
      </c>
      <c r="BP131" s="344">
        <v>94954</v>
      </c>
      <c r="BQ131" s="344">
        <v>94920</v>
      </c>
      <c r="BR131" s="344">
        <v>93446</v>
      </c>
      <c r="BS131" s="344">
        <v>92361</v>
      </c>
      <c r="BT131" s="344">
        <v>91951</v>
      </c>
      <c r="BU131" s="344">
        <v>91541</v>
      </c>
      <c r="BV131" s="344">
        <v>91529</v>
      </c>
      <c r="BW131" s="344">
        <v>91956</v>
      </c>
      <c r="BX131" s="341">
        <v>93078</v>
      </c>
      <c r="BY131" s="341">
        <v>92783</v>
      </c>
      <c r="BZ131" s="341">
        <v>90750</v>
      </c>
      <c r="CA131" s="341">
        <v>88763</v>
      </c>
      <c r="CB131" s="341">
        <v>87720</v>
      </c>
      <c r="CC131" s="341">
        <v>85986</v>
      </c>
      <c r="CD131" s="341">
        <v>85386</v>
      </c>
      <c r="CE131" s="341">
        <v>91058</v>
      </c>
      <c r="CF131" s="341">
        <v>91065</v>
      </c>
      <c r="CG131" s="341">
        <v>90080</v>
      </c>
      <c r="CH131" s="341">
        <v>89581</v>
      </c>
      <c r="CI131" s="341">
        <v>88678</v>
      </c>
      <c r="CJ131" s="344">
        <v>88109</v>
      </c>
      <c r="CK131" s="344">
        <v>88163</v>
      </c>
      <c r="CL131" s="344">
        <v>87294</v>
      </c>
      <c r="CM131" s="344">
        <v>86944</v>
      </c>
      <c r="CN131" s="344">
        <v>86800</v>
      </c>
      <c r="CO131" s="344">
        <v>86822</v>
      </c>
      <c r="CP131" s="344">
        <v>87755</v>
      </c>
      <c r="CQ131" s="344">
        <v>88320</v>
      </c>
      <c r="CR131" s="344">
        <v>88629</v>
      </c>
      <c r="CS131" s="344">
        <v>89237</v>
      </c>
      <c r="CT131" s="344">
        <v>90879</v>
      </c>
      <c r="CU131" s="344">
        <v>91591</v>
      </c>
      <c r="CV131" s="341">
        <v>91191</v>
      </c>
      <c r="CW131" s="341">
        <v>93279</v>
      </c>
      <c r="CX131" s="341">
        <v>92322</v>
      </c>
      <c r="CY131" s="341">
        <v>92093</v>
      </c>
      <c r="CZ131" s="341">
        <v>91582</v>
      </c>
      <c r="DA131" s="341">
        <v>90631</v>
      </c>
      <c r="DB131" s="341">
        <v>90081</v>
      </c>
      <c r="DC131" s="341">
        <v>90769</v>
      </c>
      <c r="DD131" s="341">
        <v>90043</v>
      </c>
      <c r="DE131" s="341">
        <v>89484</v>
      </c>
      <c r="DF131" s="341">
        <v>88880</v>
      </c>
      <c r="DG131" s="341">
        <v>88357</v>
      </c>
      <c r="DH131" s="344">
        <v>88904</v>
      </c>
      <c r="DI131" s="344">
        <v>89630</v>
      </c>
      <c r="DJ131" s="344">
        <v>89400</v>
      </c>
      <c r="DK131" s="344">
        <v>88812</v>
      </c>
      <c r="DL131" s="344">
        <v>88521</v>
      </c>
      <c r="DM131" s="344">
        <v>87941</v>
      </c>
      <c r="DN131" s="344">
        <v>87495</v>
      </c>
      <c r="DO131" s="344">
        <v>87351</v>
      </c>
      <c r="DP131" s="344">
        <v>87277</v>
      </c>
      <c r="DQ131" s="344">
        <v>86173</v>
      </c>
      <c r="DR131" s="344">
        <v>85755</v>
      </c>
      <c r="DS131" s="344">
        <v>85641</v>
      </c>
      <c r="DT131" s="341">
        <v>85630</v>
      </c>
      <c r="DU131" s="341">
        <v>94556</v>
      </c>
      <c r="DV131" s="341">
        <v>96167</v>
      </c>
      <c r="DW131" s="341">
        <v>97498</v>
      </c>
      <c r="DX131" s="341">
        <v>100813</v>
      </c>
      <c r="DY131" s="341">
        <v>102315</v>
      </c>
      <c r="DZ131" s="341">
        <v>102308</v>
      </c>
      <c r="EA131" s="341">
        <v>98598</v>
      </c>
      <c r="EB131" s="341">
        <v>99045</v>
      </c>
      <c r="EC131" s="341">
        <v>97753</v>
      </c>
      <c r="ED131" s="341">
        <v>96608</v>
      </c>
      <c r="EE131" s="341">
        <v>95462</v>
      </c>
      <c r="EF131" s="344">
        <v>94860</v>
      </c>
      <c r="EG131" s="344">
        <v>94251</v>
      </c>
      <c r="EH131" s="344">
        <v>92930</v>
      </c>
      <c r="EI131" s="344">
        <v>92253</v>
      </c>
      <c r="EJ131" s="344">
        <v>91652</v>
      </c>
      <c r="EK131" s="344">
        <v>91159</v>
      </c>
      <c r="EL131" s="344">
        <v>90758</v>
      </c>
      <c r="EM131" s="344">
        <v>90999</v>
      </c>
      <c r="EN131" s="344">
        <v>98661</v>
      </c>
      <c r="EO131" s="344">
        <v>98484</v>
      </c>
      <c r="EP131" s="344">
        <v>98489</v>
      </c>
      <c r="EQ131" s="344">
        <v>98917</v>
      </c>
      <c r="ER131" s="341">
        <v>98294</v>
      </c>
      <c r="ES131" s="341">
        <v>99983</v>
      </c>
      <c r="ET131" s="341">
        <v>108178</v>
      </c>
      <c r="EU131" s="341">
        <v>109356</v>
      </c>
      <c r="EV131" s="341">
        <v>111726</v>
      </c>
      <c r="EW131" s="341">
        <v>112375</v>
      </c>
      <c r="EX131" s="341">
        <v>117839</v>
      </c>
      <c r="EY131" s="341">
        <v>118884</v>
      </c>
      <c r="EZ131" s="341">
        <v>119232</v>
      </c>
      <c r="FA131" s="341">
        <v>119646</v>
      </c>
      <c r="FB131" s="341">
        <v>119560</v>
      </c>
      <c r="FC131" s="341">
        <v>121685</v>
      </c>
      <c r="FD131" s="344">
        <v>124147</v>
      </c>
      <c r="FE131" s="344">
        <v>125734</v>
      </c>
      <c r="FF131" s="344">
        <v>125714</v>
      </c>
      <c r="FG131" s="344">
        <v>125516</v>
      </c>
      <c r="FH131" s="344">
        <v>126779</v>
      </c>
      <c r="FI131" s="344">
        <v>127384</v>
      </c>
      <c r="FJ131" s="344">
        <v>128098</v>
      </c>
      <c r="FK131" s="344">
        <v>129542</v>
      </c>
      <c r="FL131" s="344">
        <v>131616</v>
      </c>
      <c r="FM131" s="344">
        <v>132161</v>
      </c>
      <c r="FN131" s="344">
        <v>133020</v>
      </c>
      <c r="FO131" s="344">
        <v>133772</v>
      </c>
      <c r="FP131" s="341">
        <v>135712</v>
      </c>
      <c r="FQ131" s="341">
        <v>137244</v>
      </c>
      <c r="FR131" s="341">
        <v>138455</v>
      </c>
      <c r="FS131" s="341">
        <v>138844</v>
      </c>
      <c r="FT131" s="341">
        <v>138826</v>
      </c>
      <c r="FU131" s="341">
        <v>139470</v>
      </c>
      <c r="FV131" s="341">
        <v>139918</v>
      </c>
      <c r="FW131" s="341">
        <v>139305</v>
      </c>
      <c r="FX131" s="341">
        <v>140457</v>
      </c>
      <c r="FY131" s="341">
        <v>142443</v>
      </c>
      <c r="FZ131" s="341">
        <v>142776</v>
      </c>
      <c r="GA131" s="341">
        <v>143474</v>
      </c>
      <c r="GB131" s="341">
        <v>146287</v>
      </c>
      <c r="GC131" s="341">
        <v>148309</v>
      </c>
      <c r="GD131" s="341">
        <v>148434</v>
      </c>
      <c r="GE131" s="341">
        <v>147915</v>
      </c>
      <c r="GF131" s="352">
        <v>149683</v>
      </c>
      <c r="GG131" s="353">
        <v>132966</v>
      </c>
      <c r="GH131" s="353">
        <v>133993</v>
      </c>
      <c r="GI131" s="353">
        <v>133883</v>
      </c>
      <c r="GJ131" s="353">
        <v>134281</v>
      </c>
      <c r="GK131" s="353">
        <v>134766</v>
      </c>
      <c r="GL131" s="353">
        <v>134503</v>
      </c>
      <c r="GM131" s="353">
        <v>134482</v>
      </c>
      <c r="GN131" s="341">
        <v>137486</v>
      </c>
      <c r="GO131" s="281">
        <v>3004</v>
      </c>
      <c r="GP131" s="282">
        <v>102.23375619042</v>
      </c>
      <c r="GQ131" s="281">
        <v>3004</v>
      </c>
      <c r="GR131" s="282">
        <v>102.23375619042</v>
      </c>
    </row>
    <row r="132" spans="1:201" ht="15" customHeight="1" outlineLevel="2">
      <c r="A132" s="339">
        <v>129</v>
      </c>
      <c r="B132" s="340" t="s">
        <v>872</v>
      </c>
      <c r="C132" s="306" t="s">
        <v>461</v>
      </c>
      <c r="D132" s="341">
        <v>19587</v>
      </c>
      <c r="E132" s="341">
        <v>19736</v>
      </c>
      <c r="F132" s="341">
        <v>19602</v>
      </c>
      <c r="G132" s="341">
        <v>19417</v>
      </c>
      <c r="H132" s="341">
        <v>19112</v>
      </c>
      <c r="I132" s="341">
        <v>19321</v>
      </c>
      <c r="J132" s="341">
        <v>18506</v>
      </c>
      <c r="K132" s="341">
        <v>19213</v>
      </c>
      <c r="L132" s="341">
        <v>17544</v>
      </c>
      <c r="M132" s="341">
        <v>17400</v>
      </c>
      <c r="N132" s="341">
        <v>17284</v>
      </c>
      <c r="O132" s="341">
        <v>17365</v>
      </c>
      <c r="P132" s="344">
        <v>17088</v>
      </c>
      <c r="Q132" s="344">
        <v>16892</v>
      </c>
      <c r="R132" s="347">
        <v>16852</v>
      </c>
      <c r="S132" s="344">
        <v>17157</v>
      </c>
      <c r="T132" s="344">
        <v>17509</v>
      </c>
      <c r="U132" s="344">
        <v>17564</v>
      </c>
      <c r="V132" s="344">
        <v>17523</v>
      </c>
      <c r="W132" s="344">
        <v>17616</v>
      </c>
      <c r="X132" s="344">
        <v>17951</v>
      </c>
      <c r="Y132" s="344">
        <v>18019</v>
      </c>
      <c r="Z132" s="344">
        <v>17839</v>
      </c>
      <c r="AA132" s="344">
        <v>17454</v>
      </c>
      <c r="AB132" s="341">
        <v>17727</v>
      </c>
      <c r="AC132" s="341">
        <v>17782</v>
      </c>
      <c r="AD132" s="341">
        <v>17575</v>
      </c>
      <c r="AE132" s="341">
        <v>17469</v>
      </c>
      <c r="AF132" s="341">
        <v>17953</v>
      </c>
      <c r="AG132" s="341">
        <v>17587</v>
      </c>
      <c r="AH132" s="341">
        <v>17452</v>
      </c>
      <c r="AI132" s="341">
        <v>17185</v>
      </c>
      <c r="AJ132" s="341">
        <v>17031</v>
      </c>
      <c r="AK132" s="341">
        <v>17633</v>
      </c>
      <c r="AL132" s="341">
        <v>17651</v>
      </c>
      <c r="AM132" s="341">
        <v>17648</v>
      </c>
      <c r="AN132" s="344">
        <v>17441</v>
      </c>
      <c r="AO132" s="344">
        <v>17250</v>
      </c>
      <c r="AP132" s="344">
        <v>17356</v>
      </c>
      <c r="AQ132" s="344">
        <v>17202</v>
      </c>
      <c r="AR132" s="344">
        <v>17876</v>
      </c>
      <c r="AS132" s="344">
        <v>17789</v>
      </c>
      <c r="AT132" s="344">
        <v>17795</v>
      </c>
      <c r="AU132" s="344">
        <v>17777</v>
      </c>
      <c r="AV132" s="344">
        <v>17500</v>
      </c>
      <c r="AW132" s="344">
        <v>17473</v>
      </c>
      <c r="AX132" s="344">
        <v>17461</v>
      </c>
      <c r="AY132" s="344">
        <v>17433</v>
      </c>
      <c r="AZ132" s="341">
        <v>17619</v>
      </c>
      <c r="BA132" s="341">
        <v>17947</v>
      </c>
      <c r="BB132" s="341">
        <v>17497</v>
      </c>
      <c r="BC132" s="341">
        <v>17453</v>
      </c>
      <c r="BD132" s="341">
        <v>17359</v>
      </c>
      <c r="BE132" s="341">
        <v>17133</v>
      </c>
      <c r="BF132" s="341">
        <v>16943</v>
      </c>
      <c r="BG132" s="341">
        <v>16626</v>
      </c>
      <c r="BH132" s="341">
        <v>16932</v>
      </c>
      <c r="BI132" s="341">
        <v>16609</v>
      </c>
      <c r="BJ132" s="341">
        <v>16659</v>
      </c>
      <c r="BK132" s="341">
        <v>17013</v>
      </c>
      <c r="BL132" s="344">
        <v>17064</v>
      </c>
      <c r="BM132" s="344">
        <v>17305</v>
      </c>
      <c r="BN132" s="344">
        <v>17346</v>
      </c>
      <c r="BO132" s="344">
        <v>17566</v>
      </c>
      <c r="BP132" s="344">
        <v>17434</v>
      </c>
      <c r="BQ132" s="344">
        <v>17377</v>
      </c>
      <c r="BR132" s="344">
        <v>16941</v>
      </c>
      <c r="BS132" s="344">
        <v>16740</v>
      </c>
      <c r="BT132" s="344">
        <v>16658</v>
      </c>
      <c r="BU132" s="344">
        <v>16675</v>
      </c>
      <c r="BV132" s="344">
        <v>16675</v>
      </c>
      <c r="BW132" s="344">
        <v>16827</v>
      </c>
      <c r="BX132" s="341">
        <v>17080</v>
      </c>
      <c r="BY132" s="341">
        <v>17018</v>
      </c>
      <c r="BZ132" s="341">
        <v>16530</v>
      </c>
      <c r="CA132" s="341">
        <v>16213</v>
      </c>
      <c r="CB132" s="341">
        <v>16019</v>
      </c>
      <c r="CC132" s="341">
        <v>15763</v>
      </c>
      <c r="CD132" s="341">
        <v>15590</v>
      </c>
      <c r="CE132" s="341">
        <v>15496</v>
      </c>
      <c r="CF132" s="341">
        <v>15659</v>
      </c>
      <c r="CG132" s="341">
        <v>15470</v>
      </c>
      <c r="CH132" s="341">
        <v>15457</v>
      </c>
      <c r="CI132" s="341">
        <v>15344</v>
      </c>
      <c r="CJ132" s="344">
        <v>15315</v>
      </c>
      <c r="CK132" s="344">
        <v>15323</v>
      </c>
      <c r="CL132" s="344">
        <v>15154</v>
      </c>
      <c r="CM132" s="344">
        <v>15050</v>
      </c>
      <c r="CN132" s="344">
        <v>14988</v>
      </c>
      <c r="CO132" s="344">
        <v>15147</v>
      </c>
      <c r="CP132" s="344">
        <v>15170</v>
      </c>
      <c r="CQ132" s="344">
        <v>15172</v>
      </c>
      <c r="CR132" s="344">
        <v>15192</v>
      </c>
      <c r="CS132" s="344">
        <v>15330</v>
      </c>
      <c r="CT132" s="344">
        <v>15523</v>
      </c>
      <c r="CU132" s="344">
        <v>15741</v>
      </c>
      <c r="CV132" s="341">
        <v>15623</v>
      </c>
      <c r="CW132" s="341">
        <v>15501</v>
      </c>
      <c r="CX132" s="341">
        <v>15333</v>
      </c>
      <c r="CY132" s="341">
        <v>15307</v>
      </c>
      <c r="CZ132" s="341">
        <v>15115</v>
      </c>
      <c r="DA132" s="341">
        <v>14924</v>
      </c>
      <c r="DB132" s="341">
        <v>14869</v>
      </c>
      <c r="DC132" s="341">
        <v>14710</v>
      </c>
      <c r="DD132" s="341">
        <v>14606</v>
      </c>
      <c r="DE132" s="341">
        <v>14528</v>
      </c>
      <c r="DF132" s="341">
        <v>14479</v>
      </c>
      <c r="DG132" s="341">
        <v>14418</v>
      </c>
      <c r="DH132" s="344">
        <v>14389</v>
      </c>
      <c r="DI132" s="344">
        <v>14383</v>
      </c>
      <c r="DJ132" s="344">
        <v>14323</v>
      </c>
      <c r="DK132" s="344">
        <v>14277</v>
      </c>
      <c r="DL132" s="344">
        <v>14157</v>
      </c>
      <c r="DM132" s="344">
        <v>14150</v>
      </c>
      <c r="DN132" s="344">
        <v>14070</v>
      </c>
      <c r="DO132" s="344">
        <v>14164</v>
      </c>
      <c r="DP132" s="344">
        <v>14213</v>
      </c>
      <c r="DQ132" s="344">
        <v>14115</v>
      </c>
      <c r="DR132" s="344">
        <v>14084</v>
      </c>
      <c r="DS132" s="344">
        <v>14448</v>
      </c>
      <c r="DT132" s="341">
        <v>14589</v>
      </c>
      <c r="DU132" s="341">
        <v>15785</v>
      </c>
      <c r="DV132" s="341">
        <v>15903</v>
      </c>
      <c r="DW132" s="341">
        <v>16065</v>
      </c>
      <c r="DX132" s="341">
        <v>16810</v>
      </c>
      <c r="DY132" s="341">
        <v>16993</v>
      </c>
      <c r="DZ132" s="341">
        <v>16900</v>
      </c>
      <c r="EA132" s="341">
        <v>16229</v>
      </c>
      <c r="EB132" s="341">
        <v>16184</v>
      </c>
      <c r="EC132" s="341">
        <v>15973</v>
      </c>
      <c r="ED132" s="341">
        <v>15671</v>
      </c>
      <c r="EE132" s="341">
        <v>15337</v>
      </c>
      <c r="EF132" s="344">
        <v>15198</v>
      </c>
      <c r="EG132" s="344">
        <v>15090</v>
      </c>
      <c r="EH132" s="344">
        <v>14911</v>
      </c>
      <c r="EI132" s="344">
        <v>14782</v>
      </c>
      <c r="EJ132" s="344">
        <v>14813</v>
      </c>
      <c r="EK132" s="344">
        <v>15008</v>
      </c>
      <c r="EL132" s="344">
        <v>15064</v>
      </c>
      <c r="EM132" s="344">
        <v>15110</v>
      </c>
      <c r="EN132" s="344">
        <v>16806</v>
      </c>
      <c r="EO132" s="344">
        <v>16754</v>
      </c>
      <c r="EP132" s="344">
        <v>16723</v>
      </c>
      <c r="EQ132" s="344">
        <v>16777</v>
      </c>
      <c r="ER132" s="341">
        <v>16692</v>
      </c>
      <c r="ES132" s="341">
        <v>17026</v>
      </c>
      <c r="ET132" s="341">
        <v>18092</v>
      </c>
      <c r="EU132" s="341">
        <v>18192</v>
      </c>
      <c r="EV132" s="341">
        <v>18569</v>
      </c>
      <c r="EW132" s="341">
        <v>18569</v>
      </c>
      <c r="EX132" s="341">
        <v>19534</v>
      </c>
      <c r="EY132" s="341">
        <v>19727</v>
      </c>
      <c r="EZ132" s="341">
        <v>19858</v>
      </c>
      <c r="FA132" s="341">
        <v>19842</v>
      </c>
      <c r="FB132" s="341">
        <v>19869</v>
      </c>
      <c r="FC132" s="341">
        <v>20131</v>
      </c>
      <c r="FD132" s="344">
        <v>20544</v>
      </c>
      <c r="FE132" s="344">
        <v>20738</v>
      </c>
      <c r="FF132" s="344">
        <v>20612</v>
      </c>
      <c r="FG132" s="344">
        <v>20508</v>
      </c>
      <c r="FH132" s="344">
        <v>20810</v>
      </c>
      <c r="FI132" s="344">
        <v>21011</v>
      </c>
      <c r="FJ132" s="344">
        <v>21185</v>
      </c>
      <c r="FK132" s="344">
        <v>21342</v>
      </c>
      <c r="FL132" s="344">
        <v>21379</v>
      </c>
      <c r="FM132" s="344">
        <v>21369</v>
      </c>
      <c r="FN132" s="344">
        <v>21453</v>
      </c>
      <c r="FO132" s="344">
        <v>21505</v>
      </c>
      <c r="FP132" s="341">
        <v>21832</v>
      </c>
      <c r="FQ132" s="341">
        <v>22006</v>
      </c>
      <c r="FR132" s="341">
        <v>22072</v>
      </c>
      <c r="FS132" s="341">
        <v>21872</v>
      </c>
      <c r="FT132" s="341">
        <v>21722</v>
      </c>
      <c r="FU132" s="341">
        <v>21773</v>
      </c>
      <c r="FV132" s="341">
        <v>21837</v>
      </c>
      <c r="FW132" s="341">
        <v>21618</v>
      </c>
      <c r="FX132" s="341">
        <v>21931</v>
      </c>
      <c r="FY132" s="341">
        <v>22168</v>
      </c>
      <c r="FZ132" s="341">
        <v>22157</v>
      </c>
      <c r="GA132" s="341">
        <v>22166</v>
      </c>
      <c r="GB132" s="341">
        <v>22649</v>
      </c>
      <c r="GC132" s="341">
        <v>22791</v>
      </c>
      <c r="GD132" s="341">
        <v>22621</v>
      </c>
      <c r="GE132" s="341">
        <v>22413</v>
      </c>
      <c r="GF132" s="352">
        <v>22664</v>
      </c>
      <c r="GG132" s="353">
        <v>20952</v>
      </c>
      <c r="GH132" s="353">
        <v>21119</v>
      </c>
      <c r="GI132" s="353">
        <v>20987</v>
      </c>
      <c r="GJ132" s="353">
        <v>19199</v>
      </c>
      <c r="GK132" s="353">
        <v>19377</v>
      </c>
      <c r="GL132" s="353">
        <v>19329</v>
      </c>
      <c r="GM132" s="353">
        <v>20162</v>
      </c>
      <c r="GN132" s="341">
        <v>20680</v>
      </c>
      <c r="GO132" s="281">
        <v>518</v>
      </c>
      <c r="GP132" s="282">
        <v>102.56918956452699</v>
      </c>
      <c r="GQ132" s="281">
        <v>518</v>
      </c>
      <c r="GR132" s="282">
        <v>102.56918956452699</v>
      </c>
    </row>
    <row r="133" spans="1:201" ht="15" customHeight="1" outlineLevel="2">
      <c r="A133" s="339">
        <v>212</v>
      </c>
      <c r="B133" s="340" t="s">
        <v>872</v>
      </c>
      <c r="C133" s="306" t="s">
        <v>462</v>
      </c>
      <c r="D133" s="341">
        <v>15185</v>
      </c>
      <c r="E133" s="341">
        <v>15258</v>
      </c>
      <c r="F133" s="341">
        <v>15178</v>
      </c>
      <c r="G133" s="341">
        <v>15093</v>
      </c>
      <c r="H133" s="341">
        <v>15264</v>
      </c>
      <c r="I133" s="341">
        <v>15280</v>
      </c>
      <c r="J133" s="341">
        <v>14933</v>
      </c>
      <c r="K133" s="341">
        <v>15234</v>
      </c>
      <c r="L133" s="341">
        <v>15216</v>
      </c>
      <c r="M133" s="341">
        <v>15180</v>
      </c>
      <c r="N133" s="341">
        <v>15077</v>
      </c>
      <c r="O133" s="341">
        <v>15153</v>
      </c>
      <c r="P133" s="344">
        <v>15032</v>
      </c>
      <c r="Q133" s="344">
        <v>15112</v>
      </c>
      <c r="R133" s="347">
        <v>15247</v>
      </c>
      <c r="S133" s="344">
        <v>16167</v>
      </c>
      <c r="T133" s="344">
        <v>16564</v>
      </c>
      <c r="U133" s="344">
        <v>16707</v>
      </c>
      <c r="V133" s="344">
        <v>16693</v>
      </c>
      <c r="W133" s="344">
        <v>16526</v>
      </c>
      <c r="X133" s="344">
        <v>16590</v>
      </c>
      <c r="Y133" s="344">
        <v>16672</v>
      </c>
      <c r="Z133" s="344">
        <v>16736</v>
      </c>
      <c r="AA133" s="344">
        <v>16484</v>
      </c>
      <c r="AB133" s="341">
        <v>16684</v>
      </c>
      <c r="AC133" s="341">
        <v>16979</v>
      </c>
      <c r="AD133" s="341">
        <v>17022</v>
      </c>
      <c r="AE133" s="341">
        <v>16965</v>
      </c>
      <c r="AF133" s="341">
        <v>16844</v>
      </c>
      <c r="AG133" s="341">
        <v>16432</v>
      </c>
      <c r="AH133" s="341">
        <v>16320</v>
      </c>
      <c r="AI133" s="341">
        <v>16056</v>
      </c>
      <c r="AJ133" s="341">
        <v>15926</v>
      </c>
      <c r="AK133" s="341">
        <v>16250</v>
      </c>
      <c r="AL133" s="341">
        <v>16208</v>
      </c>
      <c r="AM133" s="341">
        <v>16469</v>
      </c>
      <c r="AN133" s="344">
        <v>16304</v>
      </c>
      <c r="AO133" s="344">
        <v>16216</v>
      </c>
      <c r="AP133" s="344">
        <v>16351</v>
      </c>
      <c r="AQ133" s="344">
        <v>16182</v>
      </c>
      <c r="AR133" s="344">
        <v>16886</v>
      </c>
      <c r="AS133" s="344">
        <v>16688</v>
      </c>
      <c r="AT133" s="344">
        <v>16728</v>
      </c>
      <c r="AU133" s="344">
        <v>16874</v>
      </c>
      <c r="AV133" s="344">
        <v>16731</v>
      </c>
      <c r="AW133" s="344">
        <v>16776</v>
      </c>
      <c r="AX133" s="344">
        <v>16783</v>
      </c>
      <c r="AY133" s="344">
        <v>16769</v>
      </c>
      <c r="AZ133" s="341">
        <v>16809</v>
      </c>
      <c r="BA133" s="341">
        <v>17251</v>
      </c>
      <c r="BB133" s="341">
        <v>16990</v>
      </c>
      <c r="BC133" s="341">
        <v>16881</v>
      </c>
      <c r="BD133" s="341">
        <v>16682</v>
      </c>
      <c r="BE133" s="341">
        <v>16623</v>
      </c>
      <c r="BF133" s="341">
        <v>16718</v>
      </c>
      <c r="BG133" s="341">
        <v>16346</v>
      </c>
      <c r="BH133" s="341">
        <v>16643</v>
      </c>
      <c r="BI133" s="341">
        <v>16335</v>
      </c>
      <c r="BJ133" s="341">
        <v>16241</v>
      </c>
      <c r="BK133" s="341">
        <v>16422</v>
      </c>
      <c r="BL133" s="344">
        <v>16432</v>
      </c>
      <c r="BM133" s="344">
        <v>16612</v>
      </c>
      <c r="BN133" s="344">
        <v>16513</v>
      </c>
      <c r="BO133" s="344">
        <v>16489</v>
      </c>
      <c r="BP133" s="344">
        <v>16428</v>
      </c>
      <c r="BQ133" s="344">
        <v>16363</v>
      </c>
      <c r="BR133" s="344">
        <v>15826</v>
      </c>
      <c r="BS133" s="344">
        <v>15677</v>
      </c>
      <c r="BT133" s="344">
        <v>15617</v>
      </c>
      <c r="BU133" s="344">
        <v>15526</v>
      </c>
      <c r="BV133" s="344">
        <v>15481</v>
      </c>
      <c r="BW133" s="344">
        <v>15554</v>
      </c>
      <c r="BX133" s="341">
        <v>15838</v>
      </c>
      <c r="BY133" s="341">
        <v>15939</v>
      </c>
      <c r="BZ133" s="341">
        <v>15622</v>
      </c>
      <c r="CA133" s="341">
        <v>15383</v>
      </c>
      <c r="CB133" s="341">
        <v>15223</v>
      </c>
      <c r="CC133" s="341">
        <v>15036</v>
      </c>
      <c r="CD133" s="341">
        <v>14939</v>
      </c>
      <c r="CE133" s="341">
        <v>14918</v>
      </c>
      <c r="CF133" s="341">
        <v>14796</v>
      </c>
      <c r="CG133" s="341">
        <v>15318</v>
      </c>
      <c r="CH133" s="341">
        <v>15337</v>
      </c>
      <c r="CI133" s="341">
        <v>15296</v>
      </c>
      <c r="CJ133" s="344">
        <v>15211</v>
      </c>
      <c r="CK133" s="344">
        <v>15289</v>
      </c>
      <c r="CL133" s="344">
        <v>15158</v>
      </c>
      <c r="CM133" s="344">
        <v>15203</v>
      </c>
      <c r="CN133" s="344">
        <v>15221</v>
      </c>
      <c r="CO133" s="344">
        <v>15341</v>
      </c>
      <c r="CP133" s="344">
        <v>15473</v>
      </c>
      <c r="CQ133" s="344">
        <v>15474</v>
      </c>
      <c r="CR133" s="344">
        <v>15661</v>
      </c>
      <c r="CS133" s="344">
        <v>15719</v>
      </c>
      <c r="CT133" s="344">
        <v>15833</v>
      </c>
      <c r="CU133" s="344">
        <v>16004</v>
      </c>
      <c r="CV133" s="341">
        <v>16009</v>
      </c>
      <c r="CW133" s="341">
        <v>16028</v>
      </c>
      <c r="CX133" s="341">
        <v>16057</v>
      </c>
      <c r="CY133" s="341">
        <v>15982</v>
      </c>
      <c r="CZ133" s="341">
        <v>15886</v>
      </c>
      <c r="DA133" s="341">
        <v>15927</v>
      </c>
      <c r="DB133" s="341">
        <v>15814</v>
      </c>
      <c r="DC133" s="341">
        <v>15771</v>
      </c>
      <c r="DD133" s="341">
        <v>15803</v>
      </c>
      <c r="DE133" s="341">
        <v>15730</v>
      </c>
      <c r="DF133" s="341">
        <v>15691</v>
      </c>
      <c r="DG133" s="341">
        <v>15781</v>
      </c>
      <c r="DH133" s="344">
        <v>15912</v>
      </c>
      <c r="DI133" s="344">
        <v>16066</v>
      </c>
      <c r="DJ133" s="344">
        <v>16220</v>
      </c>
      <c r="DK133" s="344">
        <v>16122</v>
      </c>
      <c r="DL133" s="344">
        <v>16074</v>
      </c>
      <c r="DM133" s="344">
        <v>15935</v>
      </c>
      <c r="DN133" s="344">
        <v>15896</v>
      </c>
      <c r="DO133" s="344">
        <v>16005</v>
      </c>
      <c r="DP133" s="344">
        <v>16039</v>
      </c>
      <c r="DQ133" s="344">
        <v>15934</v>
      </c>
      <c r="DR133" s="344">
        <v>15841</v>
      </c>
      <c r="DS133" s="344">
        <v>16074</v>
      </c>
      <c r="DT133" s="341">
        <v>16227</v>
      </c>
      <c r="DU133" s="341">
        <v>17404</v>
      </c>
      <c r="DV133" s="341">
        <v>17524</v>
      </c>
      <c r="DW133" s="341">
        <v>17636</v>
      </c>
      <c r="DX133" s="341">
        <v>18050</v>
      </c>
      <c r="DY133" s="341">
        <v>18252</v>
      </c>
      <c r="DZ133" s="341">
        <v>18288</v>
      </c>
      <c r="EA133" s="341">
        <v>17648</v>
      </c>
      <c r="EB133" s="341">
        <v>17680</v>
      </c>
      <c r="EC133" s="341">
        <v>17379</v>
      </c>
      <c r="ED133" s="341">
        <v>17016</v>
      </c>
      <c r="EE133" s="341">
        <v>16857</v>
      </c>
      <c r="EF133" s="344">
        <v>16670</v>
      </c>
      <c r="EG133" s="344">
        <v>16583</v>
      </c>
      <c r="EH133" s="344">
        <v>16424</v>
      </c>
      <c r="EI133" s="344">
        <v>16274</v>
      </c>
      <c r="EJ133" s="344">
        <v>16170</v>
      </c>
      <c r="EK133" s="344">
        <v>16052</v>
      </c>
      <c r="EL133" s="344">
        <v>15949</v>
      </c>
      <c r="EM133" s="344">
        <v>15903</v>
      </c>
      <c r="EN133" s="344">
        <v>17316</v>
      </c>
      <c r="EO133" s="344">
        <v>17259</v>
      </c>
      <c r="EP133" s="344">
        <v>17227</v>
      </c>
      <c r="EQ133" s="344">
        <v>17313</v>
      </c>
      <c r="ER133" s="341">
        <v>17396</v>
      </c>
      <c r="ES133" s="341">
        <v>17600</v>
      </c>
      <c r="ET133" s="341">
        <v>18184</v>
      </c>
      <c r="EU133" s="341">
        <v>18157</v>
      </c>
      <c r="EV133" s="341">
        <v>18289</v>
      </c>
      <c r="EW133" s="341">
        <v>18254</v>
      </c>
      <c r="EX133" s="341">
        <v>18909</v>
      </c>
      <c r="EY133" s="341">
        <v>19060</v>
      </c>
      <c r="EZ133" s="341">
        <v>19046</v>
      </c>
      <c r="FA133" s="341">
        <v>19001</v>
      </c>
      <c r="FB133" s="341">
        <v>18939</v>
      </c>
      <c r="FC133" s="341">
        <v>19154</v>
      </c>
      <c r="FD133" s="344">
        <v>19385</v>
      </c>
      <c r="FE133" s="344">
        <v>19674</v>
      </c>
      <c r="FF133" s="344">
        <v>19545</v>
      </c>
      <c r="FG133" s="344">
        <v>19535</v>
      </c>
      <c r="FH133" s="344">
        <v>19640</v>
      </c>
      <c r="FI133" s="344">
        <v>19639</v>
      </c>
      <c r="FJ133" s="344">
        <v>19700</v>
      </c>
      <c r="FK133" s="344">
        <v>19888</v>
      </c>
      <c r="FL133" s="344">
        <v>19930</v>
      </c>
      <c r="FM133" s="344">
        <v>19840</v>
      </c>
      <c r="FN133" s="344">
        <v>19951</v>
      </c>
      <c r="FO133" s="344">
        <v>20011</v>
      </c>
      <c r="FP133" s="341">
        <v>20310</v>
      </c>
      <c r="FQ133" s="341">
        <v>20519</v>
      </c>
      <c r="FR133" s="341">
        <v>20490</v>
      </c>
      <c r="FS133" s="341">
        <v>20441</v>
      </c>
      <c r="FT133" s="341">
        <v>20417</v>
      </c>
      <c r="FU133" s="341">
        <v>20485</v>
      </c>
      <c r="FV133" s="341">
        <v>20524</v>
      </c>
      <c r="FW133" s="341">
        <v>20374</v>
      </c>
      <c r="FX133" s="341">
        <v>20615</v>
      </c>
      <c r="FY133" s="341">
        <v>20785</v>
      </c>
      <c r="FZ133" s="341">
        <v>20789</v>
      </c>
      <c r="GA133" s="341">
        <v>20816</v>
      </c>
      <c r="GB133" s="341">
        <v>21107</v>
      </c>
      <c r="GC133" s="341">
        <v>21025</v>
      </c>
      <c r="GD133" s="341">
        <v>20999</v>
      </c>
      <c r="GE133" s="341">
        <v>20963</v>
      </c>
      <c r="GF133" s="352">
        <v>21153</v>
      </c>
      <c r="GG133" s="353">
        <v>19732</v>
      </c>
      <c r="GH133" s="353">
        <v>19825</v>
      </c>
      <c r="GI133" s="353">
        <v>19781</v>
      </c>
      <c r="GJ133" s="353">
        <v>19832</v>
      </c>
      <c r="GK133" s="353">
        <v>19797</v>
      </c>
      <c r="GL133" s="353">
        <v>19719</v>
      </c>
      <c r="GM133" s="353">
        <v>19673</v>
      </c>
      <c r="GN133" s="341">
        <v>19898</v>
      </c>
      <c r="GO133" s="281">
        <v>225</v>
      </c>
      <c r="GP133" s="282">
        <v>101.143699486606</v>
      </c>
      <c r="GQ133" s="281">
        <v>225</v>
      </c>
      <c r="GR133" s="282">
        <v>101.143699486606</v>
      </c>
    </row>
    <row r="134" spans="1:201" ht="15" customHeight="1" outlineLevel="2">
      <c r="A134" s="339">
        <v>266</v>
      </c>
      <c r="B134" s="340" t="s">
        <v>872</v>
      </c>
      <c r="C134" s="306" t="s">
        <v>463</v>
      </c>
      <c r="D134" s="341">
        <v>19663</v>
      </c>
      <c r="E134" s="341">
        <v>19810</v>
      </c>
      <c r="F134" s="341">
        <v>19773</v>
      </c>
      <c r="G134" s="341">
        <v>19773</v>
      </c>
      <c r="H134" s="341">
        <v>19571</v>
      </c>
      <c r="I134" s="341">
        <v>19785</v>
      </c>
      <c r="J134" s="341">
        <v>19260</v>
      </c>
      <c r="K134" s="341">
        <v>19585</v>
      </c>
      <c r="L134" s="341">
        <v>18754</v>
      </c>
      <c r="M134" s="341">
        <v>18496</v>
      </c>
      <c r="N134" s="341">
        <v>18349</v>
      </c>
      <c r="O134" s="341">
        <v>18187</v>
      </c>
      <c r="P134" s="344">
        <v>18124</v>
      </c>
      <c r="Q134" s="344">
        <v>18085</v>
      </c>
      <c r="R134" s="347">
        <v>17983</v>
      </c>
      <c r="S134" s="344">
        <v>17829</v>
      </c>
      <c r="T134" s="344">
        <v>18054</v>
      </c>
      <c r="U134" s="344">
        <v>18215</v>
      </c>
      <c r="V134" s="344">
        <v>18148</v>
      </c>
      <c r="W134" s="344">
        <v>18055</v>
      </c>
      <c r="X134" s="344">
        <v>18263</v>
      </c>
      <c r="Y134" s="344">
        <v>18739</v>
      </c>
      <c r="Z134" s="344">
        <v>18729</v>
      </c>
      <c r="AA134" s="344">
        <v>18247</v>
      </c>
      <c r="AB134" s="341">
        <v>18349</v>
      </c>
      <c r="AC134" s="341">
        <v>18338</v>
      </c>
      <c r="AD134" s="341">
        <v>18416</v>
      </c>
      <c r="AE134" s="341">
        <v>18406</v>
      </c>
      <c r="AF134" s="341">
        <v>18394</v>
      </c>
      <c r="AG134" s="341">
        <v>17968</v>
      </c>
      <c r="AH134" s="341">
        <v>18039</v>
      </c>
      <c r="AI134" s="341">
        <v>17733</v>
      </c>
      <c r="AJ134" s="341">
        <v>17932</v>
      </c>
      <c r="AK134" s="341">
        <v>18137</v>
      </c>
      <c r="AL134" s="341">
        <v>18126</v>
      </c>
      <c r="AM134" s="341">
        <v>18135</v>
      </c>
      <c r="AN134" s="344">
        <v>18219</v>
      </c>
      <c r="AO134" s="344">
        <v>18264</v>
      </c>
      <c r="AP134" s="344">
        <v>18107</v>
      </c>
      <c r="AQ134" s="344">
        <v>18035</v>
      </c>
      <c r="AR134" s="344">
        <v>18295</v>
      </c>
      <c r="AS134" s="344">
        <v>18251</v>
      </c>
      <c r="AT134" s="344">
        <v>18159</v>
      </c>
      <c r="AU134" s="344">
        <v>18127</v>
      </c>
      <c r="AV134" s="344">
        <v>18029</v>
      </c>
      <c r="AW134" s="344">
        <v>17852</v>
      </c>
      <c r="AX134" s="344">
        <v>17823</v>
      </c>
      <c r="AY134" s="344">
        <v>17804</v>
      </c>
      <c r="AZ134" s="341">
        <v>17967</v>
      </c>
      <c r="BA134" s="341">
        <v>18291</v>
      </c>
      <c r="BB134" s="341">
        <v>18029</v>
      </c>
      <c r="BC134" s="341">
        <v>17917</v>
      </c>
      <c r="BD134" s="341">
        <v>17913</v>
      </c>
      <c r="BE134" s="341">
        <v>17759</v>
      </c>
      <c r="BF134" s="341">
        <v>17712</v>
      </c>
      <c r="BG134" s="341">
        <v>17428</v>
      </c>
      <c r="BH134" s="341">
        <v>17562</v>
      </c>
      <c r="BI134" s="341">
        <v>17227</v>
      </c>
      <c r="BJ134" s="341">
        <v>17217</v>
      </c>
      <c r="BK134" s="341">
        <v>17395</v>
      </c>
      <c r="BL134" s="344">
        <v>17548</v>
      </c>
      <c r="BM134" s="344">
        <v>17995</v>
      </c>
      <c r="BN134" s="344">
        <v>17961</v>
      </c>
      <c r="BO134" s="344">
        <v>17770</v>
      </c>
      <c r="BP134" s="344">
        <v>18061</v>
      </c>
      <c r="BQ134" s="344">
        <v>18023</v>
      </c>
      <c r="BR134" s="344">
        <v>17553</v>
      </c>
      <c r="BS134" s="344">
        <v>17404</v>
      </c>
      <c r="BT134" s="344">
        <v>17175</v>
      </c>
      <c r="BU134" s="344">
        <v>17291</v>
      </c>
      <c r="BV134" s="344">
        <v>17148</v>
      </c>
      <c r="BW134" s="344">
        <v>17243</v>
      </c>
      <c r="BX134" s="341">
        <v>17485</v>
      </c>
      <c r="BY134" s="341">
        <v>17519</v>
      </c>
      <c r="BZ134" s="341">
        <v>17193</v>
      </c>
      <c r="CA134" s="341">
        <v>16798</v>
      </c>
      <c r="CB134" s="341">
        <v>16636</v>
      </c>
      <c r="CC134" s="341">
        <v>16426</v>
      </c>
      <c r="CD134" s="341">
        <v>16268</v>
      </c>
      <c r="CE134" s="341">
        <v>16216</v>
      </c>
      <c r="CF134" s="341">
        <v>16040</v>
      </c>
      <c r="CG134" s="341">
        <v>15915</v>
      </c>
      <c r="CH134" s="341">
        <v>16072</v>
      </c>
      <c r="CI134" s="341">
        <v>15869</v>
      </c>
      <c r="CJ134" s="344">
        <v>15784</v>
      </c>
      <c r="CK134" s="344">
        <v>15878</v>
      </c>
      <c r="CL134" s="344">
        <v>15644</v>
      </c>
      <c r="CM134" s="344">
        <v>15525</v>
      </c>
      <c r="CN134" s="344">
        <v>15559</v>
      </c>
      <c r="CO134" s="344">
        <v>15592</v>
      </c>
      <c r="CP134" s="344">
        <v>15688</v>
      </c>
      <c r="CQ134" s="344">
        <v>15708</v>
      </c>
      <c r="CR134" s="344">
        <v>15849</v>
      </c>
      <c r="CS134" s="344">
        <v>15954</v>
      </c>
      <c r="CT134" s="344">
        <v>15964</v>
      </c>
      <c r="CU134" s="344">
        <v>15879</v>
      </c>
      <c r="CV134" s="341">
        <v>15873</v>
      </c>
      <c r="CW134" s="341">
        <v>15731</v>
      </c>
      <c r="CX134" s="341">
        <v>15906</v>
      </c>
      <c r="CY134" s="341">
        <v>15842</v>
      </c>
      <c r="CZ134" s="341">
        <v>15881</v>
      </c>
      <c r="DA134" s="341">
        <v>15853</v>
      </c>
      <c r="DB134" s="341">
        <v>15748</v>
      </c>
      <c r="DC134" s="341">
        <v>15685</v>
      </c>
      <c r="DD134" s="341">
        <v>15637</v>
      </c>
      <c r="DE134" s="341">
        <v>15595</v>
      </c>
      <c r="DF134" s="341">
        <v>15598</v>
      </c>
      <c r="DG134" s="341">
        <v>15593</v>
      </c>
      <c r="DH134" s="344">
        <v>15408</v>
      </c>
      <c r="DI134" s="344">
        <v>15385</v>
      </c>
      <c r="DJ134" s="344">
        <v>15335</v>
      </c>
      <c r="DK134" s="344">
        <v>15287</v>
      </c>
      <c r="DL134" s="344">
        <v>14766</v>
      </c>
      <c r="DM134" s="344">
        <v>14656</v>
      </c>
      <c r="DN134" s="344">
        <v>14430</v>
      </c>
      <c r="DO134" s="344">
        <v>14292</v>
      </c>
      <c r="DP134" s="344">
        <v>14236</v>
      </c>
      <c r="DQ134" s="344">
        <v>14221</v>
      </c>
      <c r="DR134" s="344">
        <v>14031</v>
      </c>
      <c r="DS134" s="344">
        <v>14047</v>
      </c>
      <c r="DT134" s="341">
        <v>13985</v>
      </c>
      <c r="DU134" s="341">
        <v>15187</v>
      </c>
      <c r="DV134" s="341">
        <v>15314</v>
      </c>
      <c r="DW134" s="341">
        <v>15602</v>
      </c>
      <c r="DX134" s="341">
        <v>15965</v>
      </c>
      <c r="DY134" s="341">
        <v>16147</v>
      </c>
      <c r="DZ134" s="341">
        <v>16163</v>
      </c>
      <c r="EA134" s="341">
        <v>15620</v>
      </c>
      <c r="EB134" s="341">
        <v>15751</v>
      </c>
      <c r="EC134" s="341">
        <v>15508</v>
      </c>
      <c r="ED134" s="341">
        <v>15389</v>
      </c>
      <c r="EE134" s="341">
        <v>15187</v>
      </c>
      <c r="EF134" s="344">
        <v>15143</v>
      </c>
      <c r="EG134" s="344">
        <v>15084</v>
      </c>
      <c r="EH134" s="344">
        <v>14854</v>
      </c>
      <c r="EI134" s="344">
        <v>15171</v>
      </c>
      <c r="EJ134" s="344">
        <v>15700</v>
      </c>
      <c r="EK134" s="344">
        <v>16235</v>
      </c>
      <c r="EL134" s="344">
        <v>16404</v>
      </c>
      <c r="EM134" s="344">
        <v>16488</v>
      </c>
      <c r="EN134" s="344">
        <v>18499</v>
      </c>
      <c r="EO134" s="344">
        <v>18795</v>
      </c>
      <c r="EP134" s="344">
        <v>19082</v>
      </c>
      <c r="EQ134" s="344">
        <v>19350</v>
      </c>
      <c r="ER134" s="341">
        <v>19318</v>
      </c>
      <c r="ES134" s="341">
        <v>19943</v>
      </c>
      <c r="ET134" s="341">
        <v>21915</v>
      </c>
      <c r="EU134" s="341">
        <v>22185</v>
      </c>
      <c r="EV134" s="341">
        <v>22769</v>
      </c>
      <c r="EW134" s="341">
        <v>23093</v>
      </c>
      <c r="EX134" s="341">
        <v>24855</v>
      </c>
      <c r="EY134" s="341">
        <v>25179</v>
      </c>
      <c r="EZ134" s="341">
        <v>25112</v>
      </c>
      <c r="FA134" s="341">
        <v>25139</v>
      </c>
      <c r="FB134" s="341">
        <v>25184</v>
      </c>
      <c r="FC134" s="341">
        <v>25672</v>
      </c>
      <c r="FD134" s="344">
        <v>26326</v>
      </c>
      <c r="FE134" s="344">
        <v>26948</v>
      </c>
      <c r="FF134" s="344">
        <v>26874</v>
      </c>
      <c r="FG134" s="344">
        <v>26801</v>
      </c>
      <c r="FH134" s="344">
        <v>27033</v>
      </c>
      <c r="FI134" s="344">
        <v>27193</v>
      </c>
      <c r="FJ134" s="344">
        <v>27567</v>
      </c>
      <c r="FK134" s="344">
        <v>27820</v>
      </c>
      <c r="FL134" s="344">
        <v>27911</v>
      </c>
      <c r="FM134" s="344">
        <v>28058</v>
      </c>
      <c r="FN134" s="344">
        <v>28323</v>
      </c>
      <c r="FO134" s="344">
        <v>28390</v>
      </c>
      <c r="FP134" s="341">
        <v>28928</v>
      </c>
      <c r="FQ134" s="341">
        <v>29464</v>
      </c>
      <c r="FR134" s="341">
        <v>29530</v>
      </c>
      <c r="FS134" s="341">
        <v>29580</v>
      </c>
      <c r="FT134" s="341">
        <v>29472</v>
      </c>
      <c r="FU134" s="341">
        <v>29548</v>
      </c>
      <c r="FV134" s="341">
        <v>29573</v>
      </c>
      <c r="FW134" s="341">
        <v>29320</v>
      </c>
      <c r="FX134" s="341">
        <v>29769</v>
      </c>
      <c r="FY134" s="341">
        <v>30339</v>
      </c>
      <c r="FZ134" s="341">
        <v>30362</v>
      </c>
      <c r="GA134" s="341">
        <v>30307</v>
      </c>
      <c r="GB134" s="341">
        <v>31020</v>
      </c>
      <c r="GC134" s="341">
        <v>31180</v>
      </c>
      <c r="GD134" s="341">
        <v>30914</v>
      </c>
      <c r="GE134" s="341">
        <v>30165</v>
      </c>
      <c r="GF134" s="352">
        <v>30638</v>
      </c>
      <c r="GG134" s="353">
        <v>28815</v>
      </c>
      <c r="GH134" s="353">
        <v>28943</v>
      </c>
      <c r="GI134" s="353">
        <v>28859</v>
      </c>
      <c r="GJ134" s="353">
        <v>29004</v>
      </c>
      <c r="GK134" s="353">
        <v>28923</v>
      </c>
      <c r="GL134" s="353">
        <v>28833</v>
      </c>
      <c r="GM134" s="353">
        <v>28743</v>
      </c>
      <c r="GN134" s="341">
        <v>29409</v>
      </c>
      <c r="GO134" s="281">
        <v>666</v>
      </c>
      <c r="GP134" s="282">
        <v>102.317085899175</v>
      </c>
      <c r="GQ134" s="281">
        <v>666</v>
      </c>
      <c r="GR134" s="282">
        <v>102.317085899175</v>
      </c>
    </row>
    <row r="135" spans="1:201" ht="15" customHeight="1" outlineLevel="2">
      <c r="A135" s="339">
        <v>308</v>
      </c>
      <c r="B135" s="340" t="s">
        <v>872</v>
      </c>
      <c r="C135" s="306" t="s">
        <v>464</v>
      </c>
      <c r="D135" s="341">
        <v>13560</v>
      </c>
      <c r="E135" s="341">
        <v>13555</v>
      </c>
      <c r="F135" s="341">
        <v>13770</v>
      </c>
      <c r="G135" s="341">
        <v>13793</v>
      </c>
      <c r="H135" s="341">
        <v>13613</v>
      </c>
      <c r="I135" s="341">
        <v>13663</v>
      </c>
      <c r="J135" s="341">
        <v>13237</v>
      </c>
      <c r="K135" s="341">
        <v>13616</v>
      </c>
      <c r="L135" s="341">
        <v>13011</v>
      </c>
      <c r="M135" s="341">
        <v>12928</v>
      </c>
      <c r="N135" s="341">
        <v>12836</v>
      </c>
      <c r="O135" s="341">
        <v>12788</v>
      </c>
      <c r="P135" s="344">
        <v>12676</v>
      </c>
      <c r="Q135" s="344">
        <v>12604</v>
      </c>
      <c r="R135" s="347">
        <v>12521</v>
      </c>
      <c r="S135" s="344">
        <v>12600</v>
      </c>
      <c r="T135" s="344">
        <v>12728</v>
      </c>
      <c r="U135" s="344">
        <v>12778</v>
      </c>
      <c r="V135" s="344">
        <v>12833</v>
      </c>
      <c r="W135" s="344">
        <v>12667</v>
      </c>
      <c r="X135" s="344">
        <v>12700</v>
      </c>
      <c r="Y135" s="344">
        <v>12790</v>
      </c>
      <c r="Z135" s="344">
        <v>12718</v>
      </c>
      <c r="AA135" s="344">
        <v>12487</v>
      </c>
      <c r="AB135" s="341">
        <v>12447</v>
      </c>
      <c r="AC135" s="341">
        <v>12551</v>
      </c>
      <c r="AD135" s="341">
        <v>12520</v>
      </c>
      <c r="AE135" s="341">
        <v>12485</v>
      </c>
      <c r="AF135" s="341">
        <v>12576</v>
      </c>
      <c r="AG135" s="341">
        <v>12254</v>
      </c>
      <c r="AH135" s="341">
        <v>12164</v>
      </c>
      <c r="AI135" s="341">
        <v>12054</v>
      </c>
      <c r="AJ135" s="341">
        <v>11983</v>
      </c>
      <c r="AK135" s="341">
        <v>12185</v>
      </c>
      <c r="AL135" s="341">
        <v>12206</v>
      </c>
      <c r="AM135" s="341">
        <v>12293</v>
      </c>
      <c r="AN135" s="344">
        <v>12194</v>
      </c>
      <c r="AO135" s="344">
        <v>12096</v>
      </c>
      <c r="AP135" s="344">
        <v>12129</v>
      </c>
      <c r="AQ135" s="344">
        <v>12114</v>
      </c>
      <c r="AR135" s="344">
        <v>12657</v>
      </c>
      <c r="AS135" s="344">
        <v>12591</v>
      </c>
      <c r="AT135" s="344">
        <v>12645</v>
      </c>
      <c r="AU135" s="344">
        <v>12734</v>
      </c>
      <c r="AV135" s="344">
        <v>12624</v>
      </c>
      <c r="AW135" s="344">
        <v>12625</v>
      </c>
      <c r="AX135" s="344">
        <v>12589</v>
      </c>
      <c r="AY135" s="344">
        <v>12557</v>
      </c>
      <c r="AZ135" s="341">
        <v>12623</v>
      </c>
      <c r="BA135" s="341">
        <v>12827</v>
      </c>
      <c r="BB135" s="341">
        <v>12684</v>
      </c>
      <c r="BC135" s="341">
        <v>12709</v>
      </c>
      <c r="BD135" s="341">
        <v>12690</v>
      </c>
      <c r="BE135" s="341">
        <v>12605</v>
      </c>
      <c r="BF135" s="341">
        <v>12521</v>
      </c>
      <c r="BG135" s="341">
        <v>12368</v>
      </c>
      <c r="BH135" s="341">
        <v>12560</v>
      </c>
      <c r="BI135" s="341">
        <v>12363</v>
      </c>
      <c r="BJ135" s="341">
        <v>12359</v>
      </c>
      <c r="BK135" s="341">
        <v>12579</v>
      </c>
      <c r="BL135" s="344">
        <v>12678</v>
      </c>
      <c r="BM135" s="344">
        <v>12995</v>
      </c>
      <c r="BN135" s="344">
        <v>12877</v>
      </c>
      <c r="BO135" s="344">
        <v>12827</v>
      </c>
      <c r="BP135" s="344">
        <v>12772</v>
      </c>
      <c r="BQ135" s="344">
        <v>12869</v>
      </c>
      <c r="BR135" s="344">
        <v>12650</v>
      </c>
      <c r="BS135" s="344">
        <v>12559</v>
      </c>
      <c r="BT135" s="344">
        <v>12566</v>
      </c>
      <c r="BU135" s="344">
        <v>12613</v>
      </c>
      <c r="BV135" s="344">
        <v>12552</v>
      </c>
      <c r="BW135" s="344">
        <v>12688</v>
      </c>
      <c r="BX135" s="341">
        <v>12833</v>
      </c>
      <c r="BY135" s="341">
        <v>12853</v>
      </c>
      <c r="BZ135" s="341">
        <v>12616</v>
      </c>
      <c r="CA135" s="341">
        <v>12373</v>
      </c>
      <c r="CB135" s="341">
        <v>12280</v>
      </c>
      <c r="CC135" s="341">
        <v>12144</v>
      </c>
      <c r="CD135" s="341">
        <v>12079</v>
      </c>
      <c r="CE135" s="341">
        <v>12091</v>
      </c>
      <c r="CF135" s="341">
        <v>12014</v>
      </c>
      <c r="CG135" s="341">
        <v>11967</v>
      </c>
      <c r="CH135" s="341">
        <v>11913</v>
      </c>
      <c r="CI135" s="341">
        <v>11900</v>
      </c>
      <c r="CJ135" s="344">
        <v>11877</v>
      </c>
      <c r="CK135" s="344">
        <v>11938</v>
      </c>
      <c r="CL135" s="344">
        <v>11940</v>
      </c>
      <c r="CM135" s="344">
        <v>11933</v>
      </c>
      <c r="CN135" s="344">
        <v>12002</v>
      </c>
      <c r="CO135" s="344">
        <v>12266</v>
      </c>
      <c r="CP135" s="344">
        <v>12332</v>
      </c>
      <c r="CQ135" s="344">
        <v>12419</v>
      </c>
      <c r="CR135" s="344">
        <v>12692</v>
      </c>
      <c r="CS135" s="344">
        <v>12832</v>
      </c>
      <c r="CT135" s="344">
        <v>12903</v>
      </c>
      <c r="CU135" s="344">
        <v>12928</v>
      </c>
      <c r="CV135" s="341">
        <v>12842</v>
      </c>
      <c r="CW135" s="341">
        <v>12695</v>
      </c>
      <c r="CX135" s="341">
        <v>12642</v>
      </c>
      <c r="CY135" s="341">
        <v>13058</v>
      </c>
      <c r="CZ135" s="341">
        <v>13059</v>
      </c>
      <c r="DA135" s="341">
        <v>12856</v>
      </c>
      <c r="DB135" s="341">
        <v>12907</v>
      </c>
      <c r="DC135" s="341">
        <v>12774</v>
      </c>
      <c r="DD135" s="341">
        <v>12924</v>
      </c>
      <c r="DE135" s="341">
        <v>12824</v>
      </c>
      <c r="DF135" s="341">
        <v>12820</v>
      </c>
      <c r="DG135" s="341">
        <v>13022</v>
      </c>
      <c r="DH135" s="344">
        <v>13252</v>
      </c>
      <c r="DI135" s="344">
        <v>13258</v>
      </c>
      <c r="DJ135" s="344">
        <v>13285</v>
      </c>
      <c r="DK135" s="344">
        <v>13187</v>
      </c>
      <c r="DL135" s="344">
        <v>13143</v>
      </c>
      <c r="DM135" s="344">
        <v>13068</v>
      </c>
      <c r="DN135" s="344">
        <v>12996</v>
      </c>
      <c r="DO135" s="344">
        <v>12944</v>
      </c>
      <c r="DP135" s="344">
        <v>13028</v>
      </c>
      <c r="DQ135" s="344">
        <v>12993</v>
      </c>
      <c r="DR135" s="344">
        <v>12957</v>
      </c>
      <c r="DS135" s="344">
        <v>13252</v>
      </c>
      <c r="DT135" s="341">
        <v>13341</v>
      </c>
      <c r="DU135" s="341">
        <v>14181</v>
      </c>
      <c r="DV135" s="341">
        <v>14268</v>
      </c>
      <c r="DW135" s="341">
        <v>14387</v>
      </c>
      <c r="DX135" s="341">
        <v>14809</v>
      </c>
      <c r="DY135" s="341">
        <v>14930</v>
      </c>
      <c r="DZ135" s="341">
        <v>15054</v>
      </c>
      <c r="EA135" s="341">
        <v>14633</v>
      </c>
      <c r="EB135" s="341">
        <v>14575</v>
      </c>
      <c r="EC135" s="341">
        <v>14379</v>
      </c>
      <c r="ED135" s="341">
        <v>14181</v>
      </c>
      <c r="EE135" s="341">
        <v>13965</v>
      </c>
      <c r="EF135" s="344">
        <v>13874</v>
      </c>
      <c r="EG135" s="344">
        <v>13802</v>
      </c>
      <c r="EH135" s="344">
        <v>13586</v>
      </c>
      <c r="EI135" s="344">
        <v>13391</v>
      </c>
      <c r="EJ135" s="344">
        <v>13246</v>
      </c>
      <c r="EK135" s="344">
        <v>13095</v>
      </c>
      <c r="EL135" s="344">
        <v>13061</v>
      </c>
      <c r="EM135" s="344">
        <v>13001</v>
      </c>
      <c r="EN135" s="344">
        <v>13976</v>
      </c>
      <c r="EO135" s="344">
        <v>13873</v>
      </c>
      <c r="EP135" s="344">
        <v>13845</v>
      </c>
      <c r="EQ135" s="344">
        <v>13864</v>
      </c>
      <c r="ER135" s="341">
        <v>13911</v>
      </c>
      <c r="ES135" s="341">
        <v>14040</v>
      </c>
      <c r="ET135" s="341">
        <v>14839</v>
      </c>
      <c r="EU135" s="341">
        <v>14911</v>
      </c>
      <c r="EV135" s="341">
        <v>15066</v>
      </c>
      <c r="EW135" s="341">
        <v>15063</v>
      </c>
      <c r="EX135" s="341">
        <v>15705</v>
      </c>
      <c r="EY135" s="341">
        <v>15733</v>
      </c>
      <c r="EZ135" s="341">
        <v>15814</v>
      </c>
      <c r="FA135" s="341">
        <v>15703</v>
      </c>
      <c r="FB135" s="341">
        <v>15686</v>
      </c>
      <c r="FC135" s="341">
        <v>15740</v>
      </c>
      <c r="FD135" s="344">
        <v>15854</v>
      </c>
      <c r="FE135" s="344">
        <v>15982</v>
      </c>
      <c r="FF135" s="344">
        <v>15899</v>
      </c>
      <c r="FG135" s="344">
        <v>15887</v>
      </c>
      <c r="FH135" s="344">
        <v>15963</v>
      </c>
      <c r="FI135" s="344">
        <v>16028</v>
      </c>
      <c r="FJ135" s="344">
        <v>16122</v>
      </c>
      <c r="FK135" s="344">
        <v>16144</v>
      </c>
      <c r="FL135" s="344">
        <v>16218</v>
      </c>
      <c r="FM135" s="344">
        <v>16192</v>
      </c>
      <c r="FN135" s="344">
        <v>16262</v>
      </c>
      <c r="FO135" s="344">
        <v>16188</v>
      </c>
      <c r="FP135" s="341">
        <v>16380</v>
      </c>
      <c r="FQ135" s="341">
        <v>16195</v>
      </c>
      <c r="FR135" s="341">
        <v>16220</v>
      </c>
      <c r="FS135" s="341">
        <v>16174</v>
      </c>
      <c r="FT135" s="341">
        <v>16224</v>
      </c>
      <c r="FU135" s="341">
        <v>16313</v>
      </c>
      <c r="FV135" s="341">
        <v>16295</v>
      </c>
      <c r="FW135" s="341">
        <v>16143</v>
      </c>
      <c r="FX135" s="341">
        <v>16327</v>
      </c>
      <c r="FY135" s="341">
        <v>16509</v>
      </c>
      <c r="FZ135" s="341">
        <v>16546</v>
      </c>
      <c r="GA135" s="341">
        <v>16494</v>
      </c>
      <c r="GB135" s="341">
        <v>16751</v>
      </c>
      <c r="GC135" s="341">
        <v>16791</v>
      </c>
      <c r="GD135" s="341">
        <v>16617</v>
      </c>
      <c r="GE135" s="341">
        <v>16501</v>
      </c>
      <c r="GF135" s="352">
        <v>16718</v>
      </c>
      <c r="GG135" s="353">
        <v>15376</v>
      </c>
      <c r="GH135" s="353">
        <v>15498</v>
      </c>
      <c r="GI135" s="353">
        <v>15464</v>
      </c>
      <c r="GJ135" s="353">
        <v>15433</v>
      </c>
      <c r="GK135" s="353">
        <v>15531</v>
      </c>
      <c r="GL135" s="353">
        <v>15451</v>
      </c>
      <c r="GM135" s="353">
        <v>15468</v>
      </c>
      <c r="GN135" s="341">
        <v>15670</v>
      </c>
      <c r="GO135" s="281">
        <v>202</v>
      </c>
      <c r="GP135" s="282">
        <v>101.305921903284</v>
      </c>
      <c r="GQ135" s="281">
        <v>202</v>
      </c>
      <c r="GR135" s="282">
        <v>101.305921903284</v>
      </c>
    </row>
    <row r="136" spans="1:201" ht="15" customHeight="1" outlineLevel="2">
      <c r="A136" s="339">
        <v>360</v>
      </c>
      <c r="B136" s="340" t="s">
        <v>872</v>
      </c>
      <c r="C136" s="306" t="s">
        <v>465</v>
      </c>
      <c r="D136" s="341">
        <v>47846</v>
      </c>
      <c r="E136" s="341">
        <v>46861</v>
      </c>
      <c r="F136" s="341">
        <v>47861</v>
      </c>
      <c r="G136" s="341">
        <v>47214</v>
      </c>
      <c r="H136" s="341">
        <v>47705</v>
      </c>
      <c r="I136" s="341">
        <v>49237</v>
      </c>
      <c r="J136" s="341">
        <v>48442</v>
      </c>
      <c r="K136" s="341">
        <v>49145</v>
      </c>
      <c r="L136" s="341">
        <v>48625</v>
      </c>
      <c r="M136" s="341">
        <v>48565</v>
      </c>
      <c r="N136" s="341">
        <v>48168</v>
      </c>
      <c r="O136" s="341">
        <v>49089</v>
      </c>
      <c r="P136" s="344">
        <v>49954</v>
      </c>
      <c r="Q136" s="344">
        <v>49599</v>
      </c>
      <c r="R136" s="347">
        <v>49815</v>
      </c>
      <c r="S136" s="344">
        <v>49592</v>
      </c>
      <c r="T136" s="344">
        <v>50869</v>
      </c>
      <c r="U136" s="344">
        <v>50958</v>
      </c>
      <c r="V136" s="344">
        <v>51375</v>
      </c>
      <c r="W136" s="344">
        <v>51033</v>
      </c>
      <c r="X136" s="344">
        <v>50853</v>
      </c>
      <c r="Y136" s="344">
        <v>51147</v>
      </c>
      <c r="Z136" s="344">
        <v>51657</v>
      </c>
      <c r="AA136" s="344">
        <v>50958</v>
      </c>
      <c r="AB136" s="341">
        <v>51053</v>
      </c>
      <c r="AC136" s="341">
        <v>52906</v>
      </c>
      <c r="AD136" s="341">
        <v>53360</v>
      </c>
      <c r="AE136" s="341">
        <v>53205</v>
      </c>
      <c r="AF136" s="341">
        <v>52036</v>
      </c>
      <c r="AG136" s="341">
        <v>50250</v>
      </c>
      <c r="AH136" s="341">
        <v>50193</v>
      </c>
      <c r="AI136" s="341">
        <v>49136</v>
      </c>
      <c r="AJ136" s="341">
        <v>48327</v>
      </c>
      <c r="AK136" s="341">
        <v>48653</v>
      </c>
      <c r="AL136" s="341">
        <v>48551</v>
      </c>
      <c r="AM136" s="341">
        <v>49367</v>
      </c>
      <c r="AN136" s="344">
        <v>48706</v>
      </c>
      <c r="AO136" s="344">
        <v>48102</v>
      </c>
      <c r="AP136" s="344">
        <v>47819</v>
      </c>
      <c r="AQ136" s="344">
        <v>48017</v>
      </c>
      <c r="AR136" s="344">
        <v>49431</v>
      </c>
      <c r="AS136" s="344">
        <v>49465</v>
      </c>
      <c r="AT136" s="344">
        <v>49117</v>
      </c>
      <c r="AU136" s="344">
        <v>49335</v>
      </c>
      <c r="AV136" s="344">
        <v>48432</v>
      </c>
      <c r="AW136" s="344">
        <v>48382</v>
      </c>
      <c r="AX136" s="344">
        <v>48323</v>
      </c>
      <c r="AY136" s="344">
        <v>48371</v>
      </c>
      <c r="AZ136" s="341">
        <v>48677</v>
      </c>
      <c r="BA136" s="341">
        <v>49856</v>
      </c>
      <c r="BB136" s="341">
        <v>48828</v>
      </c>
      <c r="BC136" s="341">
        <v>48696</v>
      </c>
      <c r="BD136" s="341">
        <v>48359</v>
      </c>
      <c r="BE136" s="341">
        <v>47894</v>
      </c>
      <c r="BF136" s="341">
        <v>47600</v>
      </c>
      <c r="BG136" s="341">
        <v>46506</v>
      </c>
      <c r="BH136" s="341">
        <v>47355</v>
      </c>
      <c r="BI136" s="341">
        <v>46544</v>
      </c>
      <c r="BJ136" s="341">
        <v>47448</v>
      </c>
      <c r="BK136" s="341">
        <v>47960</v>
      </c>
      <c r="BL136" s="344">
        <v>47889</v>
      </c>
      <c r="BM136" s="344">
        <v>48551</v>
      </c>
      <c r="BN136" s="344">
        <v>48072</v>
      </c>
      <c r="BO136" s="344">
        <v>48273</v>
      </c>
      <c r="BP136" s="344">
        <v>48300</v>
      </c>
      <c r="BQ136" s="344">
        <v>47812</v>
      </c>
      <c r="BR136" s="344">
        <v>47060</v>
      </c>
      <c r="BS136" s="344">
        <v>46214</v>
      </c>
      <c r="BT136" s="344">
        <v>46184</v>
      </c>
      <c r="BU136" s="344">
        <v>45947</v>
      </c>
      <c r="BV136" s="344">
        <v>45730</v>
      </c>
      <c r="BW136" s="344">
        <v>46062</v>
      </c>
      <c r="BX136" s="341">
        <v>45529</v>
      </c>
      <c r="BY136" s="341">
        <v>45257</v>
      </c>
      <c r="BZ136" s="341">
        <v>44192</v>
      </c>
      <c r="CA136" s="341">
        <v>43380</v>
      </c>
      <c r="CB136" s="341">
        <v>42766</v>
      </c>
      <c r="CC136" s="341">
        <v>41770</v>
      </c>
      <c r="CD136" s="341">
        <v>41796</v>
      </c>
      <c r="CE136" s="341">
        <v>41535</v>
      </c>
      <c r="CF136" s="341">
        <v>41281</v>
      </c>
      <c r="CG136" s="341">
        <v>40770</v>
      </c>
      <c r="CH136" s="341">
        <v>40976</v>
      </c>
      <c r="CI136" s="341">
        <v>40548</v>
      </c>
      <c r="CJ136" s="344">
        <v>40187</v>
      </c>
      <c r="CK136" s="344">
        <v>40005</v>
      </c>
      <c r="CL136" s="344">
        <v>39569</v>
      </c>
      <c r="CM136" s="344">
        <v>39368</v>
      </c>
      <c r="CN136" s="344">
        <v>39279</v>
      </c>
      <c r="CO136" s="344">
        <v>39548</v>
      </c>
      <c r="CP136" s="344">
        <v>39791</v>
      </c>
      <c r="CQ136" s="344">
        <v>40324</v>
      </c>
      <c r="CR136" s="344">
        <v>40345</v>
      </c>
      <c r="CS136" s="344">
        <v>40640</v>
      </c>
      <c r="CT136" s="344">
        <v>40619</v>
      </c>
      <c r="CU136" s="344">
        <v>40803</v>
      </c>
      <c r="CV136" s="341">
        <v>40857</v>
      </c>
      <c r="CW136" s="341">
        <v>40738</v>
      </c>
      <c r="CX136" s="341">
        <v>40702</v>
      </c>
      <c r="CY136" s="341">
        <v>40357</v>
      </c>
      <c r="CZ136" s="341">
        <v>39991</v>
      </c>
      <c r="DA136" s="341">
        <v>39967</v>
      </c>
      <c r="DB136" s="341">
        <v>39692</v>
      </c>
      <c r="DC136" s="341">
        <v>39521</v>
      </c>
      <c r="DD136" s="341">
        <v>39322</v>
      </c>
      <c r="DE136" s="341">
        <v>39239</v>
      </c>
      <c r="DF136" s="341">
        <v>39030</v>
      </c>
      <c r="DG136" s="341">
        <v>39056</v>
      </c>
      <c r="DH136" s="344">
        <v>39026</v>
      </c>
      <c r="DI136" s="344">
        <v>39099</v>
      </c>
      <c r="DJ136" s="344">
        <v>39229</v>
      </c>
      <c r="DK136" s="344">
        <v>38806</v>
      </c>
      <c r="DL136" s="344">
        <v>38553</v>
      </c>
      <c r="DM136" s="344">
        <v>38153</v>
      </c>
      <c r="DN136" s="344">
        <v>37823</v>
      </c>
      <c r="DO136" s="344">
        <v>37782</v>
      </c>
      <c r="DP136" s="344">
        <v>37825</v>
      </c>
      <c r="DQ136" s="344">
        <v>37365</v>
      </c>
      <c r="DR136" s="344">
        <v>37200</v>
      </c>
      <c r="DS136" s="344">
        <v>37895</v>
      </c>
      <c r="DT136" s="341">
        <v>38219</v>
      </c>
      <c r="DU136" s="341">
        <v>42007</v>
      </c>
      <c r="DV136" s="341">
        <v>42707</v>
      </c>
      <c r="DW136" s="341">
        <v>43339</v>
      </c>
      <c r="DX136" s="341">
        <v>45036</v>
      </c>
      <c r="DY136" s="341">
        <v>45939</v>
      </c>
      <c r="DZ136" s="341">
        <v>45881</v>
      </c>
      <c r="EA136" s="341">
        <v>44144</v>
      </c>
      <c r="EB136" s="341">
        <v>43999</v>
      </c>
      <c r="EC136" s="341">
        <v>43196</v>
      </c>
      <c r="ED136" s="341">
        <v>42570</v>
      </c>
      <c r="EE136" s="341">
        <v>41930</v>
      </c>
      <c r="EF136" s="344">
        <v>41660</v>
      </c>
      <c r="EG136" s="344">
        <v>41321</v>
      </c>
      <c r="EH136" s="344">
        <v>40752</v>
      </c>
      <c r="EI136" s="344">
        <v>40711</v>
      </c>
      <c r="EJ136" s="344">
        <v>40893</v>
      </c>
      <c r="EK136" s="344">
        <v>41278</v>
      </c>
      <c r="EL136" s="344">
        <v>41375</v>
      </c>
      <c r="EM136" s="344">
        <v>41224</v>
      </c>
      <c r="EN136" s="344">
        <v>44313</v>
      </c>
      <c r="EO136" s="344">
        <v>44934</v>
      </c>
      <c r="EP136" s="344">
        <v>45267</v>
      </c>
      <c r="EQ136" s="344">
        <v>45966</v>
      </c>
      <c r="ER136" s="341">
        <v>46328</v>
      </c>
      <c r="ES136" s="341">
        <v>47480</v>
      </c>
      <c r="ET136" s="341">
        <v>53397</v>
      </c>
      <c r="EU136" s="341">
        <v>54247</v>
      </c>
      <c r="EV136" s="341">
        <v>55420</v>
      </c>
      <c r="EW136" s="341">
        <v>55479</v>
      </c>
      <c r="EX136" s="341">
        <v>58725</v>
      </c>
      <c r="EY136" s="341">
        <v>59263</v>
      </c>
      <c r="EZ136" s="341">
        <v>59915</v>
      </c>
      <c r="FA136" s="341">
        <v>60719</v>
      </c>
      <c r="FB136" s="341">
        <v>61332</v>
      </c>
      <c r="FC136" s="341">
        <v>62280</v>
      </c>
      <c r="FD136" s="344">
        <v>63914</v>
      </c>
      <c r="FE136" s="344">
        <v>64822</v>
      </c>
      <c r="FF136" s="344">
        <v>64716</v>
      </c>
      <c r="FG136" s="344">
        <v>64585</v>
      </c>
      <c r="FH136" s="344">
        <v>65100</v>
      </c>
      <c r="FI136" s="344">
        <v>65496</v>
      </c>
      <c r="FJ136" s="344">
        <v>65967</v>
      </c>
      <c r="FK136" s="344">
        <v>66667</v>
      </c>
      <c r="FL136" s="344">
        <v>67185</v>
      </c>
      <c r="FM136" s="344">
        <v>67477</v>
      </c>
      <c r="FN136" s="344">
        <v>67723</v>
      </c>
      <c r="FO136" s="344">
        <v>67427</v>
      </c>
      <c r="FP136" s="341">
        <v>68512</v>
      </c>
      <c r="FQ136" s="341">
        <v>69789</v>
      </c>
      <c r="FR136" s="341">
        <v>70023</v>
      </c>
      <c r="FS136" s="341">
        <v>70009</v>
      </c>
      <c r="FT136" s="341">
        <v>70312</v>
      </c>
      <c r="FU136" s="341">
        <v>70716</v>
      </c>
      <c r="FV136" s="341">
        <v>71184</v>
      </c>
      <c r="FW136" s="341">
        <v>70259</v>
      </c>
      <c r="FX136" s="341">
        <v>71153</v>
      </c>
      <c r="FY136" s="341">
        <v>71934</v>
      </c>
      <c r="FZ136" s="341">
        <v>72685</v>
      </c>
      <c r="GA136" s="341">
        <v>73123</v>
      </c>
      <c r="GB136" s="341">
        <v>74768</v>
      </c>
      <c r="GC136" s="341">
        <v>75198</v>
      </c>
      <c r="GD136" s="341">
        <v>74965</v>
      </c>
      <c r="GE136" s="341">
        <v>74387</v>
      </c>
      <c r="GF136" s="352">
        <v>74377</v>
      </c>
      <c r="GG136" s="353">
        <v>66093</v>
      </c>
      <c r="GH136" s="353">
        <v>66498</v>
      </c>
      <c r="GI136" s="353">
        <v>66387</v>
      </c>
      <c r="GJ136" s="353">
        <v>66554</v>
      </c>
      <c r="GK136" s="353">
        <v>66703</v>
      </c>
      <c r="GL136" s="353">
        <v>66448</v>
      </c>
      <c r="GM136" s="353">
        <v>66354</v>
      </c>
      <c r="GN136" s="341">
        <v>67644</v>
      </c>
      <c r="GO136" s="281">
        <v>1290</v>
      </c>
      <c r="GP136" s="282">
        <v>101.94411791301199</v>
      </c>
      <c r="GQ136" s="281">
        <v>1290</v>
      </c>
      <c r="GR136" s="282">
        <v>101.94411791301199</v>
      </c>
    </row>
    <row r="137" spans="1:201" ht="15" customHeight="1" outlineLevel="2">
      <c r="A137" s="339">
        <v>380</v>
      </c>
      <c r="B137" s="340" t="s">
        <v>872</v>
      </c>
      <c r="C137" s="306" t="s">
        <v>466</v>
      </c>
      <c r="D137" s="341">
        <v>13101</v>
      </c>
      <c r="E137" s="341">
        <v>13053</v>
      </c>
      <c r="F137" s="341">
        <v>12954</v>
      </c>
      <c r="G137" s="341">
        <v>12890</v>
      </c>
      <c r="H137" s="341">
        <v>12927</v>
      </c>
      <c r="I137" s="341">
        <v>13084</v>
      </c>
      <c r="J137" s="341">
        <v>12392</v>
      </c>
      <c r="K137" s="341">
        <v>12976</v>
      </c>
      <c r="L137" s="341">
        <v>12048</v>
      </c>
      <c r="M137" s="341">
        <v>11966</v>
      </c>
      <c r="N137" s="341">
        <v>11831</v>
      </c>
      <c r="O137" s="341">
        <v>11880</v>
      </c>
      <c r="P137" s="344">
        <v>11789</v>
      </c>
      <c r="Q137" s="344">
        <v>11691</v>
      </c>
      <c r="R137" s="347">
        <v>11664</v>
      </c>
      <c r="S137" s="344">
        <v>11621</v>
      </c>
      <c r="T137" s="344">
        <v>11530</v>
      </c>
      <c r="U137" s="344">
        <v>11474</v>
      </c>
      <c r="V137" s="344">
        <v>11428</v>
      </c>
      <c r="W137" s="344">
        <v>11413</v>
      </c>
      <c r="X137" s="344">
        <v>11504</v>
      </c>
      <c r="Y137" s="344">
        <v>11668</v>
      </c>
      <c r="Z137" s="344">
        <v>11589</v>
      </c>
      <c r="AA137" s="344">
        <v>11337</v>
      </c>
      <c r="AB137" s="341">
        <v>11340</v>
      </c>
      <c r="AC137" s="341">
        <v>11612</v>
      </c>
      <c r="AD137" s="341">
        <v>11616</v>
      </c>
      <c r="AE137" s="341">
        <v>11462</v>
      </c>
      <c r="AF137" s="341">
        <v>11555</v>
      </c>
      <c r="AG137" s="341">
        <v>11345</v>
      </c>
      <c r="AH137" s="341">
        <v>11193</v>
      </c>
      <c r="AI137" s="341">
        <v>11035</v>
      </c>
      <c r="AJ137" s="341">
        <v>10896</v>
      </c>
      <c r="AK137" s="341">
        <v>11068</v>
      </c>
      <c r="AL137" s="341">
        <v>10970</v>
      </c>
      <c r="AM137" s="341">
        <v>10931</v>
      </c>
      <c r="AN137" s="344">
        <v>10808</v>
      </c>
      <c r="AO137" s="344">
        <v>10803</v>
      </c>
      <c r="AP137" s="344">
        <v>11038</v>
      </c>
      <c r="AQ137" s="344">
        <v>10785</v>
      </c>
      <c r="AR137" s="344">
        <v>11057</v>
      </c>
      <c r="AS137" s="344">
        <v>11069</v>
      </c>
      <c r="AT137" s="344">
        <v>10949</v>
      </c>
      <c r="AU137" s="344">
        <v>10972</v>
      </c>
      <c r="AV137" s="344">
        <v>10765</v>
      </c>
      <c r="AW137" s="344">
        <v>10772</v>
      </c>
      <c r="AX137" s="344">
        <v>10658</v>
      </c>
      <c r="AY137" s="344">
        <v>10652</v>
      </c>
      <c r="AZ137" s="341">
        <v>10681</v>
      </c>
      <c r="BA137" s="341">
        <v>10989</v>
      </c>
      <c r="BB137" s="341">
        <v>10775</v>
      </c>
      <c r="BC137" s="341">
        <v>10746</v>
      </c>
      <c r="BD137" s="341">
        <v>10622</v>
      </c>
      <c r="BE137" s="341">
        <v>10499</v>
      </c>
      <c r="BF137" s="341">
        <v>10406</v>
      </c>
      <c r="BG137" s="341">
        <v>10158</v>
      </c>
      <c r="BH137" s="341">
        <v>10206</v>
      </c>
      <c r="BI137" s="341">
        <v>9988</v>
      </c>
      <c r="BJ137" s="341">
        <v>10013</v>
      </c>
      <c r="BK137" s="341">
        <v>10074</v>
      </c>
      <c r="BL137" s="344">
        <v>10122</v>
      </c>
      <c r="BM137" s="344">
        <v>10219</v>
      </c>
      <c r="BN137" s="344">
        <v>10231</v>
      </c>
      <c r="BO137" s="344">
        <v>10207</v>
      </c>
      <c r="BP137" s="344">
        <v>10237</v>
      </c>
      <c r="BQ137" s="344">
        <v>10231</v>
      </c>
      <c r="BR137" s="344">
        <v>9920</v>
      </c>
      <c r="BS137" s="344">
        <v>9826</v>
      </c>
      <c r="BT137" s="344">
        <v>9759</v>
      </c>
      <c r="BU137" s="344">
        <v>9619</v>
      </c>
      <c r="BV137" s="344">
        <v>9542</v>
      </c>
      <c r="BW137" s="344">
        <v>9606</v>
      </c>
      <c r="BX137" s="341">
        <v>9685</v>
      </c>
      <c r="BY137" s="341">
        <v>9673</v>
      </c>
      <c r="BZ137" s="341">
        <v>9447</v>
      </c>
      <c r="CA137" s="341">
        <v>9233</v>
      </c>
      <c r="CB137" s="341">
        <v>9113</v>
      </c>
      <c r="CC137" s="341">
        <v>8967</v>
      </c>
      <c r="CD137" s="341">
        <v>8870</v>
      </c>
      <c r="CE137" s="341">
        <v>8888</v>
      </c>
      <c r="CF137" s="341">
        <v>8787</v>
      </c>
      <c r="CG137" s="341">
        <v>8684</v>
      </c>
      <c r="CH137" s="341">
        <v>8643</v>
      </c>
      <c r="CI137" s="341">
        <v>8627</v>
      </c>
      <c r="CJ137" s="344">
        <v>8575</v>
      </c>
      <c r="CK137" s="344">
        <v>8593</v>
      </c>
      <c r="CL137" s="344">
        <v>8553</v>
      </c>
      <c r="CM137" s="344">
        <v>8522</v>
      </c>
      <c r="CN137" s="344">
        <v>8551</v>
      </c>
      <c r="CO137" s="344">
        <v>8706</v>
      </c>
      <c r="CP137" s="344">
        <v>8799</v>
      </c>
      <c r="CQ137" s="344">
        <v>8821</v>
      </c>
      <c r="CR137" s="344">
        <v>8832</v>
      </c>
      <c r="CS137" s="344">
        <v>8857</v>
      </c>
      <c r="CT137" s="344">
        <v>8989</v>
      </c>
      <c r="CU137" s="344">
        <v>9089</v>
      </c>
      <c r="CV137" s="341">
        <v>9100</v>
      </c>
      <c r="CW137" s="341">
        <v>9063</v>
      </c>
      <c r="CX137" s="341">
        <v>9012</v>
      </c>
      <c r="CY137" s="341">
        <v>8983</v>
      </c>
      <c r="CZ137" s="341">
        <v>8972</v>
      </c>
      <c r="DA137" s="341">
        <v>8955</v>
      </c>
      <c r="DB137" s="341">
        <v>9000</v>
      </c>
      <c r="DC137" s="341">
        <v>8915</v>
      </c>
      <c r="DD137" s="341">
        <v>8944</v>
      </c>
      <c r="DE137" s="341">
        <v>8935</v>
      </c>
      <c r="DF137" s="341">
        <v>8979</v>
      </c>
      <c r="DG137" s="341">
        <v>8986</v>
      </c>
      <c r="DH137" s="344">
        <v>8974</v>
      </c>
      <c r="DI137" s="344">
        <v>8968</v>
      </c>
      <c r="DJ137" s="344">
        <v>8973</v>
      </c>
      <c r="DK137" s="344">
        <v>8976</v>
      </c>
      <c r="DL137" s="344">
        <v>8972</v>
      </c>
      <c r="DM137" s="344">
        <v>8914</v>
      </c>
      <c r="DN137" s="344">
        <v>8888</v>
      </c>
      <c r="DO137" s="344">
        <v>8878</v>
      </c>
      <c r="DP137" s="344">
        <v>8948</v>
      </c>
      <c r="DQ137" s="344">
        <v>8847</v>
      </c>
      <c r="DR137" s="344">
        <v>8781</v>
      </c>
      <c r="DS137" s="344">
        <v>8963</v>
      </c>
      <c r="DT137" s="341">
        <v>8997</v>
      </c>
      <c r="DU137" s="341">
        <v>9536</v>
      </c>
      <c r="DV137" s="341">
        <v>9504</v>
      </c>
      <c r="DW137" s="341">
        <v>9562</v>
      </c>
      <c r="DX137" s="341">
        <v>9867</v>
      </c>
      <c r="DY137" s="341">
        <v>9997</v>
      </c>
      <c r="DZ137" s="341">
        <v>9980</v>
      </c>
      <c r="EA137" s="341">
        <v>9569</v>
      </c>
      <c r="EB137" s="341">
        <v>9623</v>
      </c>
      <c r="EC137" s="341">
        <v>9504</v>
      </c>
      <c r="ED137" s="341">
        <v>9337</v>
      </c>
      <c r="EE137" s="341">
        <v>9181</v>
      </c>
      <c r="EF137" s="344">
        <v>9090</v>
      </c>
      <c r="EG137" s="344">
        <v>9057</v>
      </c>
      <c r="EH137" s="344">
        <v>8901</v>
      </c>
      <c r="EI137" s="344">
        <v>8959</v>
      </c>
      <c r="EJ137" s="344">
        <v>8909</v>
      </c>
      <c r="EK137" s="344">
        <v>9026</v>
      </c>
      <c r="EL137" s="344">
        <v>9033</v>
      </c>
      <c r="EM137" s="344">
        <v>9084</v>
      </c>
      <c r="EN137" s="344">
        <v>9942</v>
      </c>
      <c r="EO137" s="344">
        <v>9911</v>
      </c>
      <c r="EP137" s="344">
        <v>9938</v>
      </c>
      <c r="EQ137" s="344">
        <v>10036</v>
      </c>
      <c r="ER137" s="341">
        <v>10026</v>
      </c>
      <c r="ES137" s="341">
        <v>10279</v>
      </c>
      <c r="ET137" s="341">
        <v>10656</v>
      </c>
      <c r="EU137" s="341">
        <v>10620</v>
      </c>
      <c r="EV137" s="341">
        <v>10823</v>
      </c>
      <c r="EW137" s="341">
        <v>10872</v>
      </c>
      <c r="EX137" s="341">
        <v>11311</v>
      </c>
      <c r="EY137" s="341">
        <v>11347</v>
      </c>
      <c r="EZ137" s="341">
        <v>11365</v>
      </c>
      <c r="FA137" s="341">
        <v>11435</v>
      </c>
      <c r="FB137" s="341">
        <v>11459</v>
      </c>
      <c r="FC137" s="341">
        <v>11629</v>
      </c>
      <c r="FD137" s="344">
        <v>11910</v>
      </c>
      <c r="FE137" s="344">
        <v>12047</v>
      </c>
      <c r="FF137" s="344">
        <v>11979</v>
      </c>
      <c r="FG137" s="344">
        <v>11993</v>
      </c>
      <c r="FH137" s="344">
        <v>12080</v>
      </c>
      <c r="FI137" s="344">
        <v>12140</v>
      </c>
      <c r="FJ137" s="344">
        <v>12257</v>
      </c>
      <c r="FK137" s="344">
        <v>12384</v>
      </c>
      <c r="FL137" s="344">
        <v>12550</v>
      </c>
      <c r="FM137" s="344">
        <v>12589</v>
      </c>
      <c r="FN137" s="344">
        <v>12678</v>
      </c>
      <c r="FO137" s="344">
        <v>12677</v>
      </c>
      <c r="FP137" s="341">
        <v>12882</v>
      </c>
      <c r="FQ137" s="341">
        <v>13030</v>
      </c>
      <c r="FR137" s="341">
        <v>13082</v>
      </c>
      <c r="FS137" s="341">
        <v>13070</v>
      </c>
      <c r="FT137" s="341">
        <v>13122</v>
      </c>
      <c r="FU137" s="341">
        <v>13195</v>
      </c>
      <c r="FV137" s="341">
        <v>13257</v>
      </c>
      <c r="FW137" s="341">
        <v>13100</v>
      </c>
      <c r="FX137" s="341">
        <v>13230</v>
      </c>
      <c r="FY137" s="341">
        <v>13350</v>
      </c>
      <c r="FZ137" s="341">
        <v>13364</v>
      </c>
      <c r="GA137" s="341">
        <v>13420</v>
      </c>
      <c r="GB137" s="341">
        <v>13616</v>
      </c>
      <c r="GC137" s="341">
        <v>13794</v>
      </c>
      <c r="GD137" s="341">
        <v>13757</v>
      </c>
      <c r="GE137" s="341">
        <v>13623</v>
      </c>
      <c r="GF137" s="352">
        <v>13869</v>
      </c>
      <c r="GG137" s="353">
        <v>12386</v>
      </c>
      <c r="GH137" s="353">
        <v>12581</v>
      </c>
      <c r="GI137" s="353">
        <v>12563</v>
      </c>
      <c r="GJ137" s="353">
        <v>12621</v>
      </c>
      <c r="GK137" s="353">
        <v>12671</v>
      </c>
      <c r="GL137" s="353">
        <v>12649</v>
      </c>
      <c r="GM137" s="353">
        <v>12598</v>
      </c>
      <c r="GN137" s="341">
        <v>12937</v>
      </c>
      <c r="GO137" s="281">
        <v>339</v>
      </c>
      <c r="GP137" s="282">
        <v>102.69090331798699</v>
      </c>
      <c r="GQ137" s="281">
        <v>339</v>
      </c>
      <c r="GR137" s="282">
        <v>102.69090331798699</v>
      </c>
    </row>
    <row r="138" spans="1:201" ht="15" customHeight="1" outlineLevel="2">
      <c r="A138" s="339">
        <v>631</v>
      </c>
      <c r="B138" s="340" t="s">
        <v>872</v>
      </c>
      <c r="C138" s="306" t="s">
        <v>467</v>
      </c>
      <c r="D138" s="341">
        <v>4992</v>
      </c>
      <c r="E138" s="341">
        <v>5002</v>
      </c>
      <c r="F138" s="341">
        <v>4984</v>
      </c>
      <c r="G138" s="341">
        <v>5017</v>
      </c>
      <c r="H138" s="341">
        <v>5008</v>
      </c>
      <c r="I138" s="341">
        <v>4998</v>
      </c>
      <c r="J138" s="341">
        <v>4905</v>
      </c>
      <c r="K138" s="341">
        <v>4997</v>
      </c>
      <c r="L138" s="341">
        <v>4945</v>
      </c>
      <c r="M138" s="341">
        <v>4926</v>
      </c>
      <c r="N138" s="341">
        <v>4739</v>
      </c>
      <c r="O138" s="341">
        <v>4765</v>
      </c>
      <c r="P138" s="344">
        <v>4798</v>
      </c>
      <c r="Q138" s="344">
        <v>4773</v>
      </c>
      <c r="R138" s="347">
        <v>4746</v>
      </c>
      <c r="S138" s="344">
        <v>4840</v>
      </c>
      <c r="T138" s="344">
        <v>4864</v>
      </c>
      <c r="U138" s="344">
        <v>4929</v>
      </c>
      <c r="V138" s="344">
        <v>5062</v>
      </c>
      <c r="W138" s="344">
        <v>5038</v>
      </c>
      <c r="X138" s="344">
        <v>5030</v>
      </c>
      <c r="Y138" s="344">
        <v>5083</v>
      </c>
      <c r="Z138" s="344">
        <v>5068</v>
      </c>
      <c r="AA138" s="344">
        <v>4963</v>
      </c>
      <c r="AB138" s="341">
        <v>4977</v>
      </c>
      <c r="AC138" s="341">
        <v>5082</v>
      </c>
      <c r="AD138" s="341">
        <v>5035</v>
      </c>
      <c r="AE138" s="341">
        <v>5000</v>
      </c>
      <c r="AF138" s="341">
        <v>4979</v>
      </c>
      <c r="AG138" s="341">
        <v>4837</v>
      </c>
      <c r="AH138" s="341">
        <v>4803</v>
      </c>
      <c r="AI138" s="341">
        <v>4732</v>
      </c>
      <c r="AJ138" s="341">
        <v>4705</v>
      </c>
      <c r="AK138" s="341">
        <v>4816</v>
      </c>
      <c r="AL138" s="341">
        <v>4799</v>
      </c>
      <c r="AM138" s="341">
        <v>4866</v>
      </c>
      <c r="AN138" s="344">
        <v>4816</v>
      </c>
      <c r="AO138" s="344">
        <v>4759</v>
      </c>
      <c r="AP138" s="344">
        <v>4765</v>
      </c>
      <c r="AQ138" s="344">
        <v>4730</v>
      </c>
      <c r="AR138" s="344">
        <v>5024</v>
      </c>
      <c r="AS138" s="344">
        <v>5029</v>
      </c>
      <c r="AT138" s="344">
        <v>5038</v>
      </c>
      <c r="AU138" s="344">
        <v>5091</v>
      </c>
      <c r="AV138" s="344">
        <v>5034</v>
      </c>
      <c r="AW138" s="344">
        <v>5060</v>
      </c>
      <c r="AX138" s="344">
        <v>5042</v>
      </c>
      <c r="AY138" s="344">
        <v>5053</v>
      </c>
      <c r="AZ138" s="341">
        <v>5066</v>
      </c>
      <c r="BA138" s="341">
        <v>5242</v>
      </c>
      <c r="BB138" s="341">
        <v>5147</v>
      </c>
      <c r="BC138" s="341">
        <v>5146</v>
      </c>
      <c r="BD138" s="341">
        <v>5116</v>
      </c>
      <c r="BE138" s="341">
        <v>5114</v>
      </c>
      <c r="BF138" s="341">
        <v>5110</v>
      </c>
      <c r="BG138" s="341">
        <v>5001</v>
      </c>
      <c r="BH138" s="341">
        <v>5124</v>
      </c>
      <c r="BI138" s="341">
        <v>5025</v>
      </c>
      <c r="BJ138" s="341">
        <v>5004</v>
      </c>
      <c r="BK138" s="341">
        <v>5057</v>
      </c>
      <c r="BL138" s="344">
        <v>5016</v>
      </c>
      <c r="BM138" s="344">
        <v>5074</v>
      </c>
      <c r="BN138" s="344">
        <v>5131</v>
      </c>
      <c r="BO138" s="344">
        <v>5140</v>
      </c>
      <c r="BP138" s="344">
        <v>5136</v>
      </c>
      <c r="BQ138" s="344">
        <v>5134</v>
      </c>
      <c r="BR138" s="344">
        <v>5027</v>
      </c>
      <c r="BS138" s="344">
        <v>5015</v>
      </c>
      <c r="BT138" s="344">
        <v>5028</v>
      </c>
      <c r="BU138" s="344">
        <v>5045</v>
      </c>
      <c r="BV138" s="344">
        <v>5069</v>
      </c>
      <c r="BW138" s="344">
        <v>5149</v>
      </c>
      <c r="BX138" s="341">
        <v>5198</v>
      </c>
      <c r="BY138" s="341">
        <v>5148</v>
      </c>
      <c r="BZ138" s="341">
        <v>5049</v>
      </c>
      <c r="CA138" s="341">
        <v>4973</v>
      </c>
      <c r="CB138" s="341">
        <v>4909</v>
      </c>
      <c r="CC138" s="341">
        <v>4817</v>
      </c>
      <c r="CD138" s="341">
        <v>4772</v>
      </c>
      <c r="CE138" s="341">
        <v>4755</v>
      </c>
      <c r="CF138" s="341">
        <v>4715</v>
      </c>
      <c r="CG138" s="341">
        <v>4910</v>
      </c>
      <c r="CH138" s="341">
        <v>4934</v>
      </c>
      <c r="CI138" s="341">
        <v>4920</v>
      </c>
      <c r="CJ138" s="344">
        <v>5021</v>
      </c>
      <c r="CK138" s="344">
        <v>5078</v>
      </c>
      <c r="CL138" s="344">
        <v>5046</v>
      </c>
      <c r="CM138" s="344">
        <v>4998</v>
      </c>
      <c r="CN138" s="344">
        <v>4997</v>
      </c>
      <c r="CO138" s="344">
        <v>5061</v>
      </c>
      <c r="CP138" s="344">
        <v>5156</v>
      </c>
      <c r="CQ138" s="344">
        <v>5228</v>
      </c>
      <c r="CR138" s="344">
        <v>5235</v>
      </c>
      <c r="CS138" s="344">
        <v>5337</v>
      </c>
      <c r="CT138" s="344">
        <v>5432</v>
      </c>
      <c r="CU138" s="344">
        <v>5519</v>
      </c>
      <c r="CV138" s="341">
        <v>5544</v>
      </c>
      <c r="CW138" s="341">
        <v>5612</v>
      </c>
      <c r="CX138" s="341">
        <v>5663</v>
      </c>
      <c r="CY138" s="341">
        <v>5689</v>
      </c>
      <c r="CZ138" s="341">
        <v>5712</v>
      </c>
      <c r="DA138" s="341">
        <v>5675</v>
      </c>
      <c r="DB138" s="341">
        <v>5684</v>
      </c>
      <c r="DC138" s="341">
        <v>5717</v>
      </c>
      <c r="DD138" s="341">
        <v>5763</v>
      </c>
      <c r="DE138" s="341">
        <v>5903</v>
      </c>
      <c r="DF138" s="341">
        <v>5938</v>
      </c>
      <c r="DG138" s="341">
        <v>5957</v>
      </c>
      <c r="DH138" s="344">
        <v>5995</v>
      </c>
      <c r="DI138" s="344">
        <v>6242</v>
      </c>
      <c r="DJ138" s="344">
        <v>6224</v>
      </c>
      <c r="DK138" s="344">
        <v>6209</v>
      </c>
      <c r="DL138" s="344">
        <v>6184</v>
      </c>
      <c r="DM138" s="344">
        <v>6176</v>
      </c>
      <c r="DN138" s="344">
        <v>6151</v>
      </c>
      <c r="DO138" s="344">
        <v>6138</v>
      </c>
      <c r="DP138" s="344">
        <v>6167</v>
      </c>
      <c r="DQ138" s="344">
        <v>6155</v>
      </c>
      <c r="DR138" s="344">
        <v>6131</v>
      </c>
      <c r="DS138" s="344">
        <v>6109</v>
      </c>
      <c r="DT138" s="341">
        <v>6077</v>
      </c>
      <c r="DU138" s="341">
        <v>6864</v>
      </c>
      <c r="DV138" s="341">
        <v>6986</v>
      </c>
      <c r="DW138" s="341">
        <v>7061</v>
      </c>
      <c r="DX138" s="341">
        <v>7418</v>
      </c>
      <c r="DY138" s="341">
        <v>7510</v>
      </c>
      <c r="DZ138" s="341">
        <v>7545</v>
      </c>
      <c r="EA138" s="341">
        <v>7051</v>
      </c>
      <c r="EB138" s="341">
        <v>7276</v>
      </c>
      <c r="EC138" s="341">
        <v>7262</v>
      </c>
      <c r="ED138" s="341">
        <v>7175</v>
      </c>
      <c r="EE138" s="341">
        <v>7078</v>
      </c>
      <c r="EF138" s="344">
        <v>7096</v>
      </c>
      <c r="EG138" s="344">
        <v>7110</v>
      </c>
      <c r="EH138" s="344">
        <v>7027</v>
      </c>
      <c r="EI138" s="344">
        <v>7032</v>
      </c>
      <c r="EJ138" s="344">
        <v>7018</v>
      </c>
      <c r="EK138" s="344">
        <v>7155</v>
      </c>
      <c r="EL138" s="344">
        <v>7185</v>
      </c>
      <c r="EM138" s="344">
        <v>7194</v>
      </c>
      <c r="EN138" s="344">
        <v>8167</v>
      </c>
      <c r="EO138" s="344">
        <v>8232</v>
      </c>
      <c r="EP138" s="344">
        <v>8283</v>
      </c>
      <c r="EQ138" s="344">
        <v>8487</v>
      </c>
      <c r="ER138" s="341">
        <v>8579</v>
      </c>
      <c r="ES138" s="341">
        <v>8947</v>
      </c>
      <c r="ET138" s="341">
        <v>9751</v>
      </c>
      <c r="EU138" s="341">
        <v>9829</v>
      </c>
      <c r="EV138" s="341">
        <v>10115</v>
      </c>
      <c r="EW138" s="341">
        <v>10273</v>
      </c>
      <c r="EX138" s="341">
        <v>11002</v>
      </c>
      <c r="EY138" s="341">
        <v>11283</v>
      </c>
      <c r="EZ138" s="341">
        <v>11530</v>
      </c>
      <c r="FA138" s="341">
        <v>11711</v>
      </c>
      <c r="FB138" s="341">
        <v>11734</v>
      </c>
      <c r="FC138" s="341">
        <v>12089</v>
      </c>
      <c r="FD138" s="344">
        <v>12383</v>
      </c>
      <c r="FE138" s="344">
        <v>12632</v>
      </c>
      <c r="FF138" s="344">
        <v>12776</v>
      </c>
      <c r="FG138" s="344">
        <v>12771</v>
      </c>
      <c r="FH138" s="344">
        <v>12997</v>
      </c>
      <c r="FI138" s="344">
        <v>12886</v>
      </c>
      <c r="FJ138" s="344">
        <v>12910</v>
      </c>
      <c r="FK138" s="344">
        <v>13262</v>
      </c>
      <c r="FL138" s="344">
        <v>13391</v>
      </c>
      <c r="FM138" s="344">
        <v>13456</v>
      </c>
      <c r="FN138" s="344">
        <v>13665</v>
      </c>
      <c r="FO138" s="344">
        <v>13797</v>
      </c>
      <c r="FP138" s="341">
        <v>14077</v>
      </c>
      <c r="FQ138" s="341">
        <v>14246</v>
      </c>
      <c r="FR138" s="341">
        <v>14311</v>
      </c>
      <c r="FS138" s="341">
        <v>14392</v>
      </c>
      <c r="FT138" s="341">
        <v>14338</v>
      </c>
      <c r="FU138" s="341">
        <v>14384</v>
      </c>
      <c r="FV138" s="341">
        <v>14418</v>
      </c>
      <c r="FW138" s="341">
        <v>14180</v>
      </c>
      <c r="FX138" s="341">
        <v>14414</v>
      </c>
      <c r="FY138" s="341">
        <v>14679</v>
      </c>
      <c r="FZ138" s="341">
        <v>14651</v>
      </c>
      <c r="GA138" s="341">
        <v>14707</v>
      </c>
      <c r="GB138" s="341">
        <v>14978</v>
      </c>
      <c r="GC138" s="341">
        <v>15224</v>
      </c>
      <c r="GD138" s="341">
        <v>15390</v>
      </c>
      <c r="GE138" s="341">
        <v>15225</v>
      </c>
      <c r="GF138" s="352">
        <v>15445</v>
      </c>
      <c r="GG138" s="353">
        <v>12626</v>
      </c>
      <c r="GH138" s="353">
        <v>12824</v>
      </c>
      <c r="GI138" s="353">
        <v>12783</v>
      </c>
      <c r="GJ138" s="353">
        <v>12811</v>
      </c>
      <c r="GK138" s="353">
        <v>12809</v>
      </c>
      <c r="GL138" s="353">
        <v>12732</v>
      </c>
      <c r="GM138" s="353">
        <v>12716</v>
      </c>
      <c r="GN138" s="341">
        <v>12968</v>
      </c>
      <c r="GO138" s="281">
        <v>252</v>
      </c>
      <c r="GP138" s="282">
        <v>101.981755268952</v>
      </c>
      <c r="GQ138" s="281">
        <v>252</v>
      </c>
      <c r="GR138" s="282">
        <v>101.981755268952</v>
      </c>
    </row>
    <row r="140" spans="1:201" ht="21.75" customHeight="1">
      <c r="D140" s="864" t="s">
        <v>874</v>
      </c>
      <c r="E140" s="864"/>
      <c r="F140" s="864"/>
      <c r="DJ140" s="327"/>
    </row>
    <row r="141" spans="1:201" ht="20.25" customHeight="1">
      <c r="D141" s="864" t="s">
        <v>875</v>
      </c>
      <c r="E141" s="864"/>
      <c r="F141" s="864"/>
      <c r="GB141" s="865" t="s">
        <v>325</v>
      </c>
      <c r="GC141" s="866"/>
      <c r="GD141" s="325" t="s">
        <v>876</v>
      </c>
      <c r="GE141" s="298"/>
      <c r="GF141" s="362" t="s">
        <v>292</v>
      </c>
      <c r="GG141" s="37"/>
      <c r="GH141" s="362"/>
      <c r="GI141" s="362"/>
      <c r="GJ141" s="362"/>
      <c r="GK141" s="362"/>
      <c r="GL141" s="362"/>
      <c r="GM141" s="362"/>
      <c r="GN141" s="365"/>
      <c r="GO141" s="366"/>
      <c r="GP141" s="366"/>
      <c r="GQ141" s="366"/>
      <c r="GR141" s="366"/>
      <c r="GS141" s="366"/>
    </row>
    <row r="142" spans="1:201" ht="19.5" customHeight="1">
      <c r="D142" s="323" t="s">
        <v>877</v>
      </c>
      <c r="E142" s="324"/>
      <c r="F142" s="324"/>
      <c r="G142" s="324"/>
      <c r="H142" s="324"/>
      <c r="I142" s="324"/>
      <c r="J142" s="324"/>
      <c r="K142" s="324"/>
      <c r="L142" s="324"/>
      <c r="M142" s="324"/>
      <c r="N142" s="324"/>
      <c r="GB142" s="865" t="s">
        <v>330</v>
      </c>
      <c r="GC142" s="866"/>
      <c r="GD142" s="325" t="s">
        <v>331</v>
      </c>
      <c r="GE142" s="363"/>
      <c r="GF142" s="363"/>
      <c r="GG142" s="363"/>
      <c r="GH142" s="364"/>
      <c r="GI142" s="362"/>
      <c r="GJ142" s="362"/>
      <c r="GK142" s="362"/>
      <c r="GL142" s="362"/>
      <c r="GM142" s="362"/>
      <c r="GN142" s="365"/>
      <c r="GO142" s="367"/>
      <c r="GP142" s="367"/>
      <c r="GQ142" s="367"/>
      <c r="GR142" s="367"/>
      <c r="GS142" s="367"/>
    </row>
    <row r="143" spans="1:201">
      <c r="GB143" s="865" t="s">
        <v>601</v>
      </c>
      <c r="GC143" s="866"/>
      <c r="GD143" s="325" t="s">
        <v>878</v>
      </c>
      <c r="GE143" s="363"/>
      <c r="GF143" s="363"/>
      <c r="GG143" s="363"/>
      <c r="GH143" s="363"/>
      <c r="GI143" s="362"/>
      <c r="GJ143" s="362"/>
      <c r="GK143" s="362"/>
      <c r="GL143" s="362"/>
      <c r="GM143" s="362"/>
      <c r="GN143" s="365"/>
      <c r="GO143" s="367"/>
      <c r="GP143" s="367"/>
      <c r="GQ143" s="367"/>
      <c r="GR143" s="367"/>
      <c r="GS143" s="367"/>
    </row>
  </sheetData>
  <sheetProtection autoFilter="0"/>
  <autoFilter ref="GO2:GR138" xr:uid="{00000000-0009-0000-0000-00000D000000}"/>
  <sortState ref="A21:AG30">
    <sortCondition ref="A130:A139"/>
  </sortState>
  <mergeCells count="32">
    <mergeCell ref="GO1:GP1"/>
    <mergeCell ref="GQ1:GR1"/>
    <mergeCell ref="GS1:GT1"/>
    <mergeCell ref="D2:O2"/>
    <mergeCell ref="P2:AA2"/>
    <mergeCell ref="AB2:AM2"/>
    <mergeCell ref="AN2:AY2"/>
    <mergeCell ref="AZ2:BK2"/>
    <mergeCell ref="BL2:BW2"/>
    <mergeCell ref="BX2:CI2"/>
    <mergeCell ref="CJ2:CU2"/>
    <mergeCell ref="CV2:DG2"/>
    <mergeCell ref="DH2:DS2"/>
    <mergeCell ref="DT2:EE2"/>
    <mergeCell ref="EF2:EQ2"/>
    <mergeCell ref="ER2:FC2"/>
    <mergeCell ref="GS5:GT5"/>
    <mergeCell ref="D140:F140"/>
    <mergeCell ref="GO2:GO3"/>
    <mergeCell ref="GP2:GP3"/>
    <mergeCell ref="GQ2:GQ3"/>
    <mergeCell ref="GR2:GR3"/>
    <mergeCell ref="D141:F141"/>
    <mergeCell ref="GB141:GC141"/>
    <mergeCell ref="GB142:GC142"/>
    <mergeCell ref="GB143:GC143"/>
    <mergeCell ref="A2:A3"/>
    <mergeCell ref="B2:B3"/>
    <mergeCell ref="C2:C3"/>
    <mergeCell ref="FD2:FO2"/>
    <mergeCell ref="FP2:GA2"/>
    <mergeCell ref="GB2:GM2"/>
  </mergeCells>
  <conditionalFormatting sqref="GO4:GO138">
    <cfRule type="iconSet" priority="36">
      <iconSet iconSet="3Arrows">
        <cfvo type="percent" val="0"/>
        <cfvo type="num" val="0"/>
        <cfvo type="num" val="1"/>
      </iconSet>
    </cfRule>
  </conditionalFormatting>
  <conditionalFormatting sqref="GP4:GP138">
    <cfRule type="iconSet" priority="30">
      <iconSet iconSet="3Symbols2">
        <cfvo type="percent" val="0"/>
        <cfvo type="num" val="0.01"/>
        <cfvo type="num" val="0.5"/>
      </iconSet>
    </cfRule>
  </conditionalFormatting>
  <conditionalFormatting sqref="GQ4:GQ138">
    <cfRule type="iconSet" priority="32">
      <iconSet iconSet="3Arrows">
        <cfvo type="percent" val="0"/>
        <cfvo type="num" val="0"/>
        <cfvo type="num" val="1"/>
      </iconSet>
    </cfRule>
  </conditionalFormatting>
  <conditionalFormatting sqref="GR4:GR138">
    <cfRule type="iconSet" priority="34">
      <iconSet iconSet="3Symbols2">
        <cfvo type="percent" val="0"/>
        <cfvo type="num" val="0.01"/>
        <cfvo type="num" val="0.5"/>
      </iconSet>
    </cfRule>
  </conditionalFormatting>
  <hyperlinks>
    <hyperlink ref="GU1" location="INDICE!B2" display="Indice" xr:uid="{00000000-0004-0000-0D00-000000000000}"/>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L143"/>
  <sheetViews>
    <sheetView showGridLines="0" zoomScale="90" zoomScaleNormal="90" workbookViewId="0">
      <pane xSplit="3" ySplit="4" topLeftCell="FA5" activePane="bottomRight" state="frozen"/>
      <selection pane="topRight"/>
      <selection pane="bottomLeft"/>
      <selection pane="bottomRight" activeCell="FG1" sqref="FG1:FH1"/>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0" width="18.7109375" customWidth="1"/>
    <col min="161" max="161" width="19.28515625" customWidth="1"/>
    <col min="162" max="162" width="14.5703125" customWidth="1"/>
    <col min="163" max="163" width="15.85546875" customWidth="1"/>
    <col min="164" max="164" width="14.5703125" customWidth="1"/>
    <col min="165" max="165" width="17" customWidth="1"/>
    <col min="166" max="166" width="14.42578125" customWidth="1"/>
    <col min="167" max="168" width="11.42578125" customWidth="1"/>
    <col min="169" max="171" width="11.42578125" hidden="1" customWidth="1"/>
    <col min="172" max="172" width="7.5703125" hidden="1" customWidth="1"/>
    <col min="173" max="174" width="11.42578125" hidden="1" customWidth="1"/>
    <col min="175" max="196" width="11.42578125" customWidth="1"/>
    <col min="197" max="347" width="11.42578125" hidden="1"/>
    <col min="348" max="348" width="21.42578125" hidden="1"/>
    <col min="349" max="357" width="11.42578125" hidden="1"/>
    <col min="358" max="358" width="15.5703125" hidden="1"/>
    <col min="359" max="359" width="13.42578125" hidden="1"/>
    <col min="360" max="363" width="11.42578125" hidden="1"/>
    <col min="364" max="364" width="14.7109375" hidden="1"/>
    <col min="365" max="603" width="11.42578125" hidden="1"/>
    <col min="604" max="604" width="21.42578125" hidden="1"/>
    <col min="605" max="613" width="11.42578125" hidden="1"/>
    <col min="614" max="614" width="15.5703125" hidden="1"/>
    <col min="615" max="615" width="13.42578125" hidden="1"/>
    <col min="616" max="619" width="11.42578125" hidden="1"/>
    <col min="620" max="620" width="14.7109375" hidden="1"/>
    <col min="621" max="859" width="11.42578125" hidden="1"/>
    <col min="860" max="860" width="21.42578125" hidden="1"/>
    <col min="861" max="869" width="11.42578125" hidden="1"/>
    <col min="870" max="870" width="15.5703125" hidden="1"/>
    <col min="871" max="871" width="13.42578125" hidden="1"/>
    <col min="872" max="875" width="11.42578125" hidden="1"/>
    <col min="876" max="876" width="14.7109375" hidden="1"/>
    <col min="877" max="1115" width="11.42578125" hidden="1"/>
    <col min="1116" max="1116" width="21.42578125" hidden="1"/>
    <col min="1117" max="1125" width="11.42578125" hidden="1"/>
    <col min="1126" max="1126" width="15.5703125" hidden="1"/>
    <col min="1127" max="1127" width="13.42578125" hidden="1"/>
    <col min="1128" max="1131" width="11.42578125" hidden="1"/>
    <col min="1132" max="1132" width="14.7109375" hidden="1"/>
    <col min="1133" max="1371" width="11.42578125" hidden="1"/>
    <col min="1372" max="1372" width="21.42578125" hidden="1"/>
    <col min="1373" max="1381" width="11.42578125" hidden="1"/>
    <col min="1382" max="1382" width="15.5703125" hidden="1"/>
    <col min="1383" max="1383" width="13.42578125" hidden="1"/>
    <col min="1384" max="1387" width="11.42578125" hidden="1"/>
    <col min="1388" max="1388" width="14.7109375" hidden="1"/>
    <col min="1389" max="1627" width="11.42578125" hidden="1"/>
    <col min="1628" max="1628" width="21.42578125" hidden="1"/>
    <col min="1629" max="1637" width="11.42578125" hidden="1"/>
    <col min="1638" max="1638" width="15.5703125" hidden="1"/>
    <col min="1639" max="1639" width="13.42578125" hidden="1"/>
    <col min="1640" max="1643" width="11.42578125" hidden="1"/>
    <col min="1644" max="1644" width="14.7109375" hidden="1"/>
    <col min="1645" max="1883" width="11.42578125" hidden="1"/>
    <col min="1884" max="1884" width="21.42578125" hidden="1"/>
    <col min="1885" max="1893" width="11.42578125" hidden="1"/>
    <col min="1894" max="1894" width="15.5703125" hidden="1"/>
    <col min="1895" max="1895" width="13.42578125" hidden="1"/>
    <col min="1896" max="1899" width="11.42578125" hidden="1"/>
    <col min="1900" max="1900" width="14.7109375" hidden="1"/>
    <col min="1901" max="2139" width="11.42578125" hidden="1"/>
    <col min="2140" max="2140" width="21.42578125" hidden="1"/>
    <col min="2141" max="2149" width="11.42578125" hidden="1"/>
    <col min="2150" max="2150" width="15.5703125" hidden="1"/>
    <col min="2151" max="2151" width="13.42578125" hidden="1"/>
    <col min="2152" max="2155" width="11.42578125" hidden="1"/>
    <col min="2156" max="2156" width="14.7109375" hidden="1"/>
    <col min="2157" max="2395" width="11.42578125" hidden="1"/>
    <col min="2396" max="2396" width="21.42578125" hidden="1"/>
    <col min="2397" max="2405" width="11.42578125" hidden="1"/>
    <col min="2406" max="2406" width="15.5703125" hidden="1"/>
    <col min="2407" max="2407" width="13.42578125" hidden="1"/>
    <col min="2408" max="2411" width="11.42578125" hidden="1"/>
    <col min="2412" max="2412" width="14.7109375" hidden="1"/>
    <col min="2413" max="2651" width="11.42578125" hidden="1"/>
    <col min="2652" max="2652" width="21.42578125" hidden="1"/>
    <col min="2653" max="2661" width="11.42578125" hidden="1"/>
    <col min="2662" max="2662" width="15.5703125" hidden="1"/>
    <col min="2663" max="2663" width="13.42578125" hidden="1"/>
    <col min="2664" max="2667" width="11.42578125" hidden="1"/>
    <col min="2668" max="2668" width="14.7109375" hidden="1"/>
    <col min="2669" max="2907" width="11.42578125" hidden="1"/>
    <col min="2908" max="2908" width="21.42578125" hidden="1"/>
    <col min="2909" max="2917" width="11.42578125" hidden="1"/>
    <col min="2918" max="2918" width="15.5703125" hidden="1"/>
    <col min="2919" max="2919" width="13.42578125" hidden="1"/>
    <col min="2920" max="2923" width="11.42578125" hidden="1"/>
    <col min="2924" max="2924" width="14.7109375" hidden="1"/>
    <col min="2925" max="3163" width="11.42578125" hidden="1"/>
    <col min="3164" max="3164" width="21.42578125" hidden="1"/>
    <col min="3165" max="3173" width="11.42578125" hidden="1"/>
    <col min="3174" max="3174" width="15.5703125" hidden="1"/>
    <col min="3175" max="3175" width="13.42578125" hidden="1"/>
    <col min="3176" max="3179" width="11.42578125" hidden="1"/>
    <col min="3180" max="3180" width="14.7109375" hidden="1"/>
    <col min="3181" max="3419" width="11.42578125" hidden="1"/>
    <col min="3420" max="3420" width="21.42578125" hidden="1"/>
    <col min="3421" max="3429" width="11.42578125" hidden="1"/>
    <col min="3430" max="3430" width="15.5703125" hidden="1"/>
    <col min="3431" max="3431" width="13.42578125" hidden="1"/>
    <col min="3432" max="3435" width="11.42578125" hidden="1"/>
    <col min="3436" max="3436" width="14.7109375" hidden="1"/>
    <col min="3437" max="3675" width="11.42578125" hidden="1"/>
    <col min="3676" max="3676" width="21.42578125" hidden="1"/>
    <col min="3677" max="3685" width="11.42578125" hidden="1"/>
    <col min="3686" max="3686" width="15.5703125" hidden="1"/>
    <col min="3687" max="3687" width="13.42578125" hidden="1"/>
    <col min="3688" max="3691" width="11.42578125" hidden="1"/>
    <col min="3692" max="3692" width="14.7109375" hidden="1"/>
    <col min="3693" max="3931" width="11.42578125" hidden="1"/>
    <col min="3932" max="3932" width="21.42578125" hidden="1"/>
    <col min="3933" max="3941" width="11.42578125" hidden="1"/>
    <col min="3942" max="3942" width="15.5703125" hidden="1"/>
    <col min="3943" max="3943" width="13.42578125" hidden="1"/>
    <col min="3944" max="3947" width="11.42578125" hidden="1"/>
    <col min="3948" max="3948" width="14.7109375" hidden="1"/>
    <col min="3949" max="4187" width="11.42578125" hidden="1"/>
    <col min="4188" max="4188" width="21.42578125" hidden="1"/>
    <col min="4189" max="4197" width="11.42578125" hidden="1"/>
    <col min="4198" max="4198" width="15.5703125" hidden="1"/>
    <col min="4199" max="4199" width="13.42578125" hidden="1"/>
    <col min="4200" max="4203" width="11.42578125" hidden="1"/>
    <col min="4204" max="4204" width="14.7109375" hidden="1"/>
    <col min="4205" max="4443" width="11.42578125" hidden="1"/>
    <col min="4444" max="4444" width="21.42578125" hidden="1"/>
    <col min="4445" max="4453" width="11.42578125" hidden="1"/>
    <col min="4454" max="4454" width="15.5703125" hidden="1"/>
    <col min="4455" max="4455" width="13.42578125" hidden="1"/>
    <col min="4456" max="4459" width="11.42578125" hidden="1"/>
    <col min="4460" max="4460" width="14.7109375" hidden="1"/>
    <col min="4461" max="4699" width="11.42578125" hidden="1"/>
    <col min="4700" max="4700" width="21.42578125" hidden="1"/>
    <col min="4701" max="4709" width="11.42578125" hidden="1"/>
    <col min="4710" max="4710" width="15.5703125" hidden="1"/>
    <col min="4711" max="4711" width="13.42578125" hidden="1"/>
    <col min="4712" max="4715" width="11.42578125" hidden="1"/>
    <col min="4716" max="4716" width="14.7109375" hidden="1"/>
    <col min="4717" max="4955" width="11.42578125" hidden="1"/>
    <col min="4956" max="4956" width="21.42578125" hidden="1"/>
    <col min="4957" max="4965" width="11.42578125" hidden="1"/>
    <col min="4966" max="4966" width="15.5703125" hidden="1"/>
    <col min="4967" max="4967" width="13.42578125" hidden="1"/>
    <col min="4968" max="4971" width="11.42578125" hidden="1"/>
    <col min="4972" max="4972" width="14.7109375" hidden="1"/>
    <col min="4973" max="5211" width="11.42578125" hidden="1"/>
    <col min="5212" max="5212" width="21.42578125" hidden="1"/>
    <col min="5213" max="5221" width="11.42578125" hidden="1"/>
    <col min="5222" max="5222" width="15.5703125" hidden="1"/>
    <col min="5223" max="5223" width="13.42578125" hidden="1"/>
    <col min="5224" max="5227" width="11.42578125" hidden="1"/>
    <col min="5228" max="5228" width="14.7109375" hidden="1"/>
    <col min="5229" max="5467" width="11.42578125" hidden="1"/>
    <col min="5468" max="5468" width="21.42578125" hidden="1"/>
    <col min="5469" max="5477" width="11.42578125" hidden="1"/>
    <col min="5478" max="5478" width="15.5703125" hidden="1"/>
    <col min="5479" max="5479" width="13.42578125" hidden="1"/>
    <col min="5480" max="5483" width="11.42578125" hidden="1"/>
    <col min="5484" max="5484" width="14.7109375" hidden="1"/>
    <col min="5485" max="5723" width="11.42578125" hidden="1"/>
    <col min="5724" max="5724" width="21.42578125" hidden="1"/>
    <col min="5725" max="5733" width="11.42578125" hidden="1"/>
    <col min="5734" max="5734" width="15.5703125" hidden="1"/>
    <col min="5735" max="5735" width="13.42578125" hidden="1"/>
    <col min="5736" max="5739" width="11.42578125" hidden="1"/>
    <col min="5740" max="5740" width="14.7109375" hidden="1"/>
    <col min="5741" max="5979" width="11.42578125" hidden="1"/>
    <col min="5980" max="5980" width="21.42578125" hidden="1"/>
    <col min="5981" max="5989" width="11.42578125" hidden="1"/>
    <col min="5990" max="5990" width="15.5703125" hidden="1"/>
    <col min="5991" max="5991" width="13.42578125" hidden="1"/>
    <col min="5992" max="5995" width="11.42578125" hidden="1"/>
    <col min="5996" max="5996" width="14.7109375" hidden="1"/>
    <col min="5997" max="6235" width="11.42578125" hidden="1"/>
    <col min="6236" max="6236" width="21.42578125" hidden="1"/>
    <col min="6237" max="6245" width="11.42578125" hidden="1"/>
    <col min="6246" max="6246" width="15.5703125" hidden="1"/>
    <col min="6247" max="6247" width="13.42578125" hidden="1"/>
    <col min="6248" max="6251" width="11.42578125" hidden="1"/>
    <col min="6252" max="6252" width="14.7109375" hidden="1"/>
    <col min="6253" max="6491" width="11.42578125" hidden="1"/>
    <col min="6492" max="6492" width="21.42578125" hidden="1"/>
    <col min="6493" max="6501" width="11.42578125" hidden="1"/>
    <col min="6502" max="6502" width="15.5703125" hidden="1"/>
    <col min="6503" max="6503" width="13.42578125" hidden="1"/>
    <col min="6504" max="6507" width="11.42578125" hidden="1"/>
    <col min="6508" max="6508" width="14.7109375" hidden="1"/>
    <col min="6509" max="6747" width="11.42578125" hidden="1"/>
    <col min="6748" max="6748" width="21.42578125" hidden="1"/>
    <col min="6749" max="6757" width="11.42578125" hidden="1"/>
    <col min="6758" max="6758" width="15.5703125" hidden="1"/>
    <col min="6759" max="6759" width="13.42578125" hidden="1"/>
    <col min="6760" max="6763" width="11.42578125" hidden="1"/>
    <col min="6764" max="6764" width="14.7109375" hidden="1"/>
    <col min="6765" max="7003" width="11.42578125" hidden="1"/>
    <col min="7004" max="7004" width="21.42578125" hidden="1"/>
    <col min="7005" max="7013" width="11.42578125" hidden="1"/>
    <col min="7014" max="7014" width="15.5703125" hidden="1"/>
    <col min="7015" max="7015" width="13.42578125" hidden="1"/>
    <col min="7016" max="7019" width="11.42578125" hidden="1"/>
    <col min="7020" max="7020" width="14.7109375" hidden="1"/>
    <col min="7021" max="7259" width="11.42578125" hidden="1"/>
    <col min="7260" max="7260" width="21.42578125" hidden="1"/>
    <col min="7261" max="7269" width="11.42578125" hidden="1"/>
    <col min="7270" max="7270" width="15.5703125" hidden="1"/>
    <col min="7271" max="7271" width="13.42578125" hidden="1"/>
    <col min="7272" max="7275" width="11.42578125" hidden="1"/>
    <col min="7276" max="7276" width="14.7109375" hidden="1"/>
    <col min="7277" max="7515" width="11.42578125" hidden="1"/>
    <col min="7516" max="7516" width="21.42578125" hidden="1"/>
    <col min="7517" max="7525" width="11.42578125" hidden="1"/>
    <col min="7526" max="7526" width="15.5703125" hidden="1"/>
    <col min="7527" max="7527" width="13.42578125" hidden="1"/>
    <col min="7528" max="7531" width="11.42578125" hidden="1"/>
    <col min="7532" max="7532" width="14.7109375" hidden="1"/>
    <col min="7533" max="7771" width="11.42578125" hidden="1"/>
    <col min="7772" max="7772" width="21.42578125" hidden="1"/>
    <col min="7773" max="7781" width="11.42578125" hidden="1"/>
    <col min="7782" max="7782" width="15.5703125" hidden="1"/>
    <col min="7783" max="7783" width="13.42578125" hidden="1"/>
    <col min="7784" max="7787" width="11.42578125" hidden="1"/>
    <col min="7788" max="7788" width="14.7109375" hidden="1"/>
    <col min="7789" max="8027" width="11.42578125" hidden="1"/>
    <col min="8028" max="8028" width="21.42578125" hidden="1"/>
    <col min="8029" max="8037" width="11.42578125" hidden="1"/>
    <col min="8038" max="8038" width="15.5703125" hidden="1"/>
    <col min="8039" max="8039" width="13.42578125" hidden="1"/>
    <col min="8040" max="8043" width="11.42578125" hidden="1"/>
    <col min="8044" max="8044" width="14.7109375" hidden="1"/>
    <col min="8045" max="8283" width="11.42578125" hidden="1"/>
    <col min="8284" max="8284" width="21.42578125" hidden="1"/>
    <col min="8285" max="8293" width="11.42578125" hidden="1"/>
    <col min="8294" max="8294" width="15.5703125" hidden="1"/>
    <col min="8295" max="8295" width="13.42578125" hidden="1"/>
    <col min="8296" max="8299" width="11.42578125" hidden="1"/>
    <col min="8300" max="8300" width="14.7109375" hidden="1"/>
    <col min="8301" max="8539" width="11.42578125" hidden="1"/>
    <col min="8540" max="8540" width="21.42578125" hidden="1"/>
    <col min="8541" max="8549" width="11.42578125" hidden="1"/>
    <col min="8550" max="8550" width="15.5703125" hidden="1"/>
    <col min="8551" max="8551" width="13.42578125" hidden="1"/>
    <col min="8552" max="8555" width="11.42578125" hidden="1"/>
    <col min="8556" max="8556" width="14.7109375" hidden="1"/>
    <col min="8557" max="8795" width="11.42578125" hidden="1"/>
    <col min="8796" max="8796" width="21.42578125" hidden="1"/>
    <col min="8797" max="8805" width="11.42578125" hidden="1"/>
    <col min="8806" max="8806" width="15.5703125" hidden="1"/>
    <col min="8807" max="8807" width="13.42578125" hidden="1"/>
    <col min="8808" max="8811" width="11.42578125" hidden="1"/>
    <col min="8812" max="8812" width="14.7109375" hidden="1"/>
    <col min="8813" max="9051" width="11.42578125" hidden="1"/>
    <col min="9052" max="9052" width="21.42578125" hidden="1"/>
    <col min="9053" max="9061" width="11.42578125" hidden="1"/>
    <col min="9062" max="9062" width="15.5703125" hidden="1"/>
    <col min="9063" max="9063" width="13.42578125" hidden="1"/>
    <col min="9064" max="9067" width="11.42578125" hidden="1"/>
    <col min="9068" max="9068" width="14.7109375" hidden="1"/>
    <col min="9069" max="9307" width="11.42578125" hidden="1"/>
    <col min="9308" max="9308" width="21.42578125" hidden="1"/>
    <col min="9309" max="9317" width="11.42578125" hidden="1"/>
    <col min="9318" max="9318" width="15.5703125" hidden="1"/>
    <col min="9319" max="9319" width="13.42578125" hidden="1"/>
    <col min="9320" max="9323" width="11.42578125" hidden="1"/>
    <col min="9324" max="9324" width="14.7109375" hidden="1"/>
    <col min="9325" max="9563" width="11.42578125" hidden="1"/>
    <col min="9564" max="9564" width="21.42578125" hidden="1"/>
    <col min="9565" max="9573" width="11.42578125" hidden="1"/>
    <col min="9574" max="9574" width="15.5703125" hidden="1"/>
    <col min="9575" max="9575" width="13.42578125" hidden="1"/>
    <col min="9576" max="9579" width="11.42578125" hidden="1"/>
    <col min="9580" max="9580" width="14.7109375" hidden="1"/>
    <col min="9581" max="9819" width="11.42578125" hidden="1"/>
    <col min="9820" max="9820" width="21.42578125" hidden="1"/>
    <col min="9821" max="9829" width="11.42578125" hidden="1"/>
    <col min="9830" max="9830" width="15.5703125" hidden="1"/>
    <col min="9831" max="9831" width="13.42578125" hidden="1"/>
    <col min="9832" max="9835" width="11.42578125" hidden="1"/>
    <col min="9836" max="9836" width="14.7109375" hidden="1"/>
    <col min="9837" max="10075" width="11.42578125" hidden="1"/>
    <col min="10076" max="10076" width="21.42578125" hidden="1"/>
    <col min="10077" max="10085" width="11.42578125" hidden="1"/>
    <col min="10086" max="10086" width="15.5703125" hidden="1"/>
    <col min="10087" max="10087" width="13.42578125" hidden="1"/>
    <col min="10088" max="10091" width="11.42578125" hidden="1"/>
    <col min="10092" max="10092" width="14.7109375" hidden="1"/>
    <col min="10093" max="10331" width="11.42578125" hidden="1"/>
    <col min="10332" max="10332" width="21.42578125" hidden="1"/>
    <col min="10333" max="10341" width="11.42578125" hidden="1"/>
    <col min="10342" max="10342" width="15.5703125" hidden="1"/>
    <col min="10343" max="10343" width="13.42578125" hidden="1"/>
    <col min="10344" max="10347" width="11.42578125" hidden="1"/>
    <col min="10348" max="10348" width="14.7109375" hidden="1"/>
    <col min="10349" max="10587" width="11.42578125" hidden="1"/>
    <col min="10588" max="10588" width="21.42578125" hidden="1"/>
    <col min="10589" max="10597" width="11.42578125" hidden="1"/>
    <col min="10598" max="10598" width="15.5703125" hidden="1"/>
    <col min="10599" max="10599" width="13.42578125" hidden="1"/>
    <col min="10600" max="10603" width="11.42578125" hidden="1"/>
    <col min="10604" max="10604" width="14.7109375" hidden="1"/>
    <col min="10605" max="10843" width="11.42578125" hidden="1"/>
    <col min="10844" max="10844" width="21.42578125" hidden="1"/>
    <col min="10845" max="10853" width="11.42578125" hidden="1"/>
    <col min="10854" max="10854" width="15.5703125" hidden="1"/>
    <col min="10855" max="10855" width="13.42578125" hidden="1"/>
    <col min="10856" max="10859" width="11.42578125" hidden="1"/>
    <col min="10860" max="10860" width="14.7109375" hidden="1"/>
    <col min="10861" max="11099" width="11.42578125" hidden="1"/>
    <col min="11100" max="11100" width="21.42578125" hidden="1"/>
    <col min="11101" max="11109" width="11.42578125" hidden="1"/>
    <col min="11110" max="11110" width="15.5703125" hidden="1"/>
    <col min="11111" max="11111" width="13.42578125" hidden="1"/>
    <col min="11112" max="11115" width="11.42578125" hidden="1"/>
    <col min="11116" max="11116" width="14.7109375" hidden="1"/>
    <col min="11117" max="11355" width="11.42578125" hidden="1"/>
    <col min="11356" max="11356" width="21.42578125" hidden="1"/>
    <col min="11357" max="11365" width="11.42578125" hidden="1"/>
    <col min="11366" max="11366" width="15.5703125" hidden="1"/>
    <col min="11367" max="11367" width="13.42578125" hidden="1"/>
    <col min="11368" max="11371" width="11.42578125" hidden="1"/>
    <col min="11372" max="11372" width="14.7109375" hidden="1"/>
    <col min="11373" max="11611" width="11.42578125" hidden="1"/>
    <col min="11612" max="11612" width="21.42578125" hidden="1"/>
    <col min="11613" max="11621" width="11.42578125" hidden="1"/>
    <col min="11622" max="11622" width="15.5703125" hidden="1"/>
    <col min="11623" max="11623" width="13.42578125" hidden="1"/>
    <col min="11624" max="11627" width="11.42578125" hidden="1"/>
    <col min="11628" max="11628" width="14.7109375" hidden="1"/>
    <col min="11629" max="11867" width="11.42578125" hidden="1"/>
    <col min="11868" max="11868" width="21.42578125" hidden="1"/>
    <col min="11869" max="11877" width="11.42578125" hidden="1"/>
    <col min="11878" max="11878" width="15.5703125" hidden="1"/>
    <col min="11879" max="11879" width="13.42578125" hidden="1"/>
    <col min="11880" max="11883" width="11.42578125" hidden="1"/>
    <col min="11884" max="11884" width="14.7109375" hidden="1"/>
    <col min="11885" max="12123" width="11.42578125" hidden="1"/>
    <col min="12124" max="12124" width="21.42578125" hidden="1"/>
    <col min="12125" max="12133" width="11.42578125" hidden="1"/>
    <col min="12134" max="12134" width="15.5703125" hidden="1"/>
    <col min="12135" max="12135" width="13.42578125" hidden="1"/>
    <col min="12136" max="12139" width="11.42578125" hidden="1"/>
    <col min="12140" max="12140" width="14.7109375" hidden="1"/>
    <col min="12141" max="12379" width="11.42578125" hidden="1"/>
    <col min="12380" max="12380" width="21.42578125" hidden="1"/>
    <col min="12381" max="12389" width="11.42578125" hidden="1"/>
    <col min="12390" max="12390" width="15.5703125" hidden="1"/>
    <col min="12391" max="12391" width="13.42578125" hidden="1"/>
    <col min="12392" max="12395" width="11.42578125" hidden="1"/>
    <col min="12396" max="12396" width="14.7109375" hidden="1"/>
    <col min="12397" max="12635" width="11.42578125" hidden="1"/>
    <col min="12636" max="12636" width="21.42578125" hidden="1"/>
    <col min="12637" max="12645" width="11.42578125" hidden="1"/>
    <col min="12646" max="12646" width="15.5703125" hidden="1"/>
    <col min="12647" max="12647" width="13.42578125" hidden="1"/>
    <col min="12648" max="12651" width="11.42578125" hidden="1"/>
    <col min="12652" max="12652" width="14.7109375" hidden="1"/>
    <col min="12653" max="12891" width="11.42578125" hidden="1"/>
    <col min="12892" max="12892" width="21.42578125" hidden="1"/>
    <col min="12893" max="12901" width="11.42578125" hidden="1"/>
    <col min="12902" max="12902" width="15.5703125" hidden="1"/>
    <col min="12903" max="12903" width="13.42578125" hidden="1"/>
    <col min="12904" max="12907" width="11.42578125" hidden="1"/>
    <col min="12908" max="12908" width="14.7109375" hidden="1"/>
    <col min="12909" max="13147" width="11.42578125" hidden="1"/>
    <col min="13148" max="13148" width="21.42578125" hidden="1"/>
    <col min="13149" max="13157" width="11.42578125" hidden="1"/>
    <col min="13158" max="13158" width="15.5703125" hidden="1"/>
    <col min="13159" max="13159" width="13.42578125" hidden="1"/>
    <col min="13160" max="13163" width="11.42578125" hidden="1"/>
    <col min="13164" max="13164" width="14.7109375" hidden="1"/>
    <col min="13165" max="13403" width="11.42578125" hidden="1"/>
    <col min="13404" max="13404" width="21.42578125" hidden="1"/>
    <col min="13405" max="13413" width="11.42578125" hidden="1"/>
    <col min="13414" max="13414" width="15.5703125" hidden="1"/>
    <col min="13415" max="13415" width="13.42578125" hidden="1"/>
    <col min="13416" max="13419" width="11.42578125" hidden="1"/>
    <col min="13420" max="13420" width="14.7109375" hidden="1"/>
    <col min="13421" max="13659" width="11.42578125" hidden="1"/>
    <col min="13660" max="13660" width="21.42578125" hidden="1"/>
    <col min="13661" max="13669" width="11.42578125" hidden="1"/>
    <col min="13670" max="13670" width="15.5703125" hidden="1"/>
    <col min="13671" max="13671" width="13.42578125" hidden="1"/>
    <col min="13672" max="13675" width="11.42578125" hidden="1"/>
    <col min="13676" max="13676" width="14.7109375" hidden="1"/>
    <col min="13677" max="13915" width="11.42578125" hidden="1"/>
    <col min="13916" max="13916" width="21.42578125" hidden="1"/>
    <col min="13917" max="13925" width="11.42578125" hidden="1"/>
    <col min="13926" max="13926" width="15.5703125" hidden="1"/>
    <col min="13927" max="13927" width="13.42578125" hidden="1"/>
    <col min="13928" max="13931" width="11.42578125" hidden="1"/>
    <col min="13932" max="13932" width="14.7109375" hidden="1"/>
    <col min="13933" max="14171" width="11.42578125" hidden="1"/>
    <col min="14172" max="14172" width="21.42578125" hidden="1"/>
    <col min="14173" max="14181" width="11.42578125" hidden="1"/>
    <col min="14182" max="14182" width="15.5703125" hidden="1"/>
    <col min="14183" max="14183" width="13.42578125" hidden="1"/>
    <col min="14184" max="14187" width="11.42578125" hidden="1"/>
    <col min="14188" max="14188" width="14.7109375" hidden="1"/>
    <col min="14189" max="14427" width="11.42578125" hidden="1"/>
    <col min="14428" max="14428" width="21.42578125" hidden="1"/>
    <col min="14429" max="14437" width="11.42578125" hidden="1"/>
    <col min="14438" max="14438" width="15.5703125" hidden="1"/>
    <col min="14439" max="14439" width="13.42578125" hidden="1"/>
    <col min="14440" max="14443" width="11.42578125" hidden="1"/>
    <col min="14444" max="14444" width="14.7109375" hidden="1"/>
    <col min="14445" max="14683" width="11.42578125" hidden="1"/>
    <col min="14684" max="14684" width="21.42578125" hidden="1"/>
    <col min="14685" max="14693" width="11.42578125" hidden="1"/>
    <col min="14694" max="14694" width="15.5703125" hidden="1"/>
    <col min="14695" max="14695" width="13.42578125" hidden="1"/>
    <col min="14696" max="14699" width="11.42578125" hidden="1"/>
    <col min="14700" max="14700" width="14.7109375" hidden="1"/>
    <col min="14701" max="14939" width="11.42578125" hidden="1"/>
    <col min="14940" max="14940" width="21.42578125" hidden="1"/>
    <col min="14941" max="14949" width="11.42578125" hidden="1"/>
    <col min="14950" max="14950" width="15.5703125" hidden="1"/>
    <col min="14951" max="14951" width="13.42578125" hidden="1"/>
    <col min="14952" max="14955" width="11.42578125" hidden="1"/>
    <col min="14956" max="14956" width="14.7109375" hidden="1"/>
    <col min="14957" max="15195" width="11.42578125" hidden="1"/>
    <col min="15196" max="15196" width="21.42578125" hidden="1"/>
    <col min="15197" max="15205" width="11.42578125" hidden="1"/>
    <col min="15206" max="15206" width="15.5703125" hidden="1"/>
    <col min="15207" max="15207" width="13.42578125" hidden="1"/>
    <col min="15208" max="15211" width="11.42578125" hidden="1"/>
    <col min="15212" max="15212" width="14.7109375" hidden="1"/>
    <col min="15213" max="15451" width="11.42578125" hidden="1"/>
    <col min="15452" max="15452" width="21.42578125" hidden="1"/>
    <col min="15453" max="15461" width="11.42578125" hidden="1"/>
    <col min="15462" max="15462" width="15.5703125" hidden="1"/>
    <col min="15463" max="15463" width="13.42578125" hidden="1"/>
    <col min="15464" max="15467" width="11.42578125" hidden="1"/>
    <col min="15468" max="15468" width="14.7109375" hidden="1"/>
    <col min="15469" max="15707" width="11.42578125" hidden="1"/>
    <col min="15708" max="15708" width="21.42578125" hidden="1"/>
    <col min="15709" max="15717" width="11.42578125" hidden="1"/>
    <col min="15718" max="15718" width="15.5703125" hidden="1"/>
    <col min="15719" max="15719" width="13.42578125" hidden="1"/>
    <col min="15720" max="15723" width="11.42578125" hidden="1"/>
    <col min="15724" max="15724" width="14.7109375" hidden="1"/>
    <col min="15725" max="15963" width="11.42578125" hidden="1"/>
    <col min="15964" max="15964" width="21.42578125" hidden="1"/>
    <col min="15965" max="15973" width="11.42578125" hidden="1"/>
    <col min="15974" max="15974" width="15.5703125" hidden="1"/>
    <col min="15975" max="15975" width="13.42578125" hidden="1"/>
    <col min="15976" max="15979" width="11.42578125" hidden="1"/>
    <col min="15980" max="15980" width="14.7109375" hidden="1"/>
    <col min="15981" max="16219" width="11.42578125" hidden="1"/>
    <col min="16220" max="16220" width="21.42578125" hidden="1"/>
    <col min="16221" max="16229" width="11.42578125" hidden="1"/>
    <col min="16230" max="16230" width="15.5703125" hidden="1"/>
    <col min="16231" max="16231" width="13.42578125" hidden="1"/>
    <col min="16232" max="16235" width="11.42578125" hidden="1"/>
    <col min="16236" max="16236" width="14.7109375" hidden="1"/>
    <col min="16237" max="16384" width="11.42578125" hidden="1"/>
  </cols>
  <sheetData>
    <row r="1" spans="1:179" ht="34.5" customHeight="1">
      <c r="A1" s="251"/>
      <c r="B1" s="253" t="s">
        <v>879</v>
      </c>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66" t="s">
        <v>880</v>
      </c>
      <c r="DB1" s="254"/>
      <c r="DC1" s="254"/>
      <c r="DD1" s="254"/>
      <c r="DE1" s="254"/>
      <c r="DF1" s="254"/>
      <c r="DG1" s="254"/>
      <c r="DH1" s="254"/>
      <c r="DI1" s="254"/>
      <c r="DJ1" s="254"/>
      <c r="DK1" s="254"/>
      <c r="DL1" s="254"/>
      <c r="DM1" s="254"/>
      <c r="DN1" s="254"/>
      <c r="DO1" s="254"/>
      <c r="DP1" s="254"/>
      <c r="DQ1" s="254"/>
      <c r="DR1" s="254"/>
      <c r="DS1" s="254"/>
      <c r="DT1" s="254"/>
      <c r="DU1" s="254"/>
      <c r="DV1" s="254"/>
      <c r="DW1" s="254"/>
      <c r="DX1" s="254"/>
      <c r="DY1" s="254"/>
      <c r="DZ1" s="254"/>
      <c r="EA1" s="254"/>
      <c r="EB1" s="254"/>
      <c r="EC1" s="254"/>
      <c r="ED1" s="254"/>
      <c r="EE1" s="254"/>
      <c r="EF1" s="254"/>
      <c r="EG1" s="254"/>
      <c r="EH1" s="254"/>
      <c r="EI1" s="254"/>
      <c r="EJ1" s="254"/>
      <c r="EK1" s="254"/>
      <c r="EL1" s="254"/>
      <c r="EM1" s="254"/>
      <c r="EN1" s="254"/>
      <c r="EO1" s="254"/>
      <c r="EP1" s="254"/>
      <c r="EQ1" s="254"/>
      <c r="ER1" s="315"/>
      <c r="ES1" s="315"/>
      <c r="ET1" s="315"/>
      <c r="EU1" s="315"/>
      <c r="EV1" s="315"/>
      <c r="EW1" s="315"/>
      <c r="EX1" s="315"/>
      <c r="EY1" s="315"/>
      <c r="EZ1" s="315"/>
      <c r="FA1" s="315"/>
      <c r="FB1" s="315"/>
      <c r="FC1" s="315"/>
      <c r="FD1" s="315"/>
      <c r="FE1" s="903" t="s">
        <v>822</v>
      </c>
      <c r="FF1" s="903"/>
      <c r="FG1" s="878" t="s">
        <v>823</v>
      </c>
      <c r="FH1" s="879"/>
      <c r="FK1" s="18" t="s">
        <v>314</v>
      </c>
    </row>
    <row r="2" spans="1:179" ht="36.75" customHeight="1">
      <c r="A2" s="867" t="s">
        <v>825</v>
      </c>
      <c r="B2" s="883" t="s">
        <v>826</v>
      </c>
      <c r="C2" s="884" t="s">
        <v>334</v>
      </c>
      <c r="D2" s="904" t="s">
        <v>881</v>
      </c>
      <c r="E2" s="904"/>
      <c r="F2" s="904"/>
      <c r="G2" s="904"/>
      <c r="H2" s="904"/>
      <c r="I2" s="904"/>
      <c r="J2" s="904"/>
      <c r="K2" s="904"/>
      <c r="L2" s="904"/>
      <c r="M2" s="904"/>
      <c r="N2" s="904"/>
      <c r="O2" s="904"/>
      <c r="P2" s="904" t="s">
        <v>882</v>
      </c>
      <c r="Q2" s="904"/>
      <c r="R2" s="904"/>
      <c r="S2" s="904"/>
      <c r="T2" s="904"/>
      <c r="U2" s="904"/>
      <c r="V2" s="904"/>
      <c r="W2" s="904"/>
      <c r="X2" s="904"/>
      <c r="Y2" s="904"/>
      <c r="Z2" s="904"/>
      <c r="AA2" s="904"/>
      <c r="AB2" s="904" t="s">
        <v>883</v>
      </c>
      <c r="AC2" s="904"/>
      <c r="AD2" s="904"/>
      <c r="AE2" s="904"/>
      <c r="AF2" s="904"/>
      <c r="AG2" s="904"/>
      <c r="AH2" s="904"/>
      <c r="AI2" s="904"/>
      <c r="AJ2" s="904"/>
      <c r="AK2" s="904"/>
      <c r="AL2" s="904"/>
      <c r="AM2" s="904"/>
      <c r="AN2" s="904" t="s">
        <v>884</v>
      </c>
      <c r="AO2" s="904"/>
      <c r="AP2" s="904"/>
      <c r="AQ2" s="904"/>
      <c r="AR2" s="904"/>
      <c r="AS2" s="904"/>
      <c r="AT2" s="904"/>
      <c r="AU2" s="904"/>
      <c r="AV2" s="904"/>
      <c r="AW2" s="904"/>
      <c r="AX2" s="904"/>
      <c r="AY2" s="904"/>
      <c r="AZ2" s="904" t="s">
        <v>885</v>
      </c>
      <c r="BA2" s="904"/>
      <c r="BB2" s="904"/>
      <c r="BC2" s="904"/>
      <c r="BD2" s="904"/>
      <c r="BE2" s="904"/>
      <c r="BF2" s="904"/>
      <c r="BG2" s="904"/>
      <c r="BH2" s="904"/>
      <c r="BI2" s="904"/>
      <c r="BJ2" s="904"/>
      <c r="BK2" s="904"/>
      <c r="BL2" s="882" t="s">
        <v>886</v>
      </c>
      <c r="BM2" s="882"/>
      <c r="BN2" s="882"/>
      <c r="BO2" s="882"/>
      <c r="BP2" s="882"/>
      <c r="BQ2" s="882"/>
      <c r="BR2" s="882"/>
      <c r="BS2" s="882"/>
      <c r="BT2" s="882"/>
      <c r="BU2" s="882"/>
      <c r="BV2" s="882"/>
      <c r="BW2" s="882"/>
      <c r="BX2" s="882" t="s">
        <v>836</v>
      </c>
      <c r="BY2" s="882"/>
      <c r="BZ2" s="882"/>
      <c r="CA2" s="882"/>
      <c r="CB2" s="882"/>
      <c r="CC2" s="882"/>
      <c r="CD2" s="882"/>
      <c r="CE2" s="882"/>
      <c r="CF2" s="882"/>
      <c r="CG2" s="882"/>
      <c r="CH2" s="882"/>
      <c r="CI2" s="882"/>
      <c r="CJ2" s="882" t="s">
        <v>837</v>
      </c>
      <c r="CK2" s="882"/>
      <c r="CL2" s="882"/>
      <c r="CM2" s="882"/>
      <c r="CN2" s="882"/>
      <c r="CO2" s="882"/>
      <c r="CP2" s="882"/>
      <c r="CQ2" s="882"/>
      <c r="CR2" s="882"/>
      <c r="CS2" s="882"/>
      <c r="CT2" s="882"/>
      <c r="CU2" s="882"/>
      <c r="CV2" s="882" t="s">
        <v>838</v>
      </c>
      <c r="CW2" s="882"/>
      <c r="CX2" s="882"/>
      <c r="CY2" s="882"/>
      <c r="CZ2" s="882"/>
      <c r="DA2" s="882"/>
      <c r="DB2" s="882"/>
      <c r="DC2" s="882"/>
      <c r="DD2" s="882"/>
      <c r="DE2" s="882"/>
      <c r="DF2" s="882"/>
      <c r="DG2" s="882"/>
      <c r="DH2" s="882" t="s">
        <v>839</v>
      </c>
      <c r="DI2" s="882"/>
      <c r="DJ2" s="882"/>
      <c r="DK2" s="882"/>
      <c r="DL2" s="882"/>
      <c r="DM2" s="882"/>
      <c r="DN2" s="882"/>
      <c r="DO2" s="882"/>
      <c r="DP2" s="882"/>
      <c r="DQ2" s="882"/>
      <c r="DR2" s="882"/>
      <c r="DS2" s="882"/>
      <c r="DT2" s="905" t="s">
        <v>840</v>
      </c>
      <c r="DU2" s="905"/>
      <c r="DV2" s="905"/>
      <c r="DW2" s="905"/>
      <c r="DX2" s="905"/>
      <c r="DY2" s="905"/>
      <c r="DZ2" s="905"/>
      <c r="EA2" s="905"/>
      <c r="EB2" s="905"/>
      <c r="EC2" s="905"/>
      <c r="ED2" s="905"/>
      <c r="EE2" s="905"/>
      <c r="EF2" s="905" t="s">
        <v>841</v>
      </c>
      <c r="EG2" s="905"/>
      <c r="EH2" s="905"/>
      <c r="EI2" s="905"/>
      <c r="EJ2" s="905"/>
      <c r="EK2" s="905"/>
      <c r="EL2" s="905"/>
      <c r="EM2" s="905"/>
      <c r="EN2" s="905"/>
      <c r="EO2" s="905"/>
      <c r="EP2" s="905"/>
      <c r="EQ2" s="905"/>
      <c r="ER2" s="872" t="s">
        <v>842</v>
      </c>
      <c r="ES2" s="873"/>
      <c r="ET2" s="873"/>
      <c r="EU2" s="873"/>
      <c r="EV2" s="873"/>
      <c r="EW2" s="873"/>
      <c r="EX2" s="873"/>
      <c r="EY2" s="873"/>
      <c r="EZ2" s="873"/>
      <c r="FA2" s="873"/>
      <c r="FB2" s="873"/>
      <c r="FC2" s="906"/>
      <c r="FD2" s="272" t="s">
        <v>843</v>
      </c>
      <c r="FE2" s="876" t="s">
        <v>844</v>
      </c>
      <c r="FF2" s="876" t="s">
        <v>845</v>
      </c>
      <c r="FG2" s="876" t="s">
        <v>846</v>
      </c>
      <c r="FH2" s="876" t="s">
        <v>845</v>
      </c>
      <c r="FI2" s="894" t="s">
        <v>824</v>
      </c>
      <c r="FJ2" s="895"/>
    </row>
    <row r="3" spans="1:179" ht="55.5" customHeight="1" outlineLevel="1">
      <c r="A3" s="867"/>
      <c r="B3" s="883"/>
      <c r="C3" s="884"/>
      <c r="D3" s="302" t="s">
        <v>848</v>
      </c>
      <c r="E3" s="302" t="s">
        <v>849</v>
      </c>
      <c r="F3" s="302" t="s">
        <v>850</v>
      </c>
      <c r="G3" s="302" t="s">
        <v>860</v>
      </c>
      <c r="H3" s="302" t="s">
        <v>592</v>
      </c>
      <c r="I3" s="302" t="s">
        <v>593</v>
      </c>
      <c r="J3" s="302" t="s">
        <v>594</v>
      </c>
      <c r="K3" s="302" t="s">
        <v>595</v>
      </c>
      <c r="L3" s="302" t="s">
        <v>596</v>
      </c>
      <c r="M3" s="302" t="s">
        <v>597</v>
      </c>
      <c r="N3" s="302" t="s">
        <v>598</v>
      </c>
      <c r="O3" s="308" t="s">
        <v>599</v>
      </c>
      <c r="P3" s="308" t="s">
        <v>587</v>
      </c>
      <c r="Q3" s="302" t="s">
        <v>589</v>
      </c>
      <c r="R3" s="302" t="s">
        <v>590</v>
      </c>
      <c r="S3" s="302" t="s">
        <v>591</v>
      </c>
      <c r="T3" s="302" t="s">
        <v>592</v>
      </c>
      <c r="U3" s="302" t="s">
        <v>593</v>
      </c>
      <c r="V3" s="302" t="s">
        <v>594</v>
      </c>
      <c r="W3" s="302" t="s">
        <v>595</v>
      </c>
      <c r="X3" s="302" t="s">
        <v>596</v>
      </c>
      <c r="Y3" s="302" t="s">
        <v>597</v>
      </c>
      <c r="Z3" s="302" t="s">
        <v>598</v>
      </c>
      <c r="AA3" s="302" t="s">
        <v>599</v>
      </c>
      <c r="AB3" s="302" t="s">
        <v>587</v>
      </c>
      <c r="AC3" s="302" t="s">
        <v>589</v>
      </c>
      <c r="AD3" s="302" t="s">
        <v>590</v>
      </c>
      <c r="AE3" s="302" t="s">
        <v>591</v>
      </c>
      <c r="AF3" s="302" t="s">
        <v>592</v>
      </c>
      <c r="AG3" s="302" t="s">
        <v>593</v>
      </c>
      <c r="AH3" s="302" t="s">
        <v>594</v>
      </c>
      <c r="AI3" s="302" t="s">
        <v>595</v>
      </c>
      <c r="AJ3" s="302" t="s">
        <v>596</v>
      </c>
      <c r="AK3" s="302" t="s">
        <v>597</v>
      </c>
      <c r="AL3" s="302" t="s">
        <v>598</v>
      </c>
      <c r="AM3" s="302" t="s">
        <v>599</v>
      </c>
      <c r="AN3" s="302" t="s">
        <v>587</v>
      </c>
      <c r="AO3" s="302" t="s">
        <v>589</v>
      </c>
      <c r="AP3" s="302" t="s">
        <v>590</v>
      </c>
      <c r="AQ3" s="302" t="s">
        <v>591</v>
      </c>
      <c r="AR3" s="302" t="s">
        <v>592</v>
      </c>
      <c r="AS3" s="302" t="s">
        <v>593</v>
      </c>
      <c r="AT3" s="302" t="s">
        <v>594</v>
      </c>
      <c r="AU3" s="302" t="s">
        <v>595</v>
      </c>
      <c r="AV3" s="302" t="s">
        <v>596</v>
      </c>
      <c r="AW3" s="302" t="s">
        <v>597</v>
      </c>
      <c r="AX3" s="302" t="s">
        <v>598</v>
      </c>
      <c r="AY3" s="302" t="s">
        <v>599</v>
      </c>
      <c r="AZ3" s="302" t="s">
        <v>587</v>
      </c>
      <c r="BA3" s="302" t="s">
        <v>589</v>
      </c>
      <c r="BB3" s="302" t="s">
        <v>590</v>
      </c>
      <c r="BC3" s="302" t="s">
        <v>591</v>
      </c>
      <c r="BD3" s="302" t="s">
        <v>592</v>
      </c>
      <c r="BE3" s="302" t="s">
        <v>593</v>
      </c>
      <c r="BF3" s="302" t="s">
        <v>594</v>
      </c>
      <c r="BG3" s="302" t="s">
        <v>595</v>
      </c>
      <c r="BH3" s="302" t="s">
        <v>596</v>
      </c>
      <c r="BI3" s="302" t="s">
        <v>597</v>
      </c>
      <c r="BJ3" s="302" t="s">
        <v>598</v>
      </c>
      <c r="BK3" s="302" t="s">
        <v>599</v>
      </c>
      <c r="BL3" s="82" t="s">
        <v>587</v>
      </c>
      <c r="BM3" s="82" t="s">
        <v>589</v>
      </c>
      <c r="BN3" s="82" t="s">
        <v>590</v>
      </c>
      <c r="BO3" s="82" t="s">
        <v>591</v>
      </c>
      <c r="BP3" s="82" t="s">
        <v>592</v>
      </c>
      <c r="BQ3" s="82" t="s">
        <v>593</v>
      </c>
      <c r="BR3" s="82" t="s">
        <v>594</v>
      </c>
      <c r="BS3" s="82" t="s">
        <v>595</v>
      </c>
      <c r="BT3" s="82" t="s">
        <v>596</v>
      </c>
      <c r="BU3" s="82" t="s">
        <v>597</v>
      </c>
      <c r="BV3" s="82" t="s">
        <v>598</v>
      </c>
      <c r="BW3" s="82" t="s">
        <v>599</v>
      </c>
      <c r="BX3" s="82" t="s">
        <v>587</v>
      </c>
      <c r="BY3" s="82" t="s">
        <v>589</v>
      </c>
      <c r="BZ3" s="82" t="s">
        <v>590</v>
      </c>
      <c r="CA3" s="82" t="s">
        <v>591</v>
      </c>
      <c r="CB3" s="82" t="s">
        <v>592</v>
      </c>
      <c r="CC3" s="82" t="s">
        <v>593</v>
      </c>
      <c r="CD3" s="82" t="s">
        <v>594</v>
      </c>
      <c r="CE3" s="82" t="s">
        <v>595</v>
      </c>
      <c r="CF3" s="82" t="s">
        <v>596</v>
      </c>
      <c r="CG3" s="82" t="s">
        <v>597</v>
      </c>
      <c r="CH3" s="82" t="s">
        <v>598</v>
      </c>
      <c r="CI3" s="82" t="s">
        <v>599</v>
      </c>
      <c r="CJ3" s="82" t="s">
        <v>587</v>
      </c>
      <c r="CK3" s="82" t="s">
        <v>589</v>
      </c>
      <c r="CL3" s="82" t="s">
        <v>590</v>
      </c>
      <c r="CM3" s="82" t="s">
        <v>591</v>
      </c>
      <c r="CN3" s="82" t="s">
        <v>592</v>
      </c>
      <c r="CO3" s="82" t="s">
        <v>593</v>
      </c>
      <c r="CP3" s="82" t="s">
        <v>594</v>
      </c>
      <c r="CQ3" s="82" t="s">
        <v>595</v>
      </c>
      <c r="CR3" s="82" t="s">
        <v>596</v>
      </c>
      <c r="CS3" s="82" t="s">
        <v>597</v>
      </c>
      <c r="CT3" s="82" t="s">
        <v>598</v>
      </c>
      <c r="CU3" s="82" t="s">
        <v>599</v>
      </c>
      <c r="CV3" s="82" t="s">
        <v>587</v>
      </c>
      <c r="CW3" s="82" t="s">
        <v>589</v>
      </c>
      <c r="CX3" s="82" t="s">
        <v>590</v>
      </c>
      <c r="CY3" s="82" t="s">
        <v>591</v>
      </c>
      <c r="CZ3" s="82" t="s">
        <v>592</v>
      </c>
      <c r="DA3" s="82" t="s">
        <v>593</v>
      </c>
      <c r="DB3" s="82" t="s">
        <v>594</v>
      </c>
      <c r="DC3" s="82" t="s">
        <v>595</v>
      </c>
      <c r="DD3" s="82" t="s">
        <v>596</v>
      </c>
      <c r="DE3" s="82" t="s">
        <v>597</v>
      </c>
      <c r="DF3" s="82" t="s">
        <v>598</v>
      </c>
      <c r="DG3" s="82" t="s">
        <v>599</v>
      </c>
      <c r="DH3" s="82" t="s">
        <v>587</v>
      </c>
      <c r="DI3" s="82" t="s">
        <v>589</v>
      </c>
      <c r="DJ3" s="82" t="s">
        <v>590</v>
      </c>
      <c r="DK3" s="82" t="s">
        <v>591</v>
      </c>
      <c r="DL3" s="82" t="s">
        <v>592</v>
      </c>
      <c r="DM3" s="82" t="s">
        <v>593</v>
      </c>
      <c r="DN3" s="82" t="s">
        <v>594</v>
      </c>
      <c r="DO3" s="82" t="s">
        <v>595</v>
      </c>
      <c r="DP3" s="82" t="s">
        <v>596</v>
      </c>
      <c r="DQ3" s="82" t="s">
        <v>597</v>
      </c>
      <c r="DR3" s="82" t="s">
        <v>598</v>
      </c>
      <c r="DS3" s="82" t="s">
        <v>599</v>
      </c>
      <c r="DT3" s="82" t="s">
        <v>587</v>
      </c>
      <c r="DU3" s="82" t="s">
        <v>589</v>
      </c>
      <c r="DV3" s="82" t="s">
        <v>590</v>
      </c>
      <c r="DW3" s="82" t="s">
        <v>861</v>
      </c>
      <c r="DX3" s="82" t="s">
        <v>592</v>
      </c>
      <c r="DY3" s="82" t="s">
        <v>887</v>
      </c>
      <c r="DZ3" s="82" t="s">
        <v>888</v>
      </c>
      <c r="EA3" s="82" t="s">
        <v>889</v>
      </c>
      <c r="EB3" s="82" t="s">
        <v>890</v>
      </c>
      <c r="EC3" s="82" t="s">
        <v>891</v>
      </c>
      <c r="ED3" s="82" t="s">
        <v>892</v>
      </c>
      <c r="EE3" s="82" t="s">
        <v>893</v>
      </c>
      <c r="EF3" s="82" t="s">
        <v>587</v>
      </c>
      <c r="EG3" s="82" t="s">
        <v>589</v>
      </c>
      <c r="EH3" s="82" t="s">
        <v>590</v>
      </c>
      <c r="EI3" s="82" t="s">
        <v>591</v>
      </c>
      <c r="EJ3" s="82" t="s">
        <v>592</v>
      </c>
      <c r="EK3" s="82" t="s">
        <v>593</v>
      </c>
      <c r="EL3" s="82" t="s">
        <v>594</v>
      </c>
      <c r="EM3" s="82" t="s">
        <v>595</v>
      </c>
      <c r="EN3" s="82" t="s">
        <v>596</v>
      </c>
      <c r="EO3" s="82" t="s">
        <v>597</v>
      </c>
      <c r="EP3" s="82" t="s">
        <v>598</v>
      </c>
      <c r="EQ3" s="82" t="s">
        <v>599</v>
      </c>
      <c r="ER3" s="267" t="s">
        <v>587</v>
      </c>
      <c r="ES3" s="267" t="s">
        <v>589</v>
      </c>
      <c r="ET3" s="267" t="s">
        <v>590</v>
      </c>
      <c r="EU3" s="267" t="s">
        <v>591</v>
      </c>
      <c r="EV3" s="267" t="s">
        <v>592</v>
      </c>
      <c r="EW3" s="267" t="s">
        <v>593</v>
      </c>
      <c r="EX3" s="267" t="s">
        <v>594</v>
      </c>
      <c r="EY3" s="267" t="s">
        <v>595</v>
      </c>
      <c r="EZ3" s="267" t="s">
        <v>596</v>
      </c>
      <c r="FA3" s="267" t="s">
        <v>597</v>
      </c>
      <c r="FB3" s="267" t="s">
        <v>598</v>
      </c>
      <c r="FC3" s="267" t="s">
        <v>599</v>
      </c>
      <c r="FD3" s="273" t="s">
        <v>587</v>
      </c>
      <c r="FE3" s="877"/>
      <c r="FF3" s="877"/>
      <c r="FG3" s="877"/>
      <c r="FH3" s="877"/>
      <c r="FI3" s="279"/>
      <c r="FJ3" s="280" t="s">
        <v>847</v>
      </c>
    </row>
    <row r="4" spans="1:179" s="250" customFormat="1" ht="25.5" customHeight="1">
      <c r="A4" s="303" t="s">
        <v>863</v>
      </c>
      <c r="B4" s="304"/>
      <c r="C4" s="304"/>
      <c r="D4" s="305">
        <v>3082446</v>
      </c>
      <c r="E4" s="305">
        <v>3103083</v>
      </c>
      <c r="F4" s="305">
        <v>3134342</v>
      </c>
      <c r="G4" s="305">
        <v>3136643</v>
      </c>
      <c r="H4" s="305">
        <v>3162311</v>
      </c>
      <c r="I4" s="305">
        <v>3185218</v>
      </c>
      <c r="J4" s="305">
        <v>3186205</v>
      </c>
      <c r="K4" s="305">
        <v>3202910</v>
      </c>
      <c r="L4" s="305">
        <v>3167667</v>
      </c>
      <c r="M4" s="305">
        <v>3193385</v>
      </c>
      <c r="N4" s="305">
        <v>3212605</v>
      </c>
      <c r="O4" s="305">
        <v>3217863</v>
      </c>
      <c r="P4" s="305">
        <v>3144120</v>
      </c>
      <c r="Q4" s="305">
        <v>2870345</v>
      </c>
      <c r="R4" s="305">
        <v>3161871</v>
      </c>
      <c r="S4" s="305">
        <v>3204401</v>
      </c>
      <c r="T4" s="305">
        <v>3162311</v>
      </c>
      <c r="U4" s="305">
        <v>3262009</v>
      </c>
      <c r="V4" s="305">
        <v>3261481</v>
      </c>
      <c r="W4" s="305">
        <v>3333779</v>
      </c>
      <c r="X4" s="305">
        <v>3345207</v>
      </c>
      <c r="Y4" s="305">
        <v>3379590</v>
      </c>
      <c r="Z4" s="305">
        <v>3374718</v>
      </c>
      <c r="AA4" s="305">
        <v>3344485</v>
      </c>
      <c r="AB4" s="305">
        <v>3284866</v>
      </c>
      <c r="AC4" s="305">
        <v>3282397</v>
      </c>
      <c r="AD4" s="305">
        <v>3286896</v>
      </c>
      <c r="AE4" s="305">
        <v>3307280</v>
      </c>
      <c r="AF4" s="305">
        <v>3318732</v>
      </c>
      <c r="AG4" s="305">
        <v>3356604</v>
      </c>
      <c r="AH4" s="305">
        <v>3414255</v>
      </c>
      <c r="AI4" s="305">
        <v>3443290</v>
      </c>
      <c r="AJ4" s="305">
        <v>3464636</v>
      </c>
      <c r="AK4" s="305">
        <v>3477760</v>
      </c>
      <c r="AL4" s="305">
        <v>3461030</v>
      </c>
      <c r="AM4" s="305">
        <v>3481928</v>
      </c>
      <c r="AN4" s="305">
        <v>3426363</v>
      </c>
      <c r="AO4" s="305">
        <v>3398694</v>
      </c>
      <c r="AP4" s="305">
        <v>3448626</v>
      </c>
      <c r="AQ4" s="305">
        <v>3493876</v>
      </c>
      <c r="AR4" s="305">
        <v>3515674</v>
      </c>
      <c r="AS4" s="305">
        <v>3581857</v>
      </c>
      <c r="AT4" s="305">
        <v>3605662</v>
      </c>
      <c r="AU4" s="305">
        <v>3600393</v>
      </c>
      <c r="AV4" s="305">
        <v>3632108</v>
      </c>
      <c r="AW4" s="305">
        <v>3679020</v>
      </c>
      <c r="AX4" s="305">
        <v>3678842</v>
      </c>
      <c r="AY4" s="305">
        <v>3696112</v>
      </c>
      <c r="AZ4" s="305">
        <v>3648470</v>
      </c>
      <c r="BA4" s="305">
        <v>3611664</v>
      </c>
      <c r="BB4" s="305">
        <v>3686024</v>
      </c>
      <c r="BC4" s="305">
        <v>3662702</v>
      </c>
      <c r="BD4" s="305">
        <v>3629909</v>
      </c>
      <c r="BE4" s="305">
        <v>3644036</v>
      </c>
      <c r="BF4" s="305">
        <v>3654357</v>
      </c>
      <c r="BG4" s="305">
        <v>3670286</v>
      </c>
      <c r="BH4" s="305">
        <v>3682330</v>
      </c>
      <c r="BI4" s="305">
        <v>3688539</v>
      </c>
      <c r="BJ4" s="305">
        <v>3691515</v>
      </c>
      <c r="BK4" s="305">
        <v>3699285</v>
      </c>
      <c r="BL4" s="309">
        <v>3680627</v>
      </c>
      <c r="BM4" s="309">
        <v>3678533</v>
      </c>
      <c r="BN4" s="309">
        <v>3710863</v>
      </c>
      <c r="BO4" s="309">
        <v>3715073</v>
      </c>
      <c r="BP4" s="309">
        <v>3717425</v>
      </c>
      <c r="BQ4" s="309">
        <v>3726523</v>
      </c>
      <c r="BR4" s="309">
        <v>3725821</v>
      </c>
      <c r="BS4" s="309">
        <v>3742748</v>
      </c>
      <c r="BT4" s="309">
        <v>3769054</v>
      </c>
      <c r="BU4" s="309">
        <v>3783032</v>
      </c>
      <c r="BV4" s="309">
        <v>3791243</v>
      </c>
      <c r="BW4" s="309">
        <v>3791942</v>
      </c>
      <c r="BX4" s="310">
        <v>3770592</v>
      </c>
      <c r="BY4" s="310">
        <v>3762794</v>
      </c>
      <c r="BZ4" s="310">
        <v>3800490</v>
      </c>
      <c r="CA4" s="310">
        <v>3833034</v>
      </c>
      <c r="CB4" s="310">
        <v>3860678</v>
      </c>
      <c r="CC4" s="310">
        <v>3871697</v>
      </c>
      <c r="CD4" s="310">
        <v>3888740</v>
      </c>
      <c r="CE4" s="310">
        <v>3910011</v>
      </c>
      <c r="CF4" s="310">
        <v>3914759</v>
      </c>
      <c r="CG4" s="310">
        <v>3938516</v>
      </c>
      <c r="CH4" s="310">
        <v>3947078</v>
      </c>
      <c r="CI4" s="310">
        <v>3941677</v>
      </c>
      <c r="CJ4" s="309">
        <v>3900667</v>
      </c>
      <c r="CK4" s="309">
        <v>3887980</v>
      </c>
      <c r="CL4" s="309">
        <v>3904336</v>
      </c>
      <c r="CM4" s="309">
        <v>3842281</v>
      </c>
      <c r="CN4" s="309">
        <v>3782032</v>
      </c>
      <c r="CO4" s="309">
        <v>3774886</v>
      </c>
      <c r="CP4" s="309">
        <v>3827999</v>
      </c>
      <c r="CQ4" s="309">
        <v>3910066</v>
      </c>
      <c r="CR4" s="309">
        <v>3943689</v>
      </c>
      <c r="CS4" s="309">
        <v>3980162</v>
      </c>
      <c r="CT4" s="309">
        <v>4015743</v>
      </c>
      <c r="CU4" s="309">
        <v>4036469</v>
      </c>
      <c r="CV4" s="309">
        <v>4041993</v>
      </c>
      <c r="CW4" s="309">
        <v>4081087</v>
      </c>
      <c r="CX4" s="309">
        <v>4124926</v>
      </c>
      <c r="CY4" s="309">
        <v>4159698</v>
      </c>
      <c r="CZ4" s="309">
        <v>4186403</v>
      </c>
      <c r="DA4" s="309">
        <v>4209834</v>
      </c>
      <c r="DB4" s="309">
        <v>4227270</v>
      </c>
      <c r="DC4" s="309">
        <v>4253603</v>
      </c>
      <c r="DD4" s="309">
        <v>4190806</v>
      </c>
      <c r="DE4" s="309">
        <v>4213503</v>
      </c>
      <c r="DF4" s="309">
        <v>4231708</v>
      </c>
      <c r="DG4" s="309">
        <v>4240748</v>
      </c>
      <c r="DH4" s="309">
        <v>4242663</v>
      </c>
      <c r="DI4" s="309">
        <v>4245292</v>
      </c>
      <c r="DJ4" s="309">
        <v>4202885</v>
      </c>
      <c r="DK4" s="309">
        <v>4223530</v>
      </c>
      <c r="DL4" s="309">
        <v>4225101</v>
      </c>
      <c r="DM4" s="309">
        <v>4240970</v>
      </c>
      <c r="DN4" s="309">
        <v>4029918</v>
      </c>
      <c r="DO4" s="309">
        <v>4053788</v>
      </c>
      <c r="DP4" s="309">
        <v>4084358</v>
      </c>
      <c r="DQ4" s="309">
        <v>4097643</v>
      </c>
      <c r="DR4" s="309">
        <v>4108256</v>
      </c>
      <c r="DS4" s="309">
        <v>4098416</v>
      </c>
      <c r="DT4" s="309">
        <v>4049362</v>
      </c>
      <c r="DU4" s="309">
        <v>4048714</v>
      </c>
      <c r="DV4" s="309">
        <v>4083123</v>
      </c>
      <c r="DW4" s="309">
        <v>4095014</v>
      </c>
      <c r="DX4" s="309">
        <v>4096061</v>
      </c>
      <c r="DY4" s="309">
        <v>4097124</v>
      </c>
      <c r="DZ4" s="309">
        <v>4090831</v>
      </c>
      <c r="EA4" s="311">
        <v>4094142</v>
      </c>
      <c r="EB4" s="311">
        <v>4101452</v>
      </c>
      <c r="EC4" s="311">
        <v>4106076</v>
      </c>
      <c r="ED4" s="311">
        <v>4112491</v>
      </c>
      <c r="EE4" s="311">
        <v>4092641</v>
      </c>
      <c r="EF4" s="312">
        <v>4038849</v>
      </c>
      <c r="EG4" s="313">
        <v>4036413</v>
      </c>
      <c r="EH4" s="313">
        <v>4048298</v>
      </c>
      <c r="EI4" s="313">
        <v>4059885</v>
      </c>
      <c r="EJ4" s="313">
        <v>4070169</v>
      </c>
      <c r="EK4" s="313">
        <v>4073432</v>
      </c>
      <c r="EL4" s="313">
        <v>4063743</v>
      </c>
      <c r="EM4" s="314">
        <v>4087413</v>
      </c>
      <c r="EN4" s="314">
        <v>4081391</v>
      </c>
      <c r="EO4" s="314">
        <v>4077810</v>
      </c>
      <c r="EP4" s="314">
        <v>4088628</v>
      </c>
      <c r="EQ4" s="314">
        <v>4082091</v>
      </c>
      <c r="ER4" s="316">
        <v>4033164</v>
      </c>
      <c r="ES4" s="316">
        <v>4039681</v>
      </c>
      <c r="ET4" s="316">
        <v>4066762</v>
      </c>
      <c r="EU4" s="316">
        <v>4069750</v>
      </c>
      <c r="EV4" s="316">
        <v>4073435</v>
      </c>
      <c r="EW4" s="317">
        <v>4016628</v>
      </c>
      <c r="EX4" s="317">
        <v>4011616</v>
      </c>
      <c r="EY4" s="318">
        <v>4024485</v>
      </c>
      <c r="EZ4" s="318">
        <v>4032569</v>
      </c>
      <c r="FA4" s="318">
        <v>4042298</v>
      </c>
      <c r="FB4" s="318">
        <v>4046434</v>
      </c>
      <c r="FC4" s="318">
        <v>4049023</v>
      </c>
      <c r="FD4" s="319">
        <v>3989638</v>
      </c>
      <c r="FE4" s="281">
        <v>-59385</v>
      </c>
      <c r="FF4" s="282">
        <v>98.533349896999894</v>
      </c>
      <c r="FG4" s="281">
        <v>-59385</v>
      </c>
      <c r="FH4" s="282">
        <v>98.533349896999894</v>
      </c>
      <c r="FI4" s="279"/>
      <c r="FJ4" s="280" t="s">
        <v>862</v>
      </c>
    </row>
    <row r="5" spans="1:179" ht="18" customHeight="1" outlineLevel="1">
      <c r="A5" s="258" t="s">
        <v>316</v>
      </c>
      <c r="B5" s="259"/>
      <c r="C5" s="260"/>
      <c r="D5" s="261">
        <v>23889</v>
      </c>
      <c r="E5" s="261">
        <v>23966</v>
      </c>
      <c r="F5" s="261">
        <v>24341</v>
      </c>
      <c r="G5" s="261">
        <v>24466</v>
      </c>
      <c r="H5" s="261">
        <v>24819</v>
      </c>
      <c r="I5" s="261">
        <v>25500</v>
      </c>
      <c r="J5" s="261">
        <v>25236</v>
      </c>
      <c r="K5" s="261">
        <v>24996</v>
      </c>
      <c r="L5" s="261">
        <v>24612</v>
      </c>
      <c r="M5" s="261">
        <v>24767</v>
      </c>
      <c r="N5" s="261">
        <v>24949</v>
      </c>
      <c r="O5" s="261">
        <v>24687</v>
      </c>
      <c r="P5" s="261">
        <v>23147</v>
      </c>
      <c r="Q5" s="261">
        <v>23308</v>
      </c>
      <c r="R5" s="261">
        <v>23862</v>
      </c>
      <c r="S5" s="261">
        <v>23890</v>
      </c>
      <c r="T5" s="261">
        <v>24819</v>
      </c>
      <c r="U5" s="261">
        <v>25009</v>
      </c>
      <c r="V5" s="261">
        <v>25194</v>
      </c>
      <c r="W5" s="261">
        <v>26542</v>
      </c>
      <c r="X5" s="261">
        <v>27043</v>
      </c>
      <c r="Y5" s="261">
        <v>27621</v>
      </c>
      <c r="Z5" s="261">
        <v>26862</v>
      </c>
      <c r="AA5" s="261">
        <v>25891</v>
      </c>
      <c r="AB5" s="261">
        <v>24649</v>
      </c>
      <c r="AC5" s="261">
        <v>23919</v>
      </c>
      <c r="AD5" s="261">
        <v>24175</v>
      </c>
      <c r="AE5" s="261">
        <v>24644</v>
      </c>
      <c r="AF5" s="261">
        <v>24594</v>
      </c>
      <c r="AG5" s="261">
        <v>25437</v>
      </c>
      <c r="AH5" s="261">
        <v>27138</v>
      </c>
      <c r="AI5" s="261">
        <v>27709</v>
      </c>
      <c r="AJ5" s="261">
        <v>27914</v>
      </c>
      <c r="AK5" s="261">
        <v>27698</v>
      </c>
      <c r="AL5" s="261">
        <v>25890</v>
      </c>
      <c r="AM5" s="261">
        <v>26569</v>
      </c>
      <c r="AN5" s="261">
        <v>26728</v>
      </c>
      <c r="AO5" s="261">
        <v>25286</v>
      </c>
      <c r="AP5" s="261">
        <v>25491</v>
      </c>
      <c r="AQ5" s="261">
        <v>26650</v>
      </c>
      <c r="AR5" s="261">
        <v>26992</v>
      </c>
      <c r="AS5" s="261">
        <v>28334</v>
      </c>
      <c r="AT5" s="261">
        <v>29130</v>
      </c>
      <c r="AU5" s="261">
        <v>29476</v>
      </c>
      <c r="AV5" s="261">
        <v>29454</v>
      </c>
      <c r="AW5" s="261">
        <v>29814</v>
      </c>
      <c r="AX5" s="261">
        <v>29770</v>
      </c>
      <c r="AY5" s="261">
        <v>29840</v>
      </c>
      <c r="AZ5" s="261">
        <v>29479</v>
      </c>
      <c r="BA5" s="261">
        <v>29178</v>
      </c>
      <c r="BB5" s="261">
        <v>29307</v>
      </c>
      <c r="BC5" s="261">
        <v>28495</v>
      </c>
      <c r="BD5" s="261">
        <v>28020</v>
      </c>
      <c r="BE5" s="261">
        <v>28213</v>
      </c>
      <c r="BF5" s="261">
        <v>28677</v>
      </c>
      <c r="BG5" s="261">
        <v>28439</v>
      </c>
      <c r="BH5" s="261">
        <v>27595</v>
      </c>
      <c r="BI5" s="261">
        <v>27138</v>
      </c>
      <c r="BJ5" s="261">
        <v>26414</v>
      </c>
      <c r="BK5" s="261">
        <v>27084</v>
      </c>
      <c r="BL5" s="261">
        <v>26890</v>
      </c>
      <c r="BM5" s="261">
        <v>26383</v>
      </c>
      <c r="BN5" s="261">
        <v>26467</v>
      </c>
      <c r="BO5" s="261">
        <v>26550</v>
      </c>
      <c r="BP5" s="261">
        <v>25991</v>
      </c>
      <c r="BQ5" s="261">
        <v>26207</v>
      </c>
      <c r="BR5" s="261">
        <v>25820</v>
      </c>
      <c r="BS5" s="261">
        <v>26103</v>
      </c>
      <c r="BT5" s="261">
        <v>26462</v>
      </c>
      <c r="BU5" s="261">
        <v>26188</v>
      </c>
      <c r="BV5" s="261">
        <v>26309</v>
      </c>
      <c r="BW5" s="261">
        <v>26341</v>
      </c>
      <c r="BX5" s="261">
        <v>25531</v>
      </c>
      <c r="BY5" s="261">
        <v>25384</v>
      </c>
      <c r="BZ5" s="261">
        <v>25651</v>
      </c>
      <c r="CA5" s="261">
        <v>25621</v>
      </c>
      <c r="CB5" s="261">
        <v>25613</v>
      </c>
      <c r="CC5" s="261">
        <v>25981</v>
      </c>
      <c r="CD5" s="261">
        <v>26102</v>
      </c>
      <c r="CE5" s="261">
        <v>26431</v>
      </c>
      <c r="CF5" s="261">
        <v>25826</v>
      </c>
      <c r="CG5" s="261">
        <v>26195</v>
      </c>
      <c r="CH5" s="261">
        <v>26430</v>
      </c>
      <c r="CI5" s="261">
        <v>26421</v>
      </c>
      <c r="CJ5" s="261">
        <v>25284</v>
      </c>
      <c r="CK5" s="261">
        <v>24856</v>
      </c>
      <c r="CL5" s="261">
        <v>25247</v>
      </c>
      <c r="CM5" s="261">
        <v>24985</v>
      </c>
      <c r="CN5" s="261">
        <v>24061</v>
      </c>
      <c r="CO5" s="261">
        <v>24052</v>
      </c>
      <c r="CP5" s="261">
        <v>24436</v>
      </c>
      <c r="CQ5" s="261">
        <v>25644</v>
      </c>
      <c r="CR5" s="261">
        <v>26032</v>
      </c>
      <c r="CS5" s="261">
        <v>26537</v>
      </c>
      <c r="CT5" s="261">
        <v>27096</v>
      </c>
      <c r="CU5" s="261">
        <v>27515</v>
      </c>
      <c r="CV5" s="261">
        <v>27175</v>
      </c>
      <c r="CW5" s="261">
        <v>27795</v>
      </c>
      <c r="CX5" s="261">
        <v>28436</v>
      </c>
      <c r="CY5" s="261">
        <v>28809</v>
      </c>
      <c r="CZ5" s="261">
        <v>29265</v>
      </c>
      <c r="DA5" s="261">
        <v>29313</v>
      </c>
      <c r="DB5" s="261">
        <v>29388</v>
      </c>
      <c r="DC5" s="261">
        <v>29543</v>
      </c>
      <c r="DD5" s="261">
        <v>29683</v>
      </c>
      <c r="DE5" s="261">
        <v>29970</v>
      </c>
      <c r="DF5" s="261">
        <v>30051</v>
      </c>
      <c r="DG5" s="261">
        <v>30141</v>
      </c>
      <c r="DH5" s="261">
        <v>29755</v>
      </c>
      <c r="DI5" s="261">
        <v>29961</v>
      </c>
      <c r="DJ5" s="261">
        <v>30014</v>
      </c>
      <c r="DK5" s="261">
        <v>30513</v>
      </c>
      <c r="DL5" s="261">
        <v>30579</v>
      </c>
      <c r="DM5" s="261">
        <v>30750</v>
      </c>
      <c r="DN5" s="261">
        <v>27507</v>
      </c>
      <c r="DO5" s="261">
        <v>27644</v>
      </c>
      <c r="DP5" s="261">
        <v>27801</v>
      </c>
      <c r="DQ5" s="261">
        <v>27708</v>
      </c>
      <c r="DR5" s="261">
        <v>27722</v>
      </c>
      <c r="DS5" s="261">
        <v>27627</v>
      </c>
      <c r="DT5" s="261">
        <v>26650</v>
      </c>
      <c r="DU5" s="261">
        <v>26444</v>
      </c>
      <c r="DV5" s="261">
        <v>26913</v>
      </c>
      <c r="DW5" s="261">
        <v>27227</v>
      </c>
      <c r="DX5" s="261">
        <v>27407</v>
      </c>
      <c r="DY5" s="261">
        <v>27428</v>
      </c>
      <c r="DZ5" s="261">
        <v>27275</v>
      </c>
      <c r="EA5" s="261">
        <v>27497</v>
      </c>
      <c r="EB5" s="261">
        <v>27669</v>
      </c>
      <c r="EC5" s="261">
        <v>27460</v>
      </c>
      <c r="ED5" s="261">
        <v>27590</v>
      </c>
      <c r="EE5" s="261">
        <v>27115</v>
      </c>
      <c r="EF5" s="261">
        <v>26025</v>
      </c>
      <c r="EG5" s="261">
        <v>25993</v>
      </c>
      <c r="EH5" s="261">
        <v>26054</v>
      </c>
      <c r="EI5" s="261">
        <v>26299</v>
      </c>
      <c r="EJ5" s="261">
        <v>26358</v>
      </c>
      <c r="EK5" s="261">
        <v>26655</v>
      </c>
      <c r="EL5" s="261">
        <v>26343</v>
      </c>
      <c r="EM5" s="261">
        <v>26389</v>
      </c>
      <c r="EN5" s="261">
        <v>26413</v>
      </c>
      <c r="EO5" s="261">
        <v>26427</v>
      </c>
      <c r="EP5" s="261">
        <v>26624</v>
      </c>
      <c r="EQ5" s="261">
        <v>26627</v>
      </c>
      <c r="ER5" s="261">
        <v>25472</v>
      </c>
      <c r="ES5" s="261">
        <v>25272</v>
      </c>
      <c r="ET5" s="261">
        <v>25561</v>
      </c>
      <c r="EU5" s="261">
        <v>25982</v>
      </c>
      <c r="EV5" s="261">
        <v>26055</v>
      </c>
      <c r="EW5" s="275">
        <v>26234</v>
      </c>
      <c r="EX5" s="275">
        <v>25925</v>
      </c>
      <c r="EY5" s="275">
        <v>25898</v>
      </c>
      <c r="EZ5" s="275">
        <v>25944</v>
      </c>
      <c r="FA5" s="275">
        <v>25969</v>
      </c>
      <c r="FB5" s="275">
        <v>25911</v>
      </c>
      <c r="FC5" s="275">
        <v>26034</v>
      </c>
      <c r="FD5" s="261">
        <v>24776</v>
      </c>
      <c r="FE5" s="281">
        <v>-1258</v>
      </c>
      <c r="FF5" s="282">
        <v>95.167857417223601</v>
      </c>
      <c r="FG5" s="281">
        <v>-1258</v>
      </c>
      <c r="FH5" s="282">
        <v>95.167857417223601</v>
      </c>
      <c r="FI5" s="279"/>
      <c r="FJ5" s="283" t="s">
        <v>864</v>
      </c>
      <c r="FM5" s="320">
        <v>2016</v>
      </c>
      <c r="FN5" s="320">
        <v>2017</v>
      </c>
      <c r="FO5" s="320">
        <v>2018</v>
      </c>
      <c r="FP5" s="321">
        <v>2019</v>
      </c>
      <c r="FQ5" s="284">
        <v>2020</v>
      </c>
      <c r="FR5" s="284">
        <v>2021</v>
      </c>
      <c r="FS5" s="284">
        <v>2022</v>
      </c>
      <c r="FT5" s="284">
        <v>2023</v>
      </c>
      <c r="FU5" s="284">
        <v>2024</v>
      </c>
      <c r="FV5" s="284">
        <v>2025</v>
      </c>
      <c r="FW5" s="284">
        <v>2026</v>
      </c>
    </row>
    <row r="6" spans="1:179" ht="15" outlineLevel="2">
      <c r="A6" s="306">
        <v>142</v>
      </c>
      <c r="B6" s="307" t="s">
        <v>316</v>
      </c>
      <c r="C6" s="306" t="s">
        <v>339</v>
      </c>
      <c r="D6" s="265">
        <v>1185</v>
      </c>
      <c r="E6" s="265">
        <v>1233</v>
      </c>
      <c r="F6" s="265">
        <v>1235</v>
      </c>
      <c r="G6" s="265">
        <v>1193</v>
      </c>
      <c r="H6" s="265">
        <v>1186</v>
      </c>
      <c r="I6" s="265">
        <v>1189</v>
      </c>
      <c r="J6" s="265">
        <v>1203</v>
      </c>
      <c r="K6" s="265">
        <v>1232</v>
      </c>
      <c r="L6" s="265">
        <v>1235</v>
      </c>
      <c r="M6" s="265">
        <v>1265</v>
      </c>
      <c r="N6" s="265">
        <v>1274</v>
      </c>
      <c r="O6" s="265">
        <v>1239</v>
      </c>
      <c r="P6" s="265">
        <v>1153</v>
      </c>
      <c r="Q6" s="265">
        <v>1163</v>
      </c>
      <c r="R6" s="265">
        <v>1141</v>
      </c>
      <c r="S6" s="265">
        <v>1129</v>
      </c>
      <c r="T6" s="265">
        <v>1186</v>
      </c>
      <c r="U6" s="265">
        <v>1133</v>
      </c>
      <c r="V6" s="265">
        <v>1146</v>
      </c>
      <c r="W6" s="265">
        <v>1170</v>
      </c>
      <c r="X6" s="265">
        <v>1173</v>
      </c>
      <c r="Y6" s="265">
        <v>1182</v>
      </c>
      <c r="Z6" s="265">
        <v>1154</v>
      </c>
      <c r="AA6" s="265">
        <v>1134</v>
      </c>
      <c r="AB6" s="265">
        <v>1061</v>
      </c>
      <c r="AC6" s="265">
        <v>1014</v>
      </c>
      <c r="AD6" s="265">
        <v>995</v>
      </c>
      <c r="AE6" s="265">
        <v>987</v>
      </c>
      <c r="AF6" s="265">
        <v>958</v>
      </c>
      <c r="AG6" s="265">
        <v>948</v>
      </c>
      <c r="AH6" s="265">
        <v>1034</v>
      </c>
      <c r="AI6" s="265">
        <v>1061</v>
      </c>
      <c r="AJ6" s="265">
        <v>1055</v>
      </c>
      <c r="AK6" s="265">
        <v>1037</v>
      </c>
      <c r="AL6" s="265">
        <v>989</v>
      </c>
      <c r="AM6" s="265">
        <v>1029</v>
      </c>
      <c r="AN6" s="265">
        <v>1053</v>
      </c>
      <c r="AO6" s="265">
        <v>1010</v>
      </c>
      <c r="AP6" s="265">
        <v>1016</v>
      </c>
      <c r="AQ6" s="265">
        <v>1071</v>
      </c>
      <c r="AR6" s="265">
        <v>1099</v>
      </c>
      <c r="AS6" s="265">
        <v>1192</v>
      </c>
      <c r="AT6" s="265">
        <v>1208</v>
      </c>
      <c r="AU6" s="265">
        <v>1222</v>
      </c>
      <c r="AV6" s="265">
        <v>1209</v>
      </c>
      <c r="AW6" s="265">
        <v>1195</v>
      </c>
      <c r="AX6" s="265">
        <v>1172</v>
      </c>
      <c r="AY6" s="265">
        <v>1138</v>
      </c>
      <c r="AZ6" s="265">
        <v>1118</v>
      </c>
      <c r="BA6" s="265">
        <v>1088</v>
      </c>
      <c r="BB6" s="265">
        <v>1082</v>
      </c>
      <c r="BC6" s="265">
        <v>1031</v>
      </c>
      <c r="BD6" s="265">
        <v>997</v>
      </c>
      <c r="BE6" s="265">
        <v>985</v>
      </c>
      <c r="BF6" s="265">
        <v>983</v>
      </c>
      <c r="BG6" s="265">
        <v>981</v>
      </c>
      <c r="BH6" s="265">
        <v>958</v>
      </c>
      <c r="BI6" s="265">
        <v>932</v>
      </c>
      <c r="BJ6" s="265">
        <v>915</v>
      </c>
      <c r="BK6" s="265">
        <v>905</v>
      </c>
      <c r="BL6" s="95">
        <v>890</v>
      </c>
      <c r="BM6" s="95">
        <v>865</v>
      </c>
      <c r="BN6" s="95">
        <v>861</v>
      </c>
      <c r="BO6" s="95">
        <v>862</v>
      </c>
      <c r="BP6" s="95">
        <v>870</v>
      </c>
      <c r="BQ6" s="95">
        <v>866</v>
      </c>
      <c r="BR6" s="95">
        <v>863</v>
      </c>
      <c r="BS6" s="95">
        <v>897</v>
      </c>
      <c r="BT6" s="95">
        <v>912</v>
      </c>
      <c r="BU6" s="95">
        <v>912</v>
      </c>
      <c r="BV6" s="95">
        <v>903</v>
      </c>
      <c r="BW6" s="95">
        <v>883</v>
      </c>
      <c r="BX6" s="265">
        <v>841</v>
      </c>
      <c r="BY6" s="265">
        <v>816</v>
      </c>
      <c r="BZ6" s="265">
        <v>826</v>
      </c>
      <c r="CA6" s="265">
        <v>807</v>
      </c>
      <c r="CB6" s="265">
        <v>793</v>
      </c>
      <c r="CC6" s="265">
        <v>793</v>
      </c>
      <c r="CD6" s="265">
        <v>802</v>
      </c>
      <c r="CE6" s="265">
        <v>818</v>
      </c>
      <c r="CF6" s="265">
        <v>806</v>
      </c>
      <c r="CG6" s="265">
        <v>812</v>
      </c>
      <c r="CH6" s="265">
        <v>816</v>
      </c>
      <c r="CI6" s="265">
        <v>803</v>
      </c>
      <c r="CJ6" s="95">
        <v>797</v>
      </c>
      <c r="CK6" s="95">
        <v>776</v>
      </c>
      <c r="CL6" s="95">
        <v>790</v>
      </c>
      <c r="CM6" s="95">
        <v>773</v>
      </c>
      <c r="CN6" s="95">
        <v>761</v>
      </c>
      <c r="CO6" s="95">
        <v>773</v>
      </c>
      <c r="CP6" s="95">
        <v>756</v>
      </c>
      <c r="CQ6" s="95">
        <v>787</v>
      </c>
      <c r="CR6" s="95">
        <v>779</v>
      </c>
      <c r="CS6" s="95">
        <v>784</v>
      </c>
      <c r="CT6" s="95">
        <v>814</v>
      </c>
      <c r="CU6" s="95">
        <v>806</v>
      </c>
      <c r="CV6" s="265">
        <v>802</v>
      </c>
      <c r="CW6" s="265">
        <v>809</v>
      </c>
      <c r="CX6" s="265">
        <v>840</v>
      </c>
      <c r="CY6" s="265">
        <v>836</v>
      </c>
      <c r="CZ6" s="265">
        <v>834</v>
      </c>
      <c r="DA6" s="265">
        <v>825</v>
      </c>
      <c r="DB6" s="265">
        <v>840</v>
      </c>
      <c r="DC6" s="265">
        <v>836</v>
      </c>
      <c r="DD6" s="265">
        <v>855</v>
      </c>
      <c r="DE6" s="265">
        <v>852</v>
      </c>
      <c r="DF6" s="265">
        <v>847</v>
      </c>
      <c r="DG6" s="265">
        <v>851</v>
      </c>
      <c r="DH6" s="95">
        <v>867</v>
      </c>
      <c r="DI6" s="95">
        <v>875</v>
      </c>
      <c r="DJ6" s="95">
        <v>863</v>
      </c>
      <c r="DK6" s="95">
        <v>868</v>
      </c>
      <c r="DL6" s="95">
        <v>868</v>
      </c>
      <c r="DM6" s="95">
        <v>871</v>
      </c>
      <c r="DN6" s="95">
        <v>820</v>
      </c>
      <c r="DO6" s="95">
        <v>831</v>
      </c>
      <c r="DP6" s="95">
        <v>848</v>
      </c>
      <c r="DQ6" s="95">
        <v>845</v>
      </c>
      <c r="DR6" s="95">
        <v>834</v>
      </c>
      <c r="DS6" s="95">
        <v>834</v>
      </c>
      <c r="DT6" s="265">
        <v>825</v>
      </c>
      <c r="DU6" s="265">
        <v>819</v>
      </c>
      <c r="DV6" s="265">
        <v>806</v>
      </c>
      <c r="DW6" s="265">
        <v>823</v>
      </c>
      <c r="DX6" s="265">
        <v>824</v>
      </c>
      <c r="DY6" s="265">
        <v>832</v>
      </c>
      <c r="DZ6" s="265">
        <v>817</v>
      </c>
      <c r="EA6" s="265">
        <v>786</v>
      </c>
      <c r="EB6" s="265">
        <v>804</v>
      </c>
      <c r="EC6" s="265">
        <v>808</v>
      </c>
      <c r="ED6" s="265">
        <v>811</v>
      </c>
      <c r="EE6" s="265">
        <v>814</v>
      </c>
      <c r="EF6" s="95">
        <v>780</v>
      </c>
      <c r="EG6" s="95">
        <v>794</v>
      </c>
      <c r="EH6" s="95">
        <v>797</v>
      </c>
      <c r="EI6" s="95">
        <v>785</v>
      </c>
      <c r="EJ6" s="95">
        <v>799</v>
      </c>
      <c r="EK6" s="95">
        <v>799</v>
      </c>
      <c r="EL6" s="95">
        <v>786</v>
      </c>
      <c r="EM6" s="95">
        <v>783</v>
      </c>
      <c r="EN6" s="95">
        <v>788</v>
      </c>
      <c r="EO6" s="95">
        <v>796</v>
      </c>
      <c r="EP6" s="95">
        <v>788</v>
      </c>
      <c r="EQ6" s="95">
        <v>779</v>
      </c>
      <c r="ER6" s="95">
        <v>723</v>
      </c>
      <c r="ES6" s="95">
        <v>733</v>
      </c>
      <c r="ET6" s="95">
        <v>746</v>
      </c>
      <c r="EU6" s="95">
        <v>753</v>
      </c>
      <c r="EV6" s="95">
        <v>777</v>
      </c>
      <c r="EW6" s="276">
        <v>802</v>
      </c>
      <c r="EX6" s="276">
        <v>787</v>
      </c>
      <c r="EY6" s="276">
        <v>783</v>
      </c>
      <c r="EZ6" s="276">
        <v>767</v>
      </c>
      <c r="FA6" s="276">
        <v>784</v>
      </c>
      <c r="FB6" s="276">
        <v>795</v>
      </c>
      <c r="FC6" s="276">
        <v>799</v>
      </c>
      <c r="FD6" s="95">
        <v>771</v>
      </c>
      <c r="FE6" s="281">
        <v>-28</v>
      </c>
      <c r="FF6" s="282">
        <v>96.495619524405498</v>
      </c>
      <c r="FG6" s="281">
        <v>-28</v>
      </c>
      <c r="FH6" s="282">
        <v>96.495619524405498</v>
      </c>
      <c r="FL6" s="284" t="s">
        <v>587</v>
      </c>
      <c r="FM6" s="287">
        <v>3426363</v>
      </c>
      <c r="FN6" s="288">
        <v>3648470</v>
      </c>
      <c r="FO6" s="288">
        <v>3680627</v>
      </c>
      <c r="FP6" s="288">
        <v>3770592</v>
      </c>
      <c r="FQ6" s="288">
        <v>3900667</v>
      </c>
      <c r="FR6" s="288">
        <v>4041993</v>
      </c>
      <c r="FS6" s="288">
        <v>4242663</v>
      </c>
      <c r="FT6" s="292">
        <v>4049362</v>
      </c>
      <c r="FU6" s="292">
        <v>4038849</v>
      </c>
      <c r="FV6" s="292">
        <v>4033164</v>
      </c>
      <c r="FW6" s="292">
        <v>3989638</v>
      </c>
    </row>
    <row r="7" spans="1:179" ht="15" customHeight="1" outlineLevel="2">
      <c r="A7" s="306">
        <v>425</v>
      </c>
      <c r="B7" s="307" t="s">
        <v>316</v>
      </c>
      <c r="C7" s="306" t="s">
        <v>341</v>
      </c>
      <c r="D7" s="265">
        <v>1516</v>
      </c>
      <c r="E7" s="265">
        <v>1564</v>
      </c>
      <c r="F7" s="265">
        <v>1602</v>
      </c>
      <c r="G7" s="265">
        <v>1609</v>
      </c>
      <c r="H7" s="265">
        <v>1591</v>
      </c>
      <c r="I7" s="265">
        <v>1634</v>
      </c>
      <c r="J7" s="265">
        <v>1636</v>
      </c>
      <c r="K7" s="265">
        <v>1559</v>
      </c>
      <c r="L7" s="265">
        <v>1435</v>
      </c>
      <c r="M7" s="265">
        <v>1482</v>
      </c>
      <c r="N7" s="265">
        <v>1455</v>
      </c>
      <c r="O7" s="265">
        <v>1388</v>
      </c>
      <c r="P7" s="265">
        <v>1307</v>
      </c>
      <c r="Q7" s="265">
        <v>1327</v>
      </c>
      <c r="R7" s="265">
        <v>1382</v>
      </c>
      <c r="S7" s="265">
        <v>1353</v>
      </c>
      <c r="T7" s="265">
        <v>1591</v>
      </c>
      <c r="U7" s="265">
        <v>1425</v>
      </c>
      <c r="V7" s="265">
        <v>1416</v>
      </c>
      <c r="W7" s="265">
        <v>1556</v>
      </c>
      <c r="X7" s="265">
        <v>1635</v>
      </c>
      <c r="Y7" s="265">
        <v>1760</v>
      </c>
      <c r="Z7" s="265">
        <v>1709</v>
      </c>
      <c r="AA7" s="265">
        <v>1611</v>
      </c>
      <c r="AB7" s="265">
        <v>1523</v>
      </c>
      <c r="AC7" s="265">
        <v>1529</v>
      </c>
      <c r="AD7" s="265">
        <v>1588</v>
      </c>
      <c r="AE7" s="265">
        <v>1666</v>
      </c>
      <c r="AF7" s="265">
        <v>1699</v>
      </c>
      <c r="AG7" s="265">
        <v>1753</v>
      </c>
      <c r="AH7" s="265">
        <v>1926</v>
      </c>
      <c r="AI7" s="265">
        <v>2020</v>
      </c>
      <c r="AJ7" s="265">
        <v>2115</v>
      </c>
      <c r="AK7" s="265">
        <v>2165</v>
      </c>
      <c r="AL7" s="265">
        <v>1996</v>
      </c>
      <c r="AM7" s="265">
        <v>1992</v>
      </c>
      <c r="AN7" s="265">
        <v>1911</v>
      </c>
      <c r="AO7" s="265">
        <v>1846</v>
      </c>
      <c r="AP7" s="265">
        <v>1935</v>
      </c>
      <c r="AQ7" s="265">
        <v>1981</v>
      </c>
      <c r="AR7" s="265">
        <v>2086</v>
      </c>
      <c r="AS7" s="265">
        <v>2300</v>
      </c>
      <c r="AT7" s="265">
        <v>2428</v>
      </c>
      <c r="AU7" s="265">
        <v>2519</v>
      </c>
      <c r="AV7" s="265">
        <v>2604</v>
      </c>
      <c r="AW7" s="265">
        <v>2751</v>
      </c>
      <c r="AX7" s="265">
        <v>2779</v>
      </c>
      <c r="AY7" s="265">
        <v>2796</v>
      </c>
      <c r="AZ7" s="265">
        <v>2724</v>
      </c>
      <c r="BA7" s="265">
        <v>2668</v>
      </c>
      <c r="BB7" s="265">
        <v>2686</v>
      </c>
      <c r="BC7" s="265">
        <v>2519</v>
      </c>
      <c r="BD7" s="265">
        <v>2356</v>
      </c>
      <c r="BE7" s="265">
        <v>2273</v>
      </c>
      <c r="BF7" s="265">
        <v>2188</v>
      </c>
      <c r="BG7" s="265">
        <v>2213</v>
      </c>
      <c r="BH7" s="265">
        <v>2056</v>
      </c>
      <c r="BI7" s="265">
        <v>1971</v>
      </c>
      <c r="BJ7" s="265">
        <v>1848</v>
      </c>
      <c r="BK7" s="265">
        <v>1861</v>
      </c>
      <c r="BL7" s="95">
        <v>1813</v>
      </c>
      <c r="BM7" s="95">
        <v>1771</v>
      </c>
      <c r="BN7" s="95">
        <v>1772</v>
      </c>
      <c r="BO7" s="95">
        <v>1780</v>
      </c>
      <c r="BP7" s="95">
        <v>1613</v>
      </c>
      <c r="BQ7" s="95">
        <v>1663</v>
      </c>
      <c r="BR7" s="95">
        <v>1661</v>
      </c>
      <c r="BS7" s="95">
        <v>1676</v>
      </c>
      <c r="BT7" s="95">
        <v>1689</v>
      </c>
      <c r="BU7" s="95">
        <v>1741</v>
      </c>
      <c r="BV7" s="95">
        <v>1768</v>
      </c>
      <c r="BW7" s="95">
        <v>1800</v>
      </c>
      <c r="BX7" s="265">
        <v>1705</v>
      </c>
      <c r="BY7" s="265">
        <v>1700</v>
      </c>
      <c r="BZ7" s="265">
        <v>1747</v>
      </c>
      <c r="CA7" s="265">
        <v>1713</v>
      </c>
      <c r="CB7" s="265">
        <v>1700</v>
      </c>
      <c r="CC7" s="265">
        <v>1709</v>
      </c>
      <c r="CD7" s="265">
        <v>1697</v>
      </c>
      <c r="CE7" s="265">
        <v>1740</v>
      </c>
      <c r="CF7" s="265">
        <v>1712</v>
      </c>
      <c r="CG7" s="265">
        <v>1755</v>
      </c>
      <c r="CH7" s="265">
        <v>1773</v>
      </c>
      <c r="CI7" s="265">
        <v>1765</v>
      </c>
      <c r="CJ7" s="95">
        <v>1694</v>
      </c>
      <c r="CK7" s="95">
        <v>1663</v>
      </c>
      <c r="CL7" s="95">
        <v>1756</v>
      </c>
      <c r="CM7" s="95">
        <v>1733</v>
      </c>
      <c r="CN7" s="95">
        <v>1689</v>
      </c>
      <c r="CO7" s="95">
        <v>1689</v>
      </c>
      <c r="CP7" s="95">
        <v>1723</v>
      </c>
      <c r="CQ7" s="95">
        <v>1813</v>
      </c>
      <c r="CR7" s="95">
        <v>1824</v>
      </c>
      <c r="CS7" s="95">
        <v>1827</v>
      </c>
      <c r="CT7" s="95">
        <v>1863</v>
      </c>
      <c r="CU7" s="95">
        <v>1890</v>
      </c>
      <c r="CV7" s="265">
        <v>1884</v>
      </c>
      <c r="CW7" s="265">
        <v>1961</v>
      </c>
      <c r="CX7" s="265">
        <v>1997</v>
      </c>
      <c r="CY7" s="265">
        <v>2041</v>
      </c>
      <c r="CZ7" s="265">
        <v>2044</v>
      </c>
      <c r="DA7" s="265">
        <v>2062</v>
      </c>
      <c r="DB7" s="265">
        <v>2088</v>
      </c>
      <c r="DC7" s="265">
        <v>2143</v>
      </c>
      <c r="DD7" s="265">
        <v>2199</v>
      </c>
      <c r="DE7" s="265">
        <v>2208</v>
      </c>
      <c r="DF7" s="265">
        <v>2220</v>
      </c>
      <c r="DG7" s="265">
        <v>2247</v>
      </c>
      <c r="DH7" s="95">
        <v>2249</v>
      </c>
      <c r="DI7" s="95">
        <v>2335</v>
      </c>
      <c r="DJ7" s="95">
        <v>2347</v>
      </c>
      <c r="DK7" s="95">
        <v>2417</v>
      </c>
      <c r="DL7" s="95">
        <v>2411</v>
      </c>
      <c r="DM7" s="95">
        <v>2487</v>
      </c>
      <c r="DN7" s="95">
        <v>2277</v>
      </c>
      <c r="DO7" s="95">
        <v>2281</v>
      </c>
      <c r="DP7" s="95">
        <v>2301</v>
      </c>
      <c r="DQ7" s="95">
        <v>2285</v>
      </c>
      <c r="DR7" s="95">
        <v>2310</v>
      </c>
      <c r="DS7" s="95">
        <v>2292</v>
      </c>
      <c r="DT7" s="265">
        <v>2209</v>
      </c>
      <c r="DU7" s="265">
        <v>2235</v>
      </c>
      <c r="DV7" s="265">
        <v>2284</v>
      </c>
      <c r="DW7" s="265">
        <v>2360</v>
      </c>
      <c r="DX7" s="265">
        <v>2360</v>
      </c>
      <c r="DY7" s="265">
        <v>2353</v>
      </c>
      <c r="DZ7" s="265">
        <v>2340</v>
      </c>
      <c r="EA7" s="265">
        <v>2320</v>
      </c>
      <c r="EB7" s="265">
        <v>2303</v>
      </c>
      <c r="EC7" s="265">
        <v>2362</v>
      </c>
      <c r="ED7" s="265">
        <v>2395</v>
      </c>
      <c r="EE7" s="265">
        <v>2352</v>
      </c>
      <c r="EF7" s="95">
        <v>2243</v>
      </c>
      <c r="EG7" s="95">
        <v>2289</v>
      </c>
      <c r="EH7" s="95">
        <v>2335</v>
      </c>
      <c r="EI7" s="95">
        <v>2331</v>
      </c>
      <c r="EJ7" s="95">
        <v>2325</v>
      </c>
      <c r="EK7" s="95">
        <v>2322</v>
      </c>
      <c r="EL7" s="95">
        <v>2327</v>
      </c>
      <c r="EM7" s="95">
        <v>2350</v>
      </c>
      <c r="EN7" s="95">
        <v>2359</v>
      </c>
      <c r="EO7" s="95">
        <v>2350</v>
      </c>
      <c r="EP7" s="95">
        <v>2327</v>
      </c>
      <c r="EQ7" s="95">
        <v>2301</v>
      </c>
      <c r="ER7" s="95">
        <v>2230</v>
      </c>
      <c r="ES7" s="95">
        <v>2202</v>
      </c>
      <c r="ET7" s="95">
        <v>2204</v>
      </c>
      <c r="EU7" s="95">
        <v>2213</v>
      </c>
      <c r="EV7" s="95">
        <v>2197</v>
      </c>
      <c r="EW7" s="276">
        <v>2197</v>
      </c>
      <c r="EX7" s="276">
        <v>2173</v>
      </c>
      <c r="EY7" s="276">
        <v>2181</v>
      </c>
      <c r="EZ7" s="276">
        <v>2210</v>
      </c>
      <c r="FA7" s="276">
        <v>2206</v>
      </c>
      <c r="FB7" s="276">
        <v>2205</v>
      </c>
      <c r="FC7" s="276">
        <v>2209</v>
      </c>
      <c r="FD7" s="95">
        <v>2108</v>
      </c>
      <c r="FE7" s="281">
        <v>-101</v>
      </c>
      <c r="FF7" s="282">
        <v>95.427795382526</v>
      </c>
      <c r="FG7" s="281">
        <v>-101</v>
      </c>
      <c r="FH7" s="282">
        <v>95.427795382526</v>
      </c>
      <c r="FI7" s="896" t="s">
        <v>865</v>
      </c>
      <c r="FJ7" s="897"/>
      <c r="FL7" s="284" t="s">
        <v>589</v>
      </c>
      <c r="FM7" s="287">
        <v>3398694</v>
      </c>
      <c r="FN7" s="288">
        <v>3611664</v>
      </c>
      <c r="FO7" s="288">
        <v>3678533</v>
      </c>
      <c r="FP7" s="288">
        <v>3762794</v>
      </c>
      <c r="FQ7" s="288">
        <v>3887980</v>
      </c>
      <c r="FR7" s="288">
        <v>4081087</v>
      </c>
      <c r="FS7" s="288">
        <v>4245292</v>
      </c>
      <c r="FT7" s="292">
        <v>4048714</v>
      </c>
      <c r="FU7" s="292">
        <v>4036413</v>
      </c>
      <c r="FV7" s="292">
        <v>4039681</v>
      </c>
    </row>
    <row r="8" spans="1:179" ht="15" customHeight="1" outlineLevel="2">
      <c r="A8" s="306">
        <v>579</v>
      </c>
      <c r="B8" s="307" t="s">
        <v>316</v>
      </c>
      <c r="C8" s="306" t="s">
        <v>343</v>
      </c>
      <c r="D8" s="265">
        <v>15869</v>
      </c>
      <c r="E8" s="265">
        <v>16095</v>
      </c>
      <c r="F8" s="265">
        <v>16356</v>
      </c>
      <c r="G8" s="265">
        <v>16522</v>
      </c>
      <c r="H8" s="265">
        <v>16719</v>
      </c>
      <c r="I8" s="265">
        <v>17193</v>
      </c>
      <c r="J8" s="265">
        <v>16973</v>
      </c>
      <c r="K8" s="265">
        <v>16760</v>
      </c>
      <c r="L8" s="265">
        <v>16499</v>
      </c>
      <c r="M8" s="265">
        <v>16581</v>
      </c>
      <c r="N8" s="265">
        <v>16688</v>
      </c>
      <c r="O8" s="265">
        <v>16443</v>
      </c>
      <c r="P8" s="265">
        <v>15376</v>
      </c>
      <c r="Q8" s="265">
        <v>15463</v>
      </c>
      <c r="R8" s="265">
        <v>15783</v>
      </c>
      <c r="S8" s="265">
        <v>15799</v>
      </c>
      <c r="T8" s="265">
        <v>16719</v>
      </c>
      <c r="U8" s="265">
        <v>16693</v>
      </c>
      <c r="V8" s="265">
        <v>16834</v>
      </c>
      <c r="W8" s="265">
        <v>17796</v>
      </c>
      <c r="X8" s="265">
        <v>18114</v>
      </c>
      <c r="Y8" s="265">
        <v>18370</v>
      </c>
      <c r="Z8" s="265">
        <v>17759</v>
      </c>
      <c r="AA8" s="265">
        <v>17189</v>
      </c>
      <c r="AB8" s="265">
        <v>16095</v>
      </c>
      <c r="AC8" s="265">
        <v>15598</v>
      </c>
      <c r="AD8" s="265">
        <v>15780</v>
      </c>
      <c r="AE8" s="265">
        <v>16080</v>
      </c>
      <c r="AF8" s="265">
        <v>16006</v>
      </c>
      <c r="AG8" s="265">
        <v>16577</v>
      </c>
      <c r="AH8" s="265">
        <v>17641</v>
      </c>
      <c r="AI8" s="265">
        <v>18058</v>
      </c>
      <c r="AJ8" s="265">
        <v>18129</v>
      </c>
      <c r="AK8" s="265">
        <v>17932</v>
      </c>
      <c r="AL8" s="265">
        <v>16686</v>
      </c>
      <c r="AM8" s="265">
        <v>17081</v>
      </c>
      <c r="AN8" s="265">
        <v>16736</v>
      </c>
      <c r="AO8" s="265">
        <v>15682</v>
      </c>
      <c r="AP8" s="265">
        <v>15978</v>
      </c>
      <c r="AQ8" s="265">
        <v>16891</v>
      </c>
      <c r="AR8" s="265">
        <v>17047</v>
      </c>
      <c r="AS8" s="265">
        <v>17711</v>
      </c>
      <c r="AT8" s="265">
        <v>18215</v>
      </c>
      <c r="AU8" s="265">
        <v>18406</v>
      </c>
      <c r="AV8" s="265">
        <v>18369</v>
      </c>
      <c r="AW8" s="265">
        <v>18589</v>
      </c>
      <c r="AX8" s="265">
        <v>18617</v>
      </c>
      <c r="AY8" s="265">
        <v>18890</v>
      </c>
      <c r="AZ8" s="265">
        <v>18816</v>
      </c>
      <c r="BA8" s="265">
        <v>18612</v>
      </c>
      <c r="BB8" s="265">
        <v>18712</v>
      </c>
      <c r="BC8" s="265">
        <v>18336</v>
      </c>
      <c r="BD8" s="265">
        <v>18144</v>
      </c>
      <c r="BE8" s="265">
        <v>18320</v>
      </c>
      <c r="BF8" s="265">
        <v>18780</v>
      </c>
      <c r="BG8" s="265">
        <v>18522</v>
      </c>
      <c r="BH8" s="265">
        <v>17938</v>
      </c>
      <c r="BI8" s="265">
        <v>17667</v>
      </c>
      <c r="BJ8" s="265">
        <v>17060</v>
      </c>
      <c r="BK8" s="265">
        <v>17451</v>
      </c>
      <c r="BL8" s="95">
        <v>17301</v>
      </c>
      <c r="BM8" s="95">
        <v>16946</v>
      </c>
      <c r="BN8" s="95">
        <v>16782</v>
      </c>
      <c r="BO8" s="95">
        <v>16805</v>
      </c>
      <c r="BP8" s="95">
        <v>16492</v>
      </c>
      <c r="BQ8" s="95">
        <v>16527</v>
      </c>
      <c r="BR8" s="95">
        <v>16334</v>
      </c>
      <c r="BS8" s="95">
        <v>16522</v>
      </c>
      <c r="BT8" s="95">
        <v>16811</v>
      </c>
      <c r="BU8" s="95">
        <v>16557</v>
      </c>
      <c r="BV8" s="95">
        <v>16649</v>
      </c>
      <c r="BW8" s="95">
        <v>16642</v>
      </c>
      <c r="BX8" s="265">
        <v>16264</v>
      </c>
      <c r="BY8" s="265">
        <v>15999</v>
      </c>
      <c r="BZ8" s="265">
        <v>15944</v>
      </c>
      <c r="CA8" s="265">
        <v>15925</v>
      </c>
      <c r="CB8" s="265">
        <v>15944</v>
      </c>
      <c r="CC8" s="265">
        <v>16099</v>
      </c>
      <c r="CD8" s="265">
        <v>16107</v>
      </c>
      <c r="CE8" s="265">
        <v>16067</v>
      </c>
      <c r="CF8" s="265">
        <v>15745</v>
      </c>
      <c r="CG8" s="265">
        <v>16025</v>
      </c>
      <c r="CH8" s="265">
        <v>16138</v>
      </c>
      <c r="CI8" s="265">
        <v>16204</v>
      </c>
      <c r="CJ8" s="95">
        <v>15500</v>
      </c>
      <c r="CK8" s="95">
        <v>15205</v>
      </c>
      <c r="CL8" s="95">
        <v>15322</v>
      </c>
      <c r="CM8" s="95">
        <v>15159</v>
      </c>
      <c r="CN8" s="95">
        <v>14713</v>
      </c>
      <c r="CO8" s="95">
        <v>14689</v>
      </c>
      <c r="CP8" s="95">
        <v>14818</v>
      </c>
      <c r="CQ8" s="95">
        <v>15373</v>
      </c>
      <c r="CR8" s="95">
        <v>15539</v>
      </c>
      <c r="CS8" s="95">
        <v>15928</v>
      </c>
      <c r="CT8" s="95">
        <v>16118</v>
      </c>
      <c r="CU8" s="95">
        <v>16278</v>
      </c>
      <c r="CV8" s="265">
        <v>16124</v>
      </c>
      <c r="CW8" s="265">
        <v>16393</v>
      </c>
      <c r="CX8" s="265">
        <v>16702</v>
      </c>
      <c r="CY8" s="265">
        <v>16900</v>
      </c>
      <c r="CZ8" s="265">
        <v>17207</v>
      </c>
      <c r="DA8" s="265">
        <v>17295</v>
      </c>
      <c r="DB8" s="265">
        <v>17327</v>
      </c>
      <c r="DC8" s="265">
        <v>17338</v>
      </c>
      <c r="DD8" s="265">
        <v>17204</v>
      </c>
      <c r="DE8" s="265">
        <v>17319</v>
      </c>
      <c r="DF8" s="265">
        <v>17402</v>
      </c>
      <c r="DG8" s="265">
        <v>17501</v>
      </c>
      <c r="DH8" s="95">
        <v>17282</v>
      </c>
      <c r="DI8" s="95">
        <v>17378</v>
      </c>
      <c r="DJ8" s="95">
        <v>17339</v>
      </c>
      <c r="DK8" s="95">
        <v>17611</v>
      </c>
      <c r="DL8" s="95">
        <v>17531</v>
      </c>
      <c r="DM8" s="95">
        <v>17530</v>
      </c>
      <c r="DN8" s="95">
        <v>15701</v>
      </c>
      <c r="DO8" s="95">
        <v>15754</v>
      </c>
      <c r="DP8" s="95">
        <v>15828</v>
      </c>
      <c r="DQ8" s="95">
        <v>15754</v>
      </c>
      <c r="DR8" s="95">
        <v>15819</v>
      </c>
      <c r="DS8" s="95">
        <v>15809</v>
      </c>
      <c r="DT8" s="265">
        <v>15378</v>
      </c>
      <c r="DU8" s="265">
        <v>15303</v>
      </c>
      <c r="DV8" s="265">
        <v>15543</v>
      </c>
      <c r="DW8" s="265">
        <v>15600</v>
      </c>
      <c r="DX8" s="265">
        <v>15684</v>
      </c>
      <c r="DY8" s="265">
        <v>15617</v>
      </c>
      <c r="DZ8" s="265">
        <v>15654</v>
      </c>
      <c r="EA8" s="265">
        <v>15672</v>
      </c>
      <c r="EB8" s="265">
        <v>15754</v>
      </c>
      <c r="EC8" s="265">
        <v>15728</v>
      </c>
      <c r="ED8" s="265">
        <v>15875</v>
      </c>
      <c r="EE8" s="265">
        <v>15565</v>
      </c>
      <c r="EF8" s="95">
        <v>14987</v>
      </c>
      <c r="EG8" s="95">
        <v>15025</v>
      </c>
      <c r="EH8" s="95">
        <v>15091</v>
      </c>
      <c r="EI8" s="95">
        <v>15294</v>
      </c>
      <c r="EJ8" s="95">
        <v>15285</v>
      </c>
      <c r="EK8" s="95">
        <v>15556</v>
      </c>
      <c r="EL8" s="95">
        <v>15377</v>
      </c>
      <c r="EM8" s="95">
        <v>15387</v>
      </c>
      <c r="EN8" s="95">
        <v>15436</v>
      </c>
      <c r="EO8" s="95">
        <v>15418</v>
      </c>
      <c r="EP8" s="95">
        <v>15518</v>
      </c>
      <c r="EQ8" s="95">
        <v>15458</v>
      </c>
      <c r="ER8" s="95">
        <v>14806</v>
      </c>
      <c r="ES8" s="95">
        <v>14842</v>
      </c>
      <c r="ET8" s="95">
        <v>14837</v>
      </c>
      <c r="EU8" s="95">
        <v>15062</v>
      </c>
      <c r="EV8" s="95">
        <v>15089</v>
      </c>
      <c r="EW8" s="276">
        <v>15152</v>
      </c>
      <c r="EX8" s="276">
        <v>14995</v>
      </c>
      <c r="EY8" s="276">
        <v>14956</v>
      </c>
      <c r="EZ8" s="276">
        <v>15039</v>
      </c>
      <c r="FA8" s="276">
        <v>15095</v>
      </c>
      <c r="FB8" s="276">
        <v>15020</v>
      </c>
      <c r="FC8" s="276">
        <v>15079</v>
      </c>
      <c r="FD8" s="95">
        <v>14379</v>
      </c>
      <c r="FE8" s="281">
        <v>-700</v>
      </c>
      <c r="FF8" s="282">
        <v>95.357782346309406</v>
      </c>
      <c r="FG8" s="281">
        <v>-700</v>
      </c>
      <c r="FH8" s="282">
        <v>95.357782346309406</v>
      </c>
      <c r="FI8" s="279"/>
      <c r="FJ8" s="278" t="s">
        <v>866</v>
      </c>
      <c r="FL8" s="284" t="s">
        <v>590</v>
      </c>
      <c r="FM8" s="287">
        <v>3448626</v>
      </c>
      <c r="FN8" s="288">
        <v>3686024</v>
      </c>
      <c r="FO8" s="288">
        <v>3710863</v>
      </c>
      <c r="FP8" s="288">
        <v>3800490</v>
      </c>
      <c r="FQ8" s="288">
        <v>3904336</v>
      </c>
      <c r="FR8" s="288">
        <v>4124926</v>
      </c>
      <c r="FS8" s="288">
        <v>4202885</v>
      </c>
      <c r="FT8" s="292">
        <v>4083123</v>
      </c>
      <c r="FU8" s="292">
        <v>4048298</v>
      </c>
      <c r="FV8" s="292">
        <v>4066762</v>
      </c>
    </row>
    <row r="9" spans="1:179" ht="15" customHeight="1" outlineLevel="2">
      <c r="A9" s="306">
        <v>585</v>
      </c>
      <c r="B9" s="307" t="s">
        <v>316</v>
      </c>
      <c r="C9" s="306" t="s">
        <v>345</v>
      </c>
      <c r="D9" s="265">
        <v>3794</v>
      </c>
      <c r="E9" s="265">
        <v>3801</v>
      </c>
      <c r="F9" s="265">
        <v>3840</v>
      </c>
      <c r="G9" s="265">
        <v>3807</v>
      </c>
      <c r="H9" s="265">
        <v>3906</v>
      </c>
      <c r="I9" s="265">
        <v>4021</v>
      </c>
      <c r="J9" s="265">
        <v>3907</v>
      </c>
      <c r="K9" s="265">
        <v>3833</v>
      </c>
      <c r="L9" s="265">
        <v>3792</v>
      </c>
      <c r="M9" s="265">
        <v>3707</v>
      </c>
      <c r="N9" s="265">
        <v>3743</v>
      </c>
      <c r="O9" s="265">
        <v>3778</v>
      </c>
      <c r="P9" s="265">
        <v>3580</v>
      </c>
      <c r="Q9" s="265">
        <v>3615</v>
      </c>
      <c r="R9" s="265">
        <v>3821</v>
      </c>
      <c r="S9" s="265">
        <v>3879</v>
      </c>
      <c r="T9" s="265">
        <v>3906</v>
      </c>
      <c r="U9" s="265">
        <v>3772</v>
      </c>
      <c r="V9" s="265">
        <v>3781</v>
      </c>
      <c r="W9" s="265">
        <v>3899</v>
      </c>
      <c r="X9" s="265">
        <v>3966</v>
      </c>
      <c r="Y9" s="265">
        <v>4020</v>
      </c>
      <c r="Z9" s="265">
        <v>3960</v>
      </c>
      <c r="AA9" s="265">
        <v>3759</v>
      </c>
      <c r="AB9" s="265">
        <v>3724</v>
      </c>
      <c r="AC9" s="265">
        <v>3608</v>
      </c>
      <c r="AD9" s="265">
        <v>3609</v>
      </c>
      <c r="AE9" s="265">
        <v>3696</v>
      </c>
      <c r="AF9" s="265">
        <v>3751</v>
      </c>
      <c r="AG9" s="265">
        <v>3942</v>
      </c>
      <c r="AH9" s="265">
        <v>4181</v>
      </c>
      <c r="AI9" s="265">
        <v>4225</v>
      </c>
      <c r="AJ9" s="265">
        <v>4252</v>
      </c>
      <c r="AK9" s="265">
        <v>4252</v>
      </c>
      <c r="AL9" s="265">
        <v>3994</v>
      </c>
      <c r="AM9" s="265">
        <v>4081</v>
      </c>
      <c r="AN9" s="265">
        <v>3945</v>
      </c>
      <c r="AO9" s="265">
        <v>3785</v>
      </c>
      <c r="AP9" s="265">
        <v>3649</v>
      </c>
      <c r="AQ9" s="265">
        <v>3720</v>
      </c>
      <c r="AR9" s="265">
        <v>3754</v>
      </c>
      <c r="AS9" s="265">
        <v>3872</v>
      </c>
      <c r="AT9" s="265">
        <v>3909</v>
      </c>
      <c r="AU9" s="265">
        <v>3902</v>
      </c>
      <c r="AV9" s="265">
        <v>3849</v>
      </c>
      <c r="AW9" s="265">
        <v>3863</v>
      </c>
      <c r="AX9" s="265">
        <v>3795</v>
      </c>
      <c r="AY9" s="265">
        <v>3837</v>
      </c>
      <c r="AZ9" s="265">
        <v>3751</v>
      </c>
      <c r="BA9" s="265">
        <v>3707</v>
      </c>
      <c r="BB9" s="265">
        <v>3675</v>
      </c>
      <c r="BC9" s="265">
        <v>3578</v>
      </c>
      <c r="BD9" s="265">
        <v>3574</v>
      </c>
      <c r="BE9" s="265">
        <v>3577</v>
      </c>
      <c r="BF9" s="265">
        <v>3632</v>
      </c>
      <c r="BG9" s="265">
        <v>3646</v>
      </c>
      <c r="BH9" s="265">
        <v>3569</v>
      </c>
      <c r="BI9" s="265">
        <v>3543</v>
      </c>
      <c r="BJ9" s="265">
        <v>3469</v>
      </c>
      <c r="BK9" s="265">
        <v>3501</v>
      </c>
      <c r="BL9" s="95">
        <v>3448</v>
      </c>
      <c r="BM9" s="95">
        <v>3271</v>
      </c>
      <c r="BN9" s="95">
        <v>3283</v>
      </c>
      <c r="BO9" s="95">
        <v>3229</v>
      </c>
      <c r="BP9" s="95">
        <v>3157</v>
      </c>
      <c r="BQ9" s="95">
        <v>3183</v>
      </c>
      <c r="BR9" s="95">
        <v>3094</v>
      </c>
      <c r="BS9" s="95">
        <v>3070</v>
      </c>
      <c r="BT9" s="95">
        <v>3106</v>
      </c>
      <c r="BU9" s="95">
        <v>3078</v>
      </c>
      <c r="BV9" s="95">
        <v>3020</v>
      </c>
      <c r="BW9" s="95">
        <v>2973</v>
      </c>
      <c r="BX9" s="265">
        <v>2837</v>
      </c>
      <c r="BY9" s="265">
        <v>2766</v>
      </c>
      <c r="BZ9" s="265">
        <v>2815</v>
      </c>
      <c r="CA9" s="265">
        <v>2800</v>
      </c>
      <c r="CB9" s="265">
        <v>2793</v>
      </c>
      <c r="CC9" s="265">
        <v>2833</v>
      </c>
      <c r="CD9" s="265">
        <v>2863</v>
      </c>
      <c r="CE9" s="265">
        <v>2923</v>
      </c>
      <c r="CF9" s="265">
        <v>2817</v>
      </c>
      <c r="CG9" s="265">
        <v>2811</v>
      </c>
      <c r="CH9" s="265">
        <v>2837</v>
      </c>
      <c r="CI9" s="265">
        <v>2820</v>
      </c>
      <c r="CJ9" s="95">
        <v>2751</v>
      </c>
      <c r="CK9" s="95">
        <v>2736</v>
      </c>
      <c r="CL9" s="95">
        <v>2778</v>
      </c>
      <c r="CM9" s="95">
        <v>2756</v>
      </c>
      <c r="CN9" s="95">
        <v>2665</v>
      </c>
      <c r="CO9" s="95">
        <v>2641</v>
      </c>
      <c r="CP9" s="95">
        <v>2753</v>
      </c>
      <c r="CQ9" s="95">
        <v>2914</v>
      </c>
      <c r="CR9" s="95">
        <v>2942</v>
      </c>
      <c r="CS9" s="95">
        <v>2946</v>
      </c>
      <c r="CT9" s="95">
        <v>3036</v>
      </c>
      <c r="CU9" s="95">
        <v>3140</v>
      </c>
      <c r="CV9" s="265">
        <v>3046</v>
      </c>
      <c r="CW9" s="265">
        <v>3086</v>
      </c>
      <c r="CX9" s="265">
        <v>3176</v>
      </c>
      <c r="CY9" s="265">
        <v>3187</v>
      </c>
      <c r="CZ9" s="265">
        <v>3261</v>
      </c>
      <c r="DA9" s="265">
        <v>3221</v>
      </c>
      <c r="DB9" s="265">
        <v>3192</v>
      </c>
      <c r="DC9" s="265">
        <v>3210</v>
      </c>
      <c r="DD9" s="265">
        <v>3200</v>
      </c>
      <c r="DE9" s="265">
        <v>3237</v>
      </c>
      <c r="DF9" s="265">
        <v>3235</v>
      </c>
      <c r="DG9" s="265">
        <v>3238</v>
      </c>
      <c r="DH9" s="95">
        <v>3170</v>
      </c>
      <c r="DI9" s="95">
        <v>3159</v>
      </c>
      <c r="DJ9" s="95">
        <v>3190</v>
      </c>
      <c r="DK9" s="95">
        <v>3272</v>
      </c>
      <c r="DL9" s="95">
        <v>3303</v>
      </c>
      <c r="DM9" s="95">
        <v>3347</v>
      </c>
      <c r="DN9" s="95">
        <v>2962</v>
      </c>
      <c r="DO9" s="95">
        <v>2959</v>
      </c>
      <c r="DP9" s="95">
        <v>3013</v>
      </c>
      <c r="DQ9" s="95">
        <v>3039</v>
      </c>
      <c r="DR9" s="95">
        <v>3037</v>
      </c>
      <c r="DS9" s="95">
        <v>3058</v>
      </c>
      <c r="DT9" s="265">
        <v>2945</v>
      </c>
      <c r="DU9" s="265">
        <v>2953</v>
      </c>
      <c r="DV9" s="265">
        <v>3068</v>
      </c>
      <c r="DW9" s="265">
        <v>3089</v>
      </c>
      <c r="DX9" s="265">
        <v>3113</v>
      </c>
      <c r="DY9" s="265">
        <v>3164</v>
      </c>
      <c r="DZ9" s="265">
        <v>3039</v>
      </c>
      <c r="EA9" s="265">
        <v>2987</v>
      </c>
      <c r="EB9" s="265">
        <v>2974</v>
      </c>
      <c r="EC9" s="265">
        <v>2975</v>
      </c>
      <c r="ED9" s="265">
        <v>2990</v>
      </c>
      <c r="EE9" s="265">
        <v>2976</v>
      </c>
      <c r="EF9" s="95">
        <v>2881</v>
      </c>
      <c r="EG9" s="95">
        <v>2768</v>
      </c>
      <c r="EH9" s="95">
        <v>2730</v>
      </c>
      <c r="EI9" s="95">
        <v>2786</v>
      </c>
      <c r="EJ9" s="95">
        <v>2810</v>
      </c>
      <c r="EK9" s="95">
        <v>2794</v>
      </c>
      <c r="EL9" s="95">
        <v>2723</v>
      </c>
      <c r="EM9" s="95">
        <v>2669</v>
      </c>
      <c r="EN9" s="95">
        <v>2654</v>
      </c>
      <c r="EO9" s="95">
        <v>2702</v>
      </c>
      <c r="EP9" s="95">
        <v>2697</v>
      </c>
      <c r="EQ9" s="95">
        <v>2695</v>
      </c>
      <c r="ER9" s="95">
        <v>2529</v>
      </c>
      <c r="ES9" s="95">
        <v>2452</v>
      </c>
      <c r="ET9" s="95">
        <v>2552</v>
      </c>
      <c r="EU9" s="95">
        <v>2609</v>
      </c>
      <c r="EV9" s="95">
        <v>2616</v>
      </c>
      <c r="EW9" s="276">
        <v>2679</v>
      </c>
      <c r="EX9" s="276">
        <v>2634</v>
      </c>
      <c r="EY9" s="276">
        <v>2648</v>
      </c>
      <c r="EZ9" s="276">
        <v>2605</v>
      </c>
      <c r="FA9" s="276">
        <v>2573</v>
      </c>
      <c r="FB9" s="276">
        <v>2566</v>
      </c>
      <c r="FC9" s="276">
        <v>2581</v>
      </c>
      <c r="FD9" s="95">
        <v>2386</v>
      </c>
      <c r="FE9" s="281">
        <v>-195</v>
      </c>
      <c r="FF9" s="282">
        <v>92.444788841534304</v>
      </c>
      <c r="FG9" s="281">
        <v>-195</v>
      </c>
      <c r="FH9" s="282">
        <v>92.444788841534304</v>
      </c>
      <c r="FI9" s="279"/>
      <c r="FJ9" s="278" t="s">
        <v>867</v>
      </c>
      <c r="FL9" s="284" t="s">
        <v>591</v>
      </c>
      <c r="FM9" s="287">
        <v>3493876</v>
      </c>
      <c r="FN9" s="288">
        <v>3662702</v>
      </c>
      <c r="FO9" s="288">
        <v>3715073</v>
      </c>
      <c r="FP9" s="288">
        <v>3833034</v>
      </c>
      <c r="FQ9" s="288">
        <v>3842281</v>
      </c>
      <c r="FR9" s="288">
        <v>4159698</v>
      </c>
      <c r="FS9" s="288">
        <v>4223530</v>
      </c>
      <c r="FT9" s="292">
        <v>4095014</v>
      </c>
      <c r="FU9" s="292">
        <v>4059885</v>
      </c>
      <c r="FV9" s="292">
        <v>4069750</v>
      </c>
    </row>
    <row r="10" spans="1:179" ht="15" customHeight="1" outlineLevel="2">
      <c r="A10" s="306">
        <v>591</v>
      </c>
      <c r="B10" s="307" t="s">
        <v>316</v>
      </c>
      <c r="C10" s="306" t="s">
        <v>347</v>
      </c>
      <c r="D10" s="265">
        <v>843</v>
      </c>
      <c r="E10" s="265">
        <v>640</v>
      </c>
      <c r="F10" s="265">
        <v>656</v>
      </c>
      <c r="G10" s="265">
        <v>661</v>
      </c>
      <c r="H10" s="265">
        <v>708</v>
      </c>
      <c r="I10" s="265">
        <v>726</v>
      </c>
      <c r="J10" s="265">
        <v>764</v>
      </c>
      <c r="K10" s="265">
        <v>792</v>
      </c>
      <c r="L10" s="265">
        <v>786</v>
      </c>
      <c r="M10" s="265">
        <v>805</v>
      </c>
      <c r="N10" s="265">
        <v>801</v>
      </c>
      <c r="O10" s="265">
        <v>805</v>
      </c>
      <c r="P10" s="265">
        <v>826</v>
      </c>
      <c r="Q10" s="265">
        <v>839</v>
      </c>
      <c r="R10" s="265">
        <v>860</v>
      </c>
      <c r="S10" s="265">
        <v>835</v>
      </c>
      <c r="T10" s="265">
        <v>708</v>
      </c>
      <c r="U10" s="265">
        <v>1070</v>
      </c>
      <c r="V10" s="265">
        <v>1087</v>
      </c>
      <c r="W10" s="265">
        <v>1157</v>
      </c>
      <c r="X10" s="265">
        <v>1176</v>
      </c>
      <c r="Y10" s="265">
        <v>1247</v>
      </c>
      <c r="Z10" s="265">
        <v>1265</v>
      </c>
      <c r="AA10" s="265">
        <v>1259</v>
      </c>
      <c r="AB10" s="265">
        <v>1245</v>
      </c>
      <c r="AC10" s="265">
        <v>1280</v>
      </c>
      <c r="AD10" s="265">
        <v>1333</v>
      </c>
      <c r="AE10" s="265">
        <v>1346</v>
      </c>
      <c r="AF10" s="265">
        <v>1313</v>
      </c>
      <c r="AG10" s="265">
        <v>1360</v>
      </c>
      <c r="AH10" s="265">
        <v>1458</v>
      </c>
      <c r="AI10" s="265">
        <v>1445</v>
      </c>
      <c r="AJ10" s="265">
        <v>1463</v>
      </c>
      <c r="AK10" s="265">
        <v>1421</v>
      </c>
      <c r="AL10" s="265">
        <v>1346</v>
      </c>
      <c r="AM10" s="265">
        <v>1407</v>
      </c>
      <c r="AN10" s="265">
        <v>2006</v>
      </c>
      <c r="AO10" s="265">
        <v>1945</v>
      </c>
      <c r="AP10" s="265">
        <v>1901</v>
      </c>
      <c r="AQ10" s="265">
        <v>1938</v>
      </c>
      <c r="AR10" s="265">
        <v>1951</v>
      </c>
      <c r="AS10" s="265">
        <v>2173</v>
      </c>
      <c r="AT10" s="265">
        <v>2292</v>
      </c>
      <c r="AU10" s="265">
        <v>2366</v>
      </c>
      <c r="AV10" s="265">
        <v>2406</v>
      </c>
      <c r="AW10" s="265">
        <v>2424</v>
      </c>
      <c r="AX10" s="265">
        <v>2435</v>
      </c>
      <c r="AY10" s="265">
        <v>2361</v>
      </c>
      <c r="AZ10" s="265">
        <v>2320</v>
      </c>
      <c r="BA10" s="265">
        <v>2353</v>
      </c>
      <c r="BB10" s="265">
        <v>2429</v>
      </c>
      <c r="BC10" s="265">
        <v>2348</v>
      </c>
      <c r="BD10" s="265">
        <v>2338</v>
      </c>
      <c r="BE10" s="265">
        <v>2362</v>
      </c>
      <c r="BF10" s="265">
        <v>2344</v>
      </c>
      <c r="BG10" s="265">
        <v>2337</v>
      </c>
      <c r="BH10" s="265">
        <v>2392</v>
      </c>
      <c r="BI10" s="265">
        <v>2394</v>
      </c>
      <c r="BJ10" s="265">
        <v>2474</v>
      </c>
      <c r="BK10" s="265">
        <v>2698</v>
      </c>
      <c r="BL10" s="95">
        <v>2796</v>
      </c>
      <c r="BM10" s="95">
        <v>2877</v>
      </c>
      <c r="BN10" s="95">
        <v>3023</v>
      </c>
      <c r="BO10" s="95">
        <v>3114</v>
      </c>
      <c r="BP10" s="95">
        <v>3131</v>
      </c>
      <c r="BQ10" s="95">
        <v>3230</v>
      </c>
      <c r="BR10" s="95">
        <v>3214</v>
      </c>
      <c r="BS10" s="95">
        <v>3270</v>
      </c>
      <c r="BT10" s="95">
        <v>3245</v>
      </c>
      <c r="BU10" s="95">
        <v>3228</v>
      </c>
      <c r="BV10" s="95">
        <v>3240</v>
      </c>
      <c r="BW10" s="95">
        <v>3247</v>
      </c>
      <c r="BX10" s="265">
        <v>3217</v>
      </c>
      <c r="BY10" s="265">
        <v>3395</v>
      </c>
      <c r="BZ10" s="265">
        <v>3496</v>
      </c>
      <c r="CA10" s="265">
        <v>3509</v>
      </c>
      <c r="CB10" s="265">
        <v>3562</v>
      </c>
      <c r="CC10" s="265">
        <v>3644</v>
      </c>
      <c r="CD10" s="265">
        <v>3677</v>
      </c>
      <c r="CE10" s="265">
        <v>3803</v>
      </c>
      <c r="CF10" s="265">
        <v>3749</v>
      </c>
      <c r="CG10" s="265">
        <v>3788</v>
      </c>
      <c r="CH10" s="265">
        <v>3813</v>
      </c>
      <c r="CI10" s="265">
        <v>3822</v>
      </c>
      <c r="CJ10" s="95">
        <v>3702</v>
      </c>
      <c r="CK10" s="95">
        <v>3645</v>
      </c>
      <c r="CL10" s="95">
        <v>3717</v>
      </c>
      <c r="CM10" s="95">
        <v>3673</v>
      </c>
      <c r="CN10" s="95">
        <v>3433</v>
      </c>
      <c r="CO10" s="95">
        <v>3426</v>
      </c>
      <c r="CP10" s="95">
        <v>3516</v>
      </c>
      <c r="CQ10" s="95">
        <v>3759</v>
      </c>
      <c r="CR10" s="95">
        <v>3846</v>
      </c>
      <c r="CS10" s="95">
        <v>3907</v>
      </c>
      <c r="CT10" s="95">
        <v>4039</v>
      </c>
      <c r="CU10" s="95">
        <v>4160</v>
      </c>
      <c r="CV10" s="265">
        <v>4156</v>
      </c>
      <c r="CW10" s="265">
        <v>4316</v>
      </c>
      <c r="CX10" s="265">
        <v>4415</v>
      </c>
      <c r="CY10" s="265">
        <v>4479</v>
      </c>
      <c r="CZ10" s="265">
        <v>4509</v>
      </c>
      <c r="DA10" s="265">
        <v>4506</v>
      </c>
      <c r="DB10" s="265">
        <v>4571</v>
      </c>
      <c r="DC10" s="265">
        <v>4634</v>
      </c>
      <c r="DD10" s="265">
        <v>4670</v>
      </c>
      <c r="DE10" s="265">
        <v>4790</v>
      </c>
      <c r="DF10" s="265">
        <v>4791</v>
      </c>
      <c r="DG10" s="265">
        <v>4817</v>
      </c>
      <c r="DH10" s="95">
        <v>4770</v>
      </c>
      <c r="DI10" s="95">
        <v>4842</v>
      </c>
      <c r="DJ10" s="95">
        <v>4849</v>
      </c>
      <c r="DK10" s="95">
        <v>4884</v>
      </c>
      <c r="DL10" s="95">
        <v>4956</v>
      </c>
      <c r="DM10" s="95">
        <v>4983</v>
      </c>
      <c r="DN10" s="95">
        <v>4409</v>
      </c>
      <c r="DO10" s="95">
        <v>4443</v>
      </c>
      <c r="DP10" s="95">
        <v>4428</v>
      </c>
      <c r="DQ10" s="95">
        <v>4436</v>
      </c>
      <c r="DR10" s="95">
        <v>4291</v>
      </c>
      <c r="DS10" s="95">
        <v>4221</v>
      </c>
      <c r="DT10" s="265">
        <v>4090</v>
      </c>
      <c r="DU10" s="265">
        <v>4002</v>
      </c>
      <c r="DV10" s="265">
        <v>4014</v>
      </c>
      <c r="DW10" s="265">
        <v>4147</v>
      </c>
      <c r="DX10" s="265">
        <v>4192</v>
      </c>
      <c r="DY10" s="265">
        <v>4206</v>
      </c>
      <c r="DZ10" s="265">
        <v>4157</v>
      </c>
      <c r="EA10" s="265">
        <v>4164</v>
      </c>
      <c r="EB10" s="265">
        <v>4243</v>
      </c>
      <c r="EC10" s="265">
        <v>4283</v>
      </c>
      <c r="ED10" s="265">
        <v>4239</v>
      </c>
      <c r="EE10" s="265">
        <v>4179</v>
      </c>
      <c r="EF10" s="95">
        <v>4011</v>
      </c>
      <c r="EG10" s="95">
        <v>4042</v>
      </c>
      <c r="EH10" s="95">
        <v>4018</v>
      </c>
      <c r="EI10" s="95">
        <v>4066</v>
      </c>
      <c r="EJ10" s="95">
        <v>4114</v>
      </c>
      <c r="EK10" s="95">
        <v>4093</v>
      </c>
      <c r="EL10" s="95">
        <v>4036</v>
      </c>
      <c r="EM10" s="95">
        <v>4079</v>
      </c>
      <c r="EN10" s="95">
        <v>4037</v>
      </c>
      <c r="EO10" s="95">
        <v>4049</v>
      </c>
      <c r="EP10" s="95">
        <v>4054</v>
      </c>
      <c r="EQ10" s="95">
        <v>4050</v>
      </c>
      <c r="ER10" s="95">
        <v>3949</v>
      </c>
      <c r="ES10" s="95">
        <v>3954</v>
      </c>
      <c r="ET10" s="95">
        <v>4057</v>
      </c>
      <c r="EU10" s="95">
        <v>4151</v>
      </c>
      <c r="EV10" s="95">
        <v>4148</v>
      </c>
      <c r="EW10" s="276">
        <v>4093</v>
      </c>
      <c r="EX10" s="276">
        <v>4032</v>
      </c>
      <c r="EY10" s="276">
        <v>4030</v>
      </c>
      <c r="EZ10" s="276">
        <v>4033</v>
      </c>
      <c r="FA10" s="276">
        <v>4068</v>
      </c>
      <c r="FB10" s="276">
        <v>4053</v>
      </c>
      <c r="FC10" s="276">
        <v>4065</v>
      </c>
      <c r="FD10" s="95">
        <v>3938</v>
      </c>
      <c r="FE10" s="281">
        <v>-127</v>
      </c>
      <c r="FF10" s="282">
        <v>96.875768757687595</v>
      </c>
      <c r="FG10" s="281">
        <v>-127</v>
      </c>
      <c r="FH10" s="282">
        <v>96.875768757687595</v>
      </c>
      <c r="FI10" s="279"/>
      <c r="FJ10" s="278" t="s">
        <v>868</v>
      </c>
      <c r="FL10" s="284" t="s">
        <v>592</v>
      </c>
      <c r="FM10" s="287">
        <v>3515674</v>
      </c>
      <c r="FN10" s="288">
        <v>3629909</v>
      </c>
      <c r="FO10" s="288">
        <v>3717425</v>
      </c>
      <c r="FP10" s="288">
        <v>3860678</v>
      </c>
      <c r="FQ10" s="288">
        <v>3782032</v>
      </c>
      <c r="FR10" s="288">
        <v>4186403</v>
      </c>
      <c r="FS10" s="288">
        <v>4225101</v>
      </c>
      <c r="FT10" s="292">
        <v>4096061</v>
      </c>
      <c r="FU10" s="292">
        <v>4070169</v>
      </c>
      <c r="FV10" s="292">
        <v>4073435</v>
      </c>
    </row>
    <row r="11" spans="1:179" ht="15" customHeight="1" outlineLevel="2">
      <c r="A11" s="306">
        <v>893</v>
      </c>
      <c r="B11" s="307" t="s">
        <v>316</v>
      </c>
      <c r="C11" s="306" t="s">
        <v>348</v>
      </c>
      <c r="D11" s="265">
        <v>682</v>
      </c>
      <c r="E11" s="265">
        <v>633</v>
      </c>
      <c r="F11" s="265">
        <v>652</v>
      </c>
      <c r="G11" s="265">
        <v>674</v>
      </c>
      <c r="H11" s="265">
        <v>709</v>
      </c>
      <c r="I11" s="265">
        <v>737</v>
      </c>
      <c r="J11" s="265">
        <v>753</v>
      </c>
      <c r="K11" s="265">
        <v>820</v>
      </c>
      <c r="L11" s="265">
        <v>865</v>
      </c>
      <c r="M11" s="265">
        <v>927</v>
      </c>
      <c r="N11" s="265">
        <v>988</v>
      </c>
      <c r="O11" s="265">
        <v>1034</v>
      </c>
      <c r="P11" s="265">
        <v>905</v>
      </c>
      <c r="Q11" s="265">
        <v>901</v>
      </c>
      <c r="R11" s="265">
        <v>875</v>
      </c>
      <c r="S11" s="265">
        <v>895</v>
      </c>
      <c r="T11" s="265">
        <v>709</v>
      </c>
      <c r="U11" s="265">
        <v>916</v>
      </c>
      <c r="V11" s="265">
        <v>930</v>
      </c>
      <c r="W11" s="265">
        <v>964</v>
      </c>
      <c r="X11" s="265">
        <v>979</v>
      </c>
      <c r="Y11" s="265">
        <v>1042</v>
      </c>
      <c r="Z11" s="265">
        <v>1015</v>
      </c>
      <c r="AA11" s="265">
        <v>939</v>
      </c>
      <c r="AB11" s="265">
        <v>1001</v>
      </c>
      <c r="AC11" s="265">
        <v>890</v>
      </c>
      <c r="AD11" s="265">
        <v>870</v>
      </c>
      <c r="AE11" s="265">
        <v>869</v>
      </c>
      <c r="AF11" s="265">
        <v>867</v>
      </c>
      <c r="AG11" s="265">
        <v>857</v>
      </c>
      <c r="AH11" s="265">
        <v>898</v>
      </c>
      <c r="AI11" s="265">
        <v>900</v>
      </c>
      <c r="AJ11" s="265">
        <v>900</v>
      </c>
      <c r="AK11" s="265">
        <v>891</v>
      </c>
      <c r="AL11" s="265">
        <v>879</v>
      </c>
      <c r="AM11" s="265">
        <v>979</v>
      </c>
      <c r="AN11" s="265">
        <v>1077</v>
      </c>
      <c r="AO11" s="265">
        <v>1018</v>
      </c>
      <c r="AP11" s="265">
        <v>1012</v>
      </c>
      <c r="AQ11" s="265">
        <v>1049</v>
      </c>
      <c r="AR11" s="265">
        <v>1055</v>
      </c>
      <c r="AS11" s="265">
        <v>1086</v>
      </c>
      <c r="AT11" s="265">
        <v>1078</v>
      </c>
      <c r="AU11" s="265">
        <v>1061</v>
      </c>
      <c r="AV11" s="265">
        <v>1017</v>
      </c>
      <c r="AW11" s="265">
        <v>992</v>
      </c>
      <c r="AX11" s="265">
        <v>972</v>
      </c>
      <c r="AY11" s="265">
        <v>818</v>
      </c>
      <c r="AZ11" s="265">
        <v>750</v>
      </c>
      <c r="BA11" s="265">
        <v>750</v>
      </c>
      <c r="BB11" s="265">
        <v>723</v>
      </c>
      <c r="BC11" s="265">
        <v>683</v>
      </c>
      <c r="BD11" s="265">
        <v>611</v>
      </c>
      <c r="BE11" s="265">
        <v>696</v>
      </c>
      <c r="BF11" s="265">
        <v>750</v>
      </c>
      <c r="BG11" s="265">
        <v>740</v>
      </c>
      <c r="BH11" s="265">
        <v>682</v>
      </c>
      <c r="BI11" s="265">
        <v>631</v>
      </c>
      <c r="BJ11" s="265">
        <v>648</v>
      </c>
      <c r="BK11" s="265">
        <v>668</v>
      </c>
      <c r="BL11" s="95">
        <v>642</v>
      </c>
      <c r="BM11" s="95">
        <v>653</v>
      </c>
      <c r="BN11" s="95">
        <v>746</v>
      </c>
      <c r="BO11" s="95">
        <v>760</v>
      </c>
      <c r="BP11" s="95">
        <v>728</v>
      </c>
      <c r="BQ11" s="95">
        <v>738</v>
      </c>
      <c r="BR11" s="95">
        <v>654</v>
      </c>
      <c r="BS11" s="95">
        <v>668</v>
      </c>
      <c r="BT11" s="95">
        <v>699</v>
      </c>
      <c r="BU11" s="95">
        <v>672</v>
      </c>
      <c r="BV11" s="95">
        <v>729</v>
      </c>
      <c r="BW11" s="95">
        <v>796</v>
      </c>
      <c r="BX11" s="265">
        <v>667</v>
      </c>
      <c r="BY11" s="265">
        <v>708</v>
      </c>
      <c r="BZ11" s="265">
        <v>823</v>
      </c>
      <c r="CA11" s="265">
        <v>867</v>
      </c>
      <c r="CB11" s="265">
        <v>821</v>
      </c>
      <c r="CC11" s="265">
        <v>903</v>
      </c>
      <c r="CD11" s="265">
        <v>956</v>
      </c>
      <c r="CE11" s="265">
        <v>1080</v>
      </c>
      <c r="CF11" s="265">
        <v>997</v>
      </c>
      <c r="CG11" s="265">
        <v>1004</v>
      </c>
      <c r="CH11" s="265">
        <v>1053</v>
      </c>
      <c r="CI11" s="265">
        <v>1007</v>
      </c>
      <c r="CJ11" s="95">
        <v>840</v>
      </c>
      <c r="CK11" s="95">
        <v>831</v>
      </c>
      <c r="CL11" s="95">
        <v>884</v>
      </c>
      <c r="CM11" s="95">
        <v>891</v>
      </c>
      <c r="CN11" s="95">
        <v>800</v>
      </c>
      <c r="CO11" s="95">
        <v>834</v>
      </c>
      <c r="CP11" s="95">
        <v>870</v>
      </c>
      <c r="CQ11" s="95">
        <v>998</v>
      </c>
      <c r="CR11" s="95">
        <v>1102</v>
      </c>
      <c r="CS11" s="95">
        <v>1145</v>
      </c>
      <c r="CT11" s="95">
        <v>1226</v>
      </c>
      <c r="CU11" s="95">
        <v>1241</v>
      </c>
      <c r="CV11" s="265">
        <v>1163</v>
      </c>
      <c r="CW11" s="265">
        <v>1230</v>
      </c>
      <c r="CX11" s="265">
        <v>1306</v>
      </c>
      <c r="CY11" s="265">
        <v>1366</v>
      </c>
      <c r="CZ11" s="265">
        <v>1410</v>
      </c>
      <c r="DA11" s="265">
        <v>1404</v>
      </c>
      <c r="DB11" s="265">
        <v>1370</v>
      </c>
      <c r="DC11" s="265">
        <v>1382</v>
      </c>
      <c r="DD11" s="265">
        <v>1555</v>
      </c>
      <c r="DE11" s="265">
        <v>1564</v>
      </c>
      <c r="DF11" s="265">
        <v>1556</v>
      </c>
      <c r="DG11" s="265">
        <v>1487</v>
      </c>
      <c r="DH11" s="95">
        <v>1417</v>
      </c>
      <c r="DI11" s="95">
        <v>1372</v>
      </c>
      <c r="DJ11" s="95">
        <v>1426</v>
      </c>
      <c r="DK11" s="95">
        <v>1461</v>
      </c>
      <c r="DL11" s="95">
        <v>1510</v>
      </c>
      <c r="DM11" s="95">
        <v>1532</v>
      </c>
      <c r="DN11" s="95">
        <v>1338</v>
      </c>
      <c r="DO11" s="95">
        <v>1376</v>
      </c>
      <c r="DP11" s="95">
        <v>1383</v>
      </c>
      <c r="DQ11" s="95">
        <v>1349</v>
      </c>
      <c r="DR11" s="95">
        <v>1431</v>
      </c>
      <c r="DS11" s="95">
        <v>1413</v>
      </c>
      <c r="DT11" s="265">
        <v>1203</v>
      </c>
      <c r="DU11" s="265">
        <v>1132</v>
      </c>
      <c r="DV11" s="265">
        <v>1198</v>
      </c>
      <c r="DW11" s="265">
        <v>1208</v>
      </c>
      <c r="DX11" s="265">
        <v>1234</v>
      </c>
      <c r="DY11" s="265">
        <v>1256</v>
      </c>
      <c r="DZ11" s="265">
        <v>1268</v>
      </c>
      <c r="EA11" s="265">
        <v>1568</v>
      </c>
      <c r="EB11" s="265">
        <v>1591</v>
      </c>
      <c r="EC11" s="265">
        <v>1304</v>
      </c>
      <c r="ED11" s="265">
        <v>1280</v>
      </c>
      <c r="EE11" s="265">
        <v>1229</v>
      </c>
      <c r="EF11" s="95">
        <v>1123</v>
      </c>
      <c r="EG11" s="95">
        <v>1075</v>
      </c>
      <c r="EH11" s="95">
        <v>1083</v>
      </c>
      <c r="EI11" s="95">
        <v>1037</v>
      </c>
      <c r="EJ11" s="95">
        <v>1025</v>
      </c>
      <c r="EK11" s="95">
        <v>1091</v>
      </c>
      <c r="EL11" s="95">
        <v>1094</v>
      </c>
      <c r="EM11" s="95">
        <v>1121</v>
      </c>
      <c r="EN11" s="95">
        <v>1139</v>
      </c>
      <c r="EO11" s="95">
        <v>1112</v>
      </c>
      <c r="EP11" s="95">
        <v>1240</v>
      </c>
      <c r="EQ11" s="95">
        <v>1344</v>
      </c>
      <c r="ER11" s="95">
        <v>1235</v>
      </c>
      <c r="ES11" s="95">
        <v>1089</v>
      </c>
      <c r="ET11" s="95">
        <v>1165</v>
      </c>
      <c r="EU11" s="95">
        <v>1194</v>
      </c>
      <c r="EV11" s="95">
        <v>1228</v>
      </c>
      <c r="EW11" s="276">
        <v>1311</v>
      </c>
      <c r="EX11" s="276">
        <v>1304</v>
      </c>
      <c r="EY11" s="276">
        <v>1300</v>
      </c>
      <c r="EZ11" s="276">
        <v>1290</v>
      </c>
      <c r="FA11" s="276">
        <v>1243</v>
      </c>
      <c r="FB11" s="276">
        <v>1272</v>
      </c>
      <c r="FC11" s="276">
        <v>1301</v>
      </c>
      <c r="FD11" s="95">
        <v>1194</v>
      </c>
      <c r="FE11" s="281">
        <v>-107</v>
      </c>
      <c r="FF11" s="282">
        <v>91.775557263643293</v>
      </c>
      <c r="FG11" s="281">
        <v>-107</v>
      </c>
      <c r="FH11" s="282">
        <v>91.775557263643293</v>
      </c>
      <c r="FL11" s="284" t="s">
        <v>593</v>
      </c>
      <c r="FM11" s="287">
        <v>3581857</v>
      </c>
      <c r="FN11" s="288">
        <v>3644036</v>
      </c>
      <c r="FO11" s="288">
        <v>3726523</v>
      </c>
      <c r="FP11" s="288">
        <v>3871697</v>
      </c>
      <c r="FQ11" s="288">
        <v>3774886</v>
      </c>
      <c r="FR11" s="288">
        <v>4209834</v>
      </c>
      <c r="FS11" s="288">
        <v>4240970</v>
      </c>
      <c r="FT11" s="292">
        <v>4097124</v>
      </c>
      <c r="FU11" s="292">
        <v>4073432</v>
      </c>
      <c r="FV11" s="292">
        <v>4016628</v>
      </c>
    </row>
    <row r="12" spans="1:179" ht="15" outlineLevel="1">
      <c r="A12" s="258" t="s">
        <v>317</v>
      </c>
      <c r="B12" s="259"/>
      <c r="C12" s="260"/>
      <c r="D12" s="261">
        <v>41344</v>
      </c>
      <c r="E12" s="261">
        <v>40853</v>
      </c>
      <c r="F12" s="261">
        <v>41408</v>
      </c>
      <c r="G12" s="261">
        <v>42105</v>
      </c>
      <c r="H12" s="261">
        <v>43027</v>
      </c>
      <c r="I12" s="261">
        <v>43755</v>
      </c>
      <c r="J12" s="261">
        <v>43289</v>
      </c>
      <c r="K12" s="261">
        <v>42687</v>
      </c>
      <c r="L12" s="261">
        <v>41308</v>
      </c>
      <c r="M12" s="261">
        <v>41884</v>
      </c>
      <c r="N12" s="261">
        <v>42306</v>
      </c>
      <c r="O12" s="261">
        <v>42535</v>
      </c>
      <c r="P12" s="261">
        <v>40740</v>
      </c>
      <c r="Q12" s="261">
        <v>39273</v>
      </c>
      <c r="R12" s="261">
        <v>41265</v>
      </c>
      <c r="S12" s="261">
        <v>41544</v>
      </c>
      <c r="T12" s="261">
        <v>43027</v>
      </c>
      <c r="U12" s="261">
        <v>43113</v>
      </c>
      <c r="V12" s="261">
        <v>43076</v>
      </c>
      <c r="W12" s="261">
        <v>44360</v>
      </c>
      <c r="X12" s="261">
        <v>45048</v>
      </c>
      <c r="Y12" s="261">
        <v>45977</v>
      </c>
      <c r="Z12" s="261">
        <v>44438</v>
      </c>
      <c r="AA12" s="261">
        <v>43429</v>
      </c>
      <c r="AB12" s="261">
        <v>41170</v>
      </c>
      <c r="AC12" s="261">
        <v>39927</v>
      </c>
      <c r="AD12" s="261">
        <v>40347</v>
      </c>
      <c r="AE12" s="261">
        <v>40450</v>
      </c>
      <c r="AF12" s="261">
        <v>40552</v>
      </c>
      <c r="AG12" s="261">
        <v>41657</v>
      </c>
      <c r="AH12" s="261">
        <v>42512</v>
      </c>
      <c r="AI12" s="261">
        <v>42870</v>
      </c>
      <c r="AJ12" s="261">
        <v>43219</v>
      </c>
      <c r="AK12" s="261">
        <v>43240</v>
      </c>
      <c r="AL12" s="261">
        <v>40394</v>
      </c>
      <c r="AM12" s="261">
        <v>41255</v>
      </c>
      <c r="AN12" s="261">
        <v>40894</v>
      </c>
      <c r="AO12" s="261">
        <v>38307</v>
      </c>
      <c r="AP12" s="261">
        <v>38799</v>
      </c>
      <c r="AQ12" s="261">
        <v>40130</v>
      </c>
      <c r="AR12" s="261">
        <v>40156</v>
      </c>
      <c r="AS12" s="261">
        <v>43671</v>
      </c>
      <c r="AT12" s="261">
        <v>43822</v>
      </c>
      <c r="AU12" s="261">
        <v>44312</v>
      </c>
      <c r="AV12" s="261">
        <v>44823</v>
      </c>
      <c r="AW12" s="261">
        <v>45097</v>
      </c>
      <c r="AX12" s="261">
        <v>44875</v>
      </c>
      <c r="AY12" s="261">
        <v>45452</v>
      </c>
      <c r="AZ12" s="261">
        <v>45155</v>
      </c>
      <c r="BA12" s="261">
        <v>44796</v>
      </c>
      <c r="BB12" s="261">
        <v>44453</v>
      </c>
      <c r="BC12" s="261">
        <v>43319</v>
      </c>
      <c r="BD12" s="261">
        <v>43000</v>
      </c>
      <c r="BE12" s="261">
        <v>43254</v>
      </c>
      <c r="BF12" s="261">
        <v>43559</v>
      </c>
      <c r="BG12" s="261">
        <v>43339</v>
      </c>
      <c r="BH12" s="261">
        <v>43069</v>
      </c>
      <c r="BI12" s="261">
        <v>42908</v>
      </c>
      <c r="BJ12" s="261">
        <v>42309</v>
      </c>
      <c r="BK12" s="261">
        <v>42940</v>
      </c>
      <c r="BL12" s="261">
        <v>42552</v>
      </c>
      <c r="BM12" s="261">
        <v>41589</v>
      </c>
      <c r="BN12" s="261">
        <v>42610</v>
      </c>
      <c r="BO12" s="261">
        <v>42207</v>
      </c>
      <c r="BP12" s="261">
        <v>41854</v>
      </c>
      <c r="BQ12" s="261">
        <v>41966</v>
      </c>
      <c r="BR12" s="261">
        <v>41945</v>
      </c>
      <c r="BS12" s="261">
        <v>42249</v>
      </c>
      <c r="BT12" s="261">
        <v>42392</v>
      </c>
      <c r="BU12" s="261">
        <v>42502</v>
      </c>
      <c r="BV12" s="261">
        <v>42861</v>
      </c>
      <c r="BW12" s="261">
        <v>42536</v>
      </c>
      <c r="BX12" s="261">
        <v>41592</v>
      </c>
      <c r="BY12" s="261">
        <v>41240</v>
      </c>
      <c r="BZ12" s="261">
        <v>41074</v>
      </c>
      <c r="CA12" s="261">
        <v>41051</v>
      </c>
      <c r="CB12" s="261">
        <v>40995</v>
      </c>
      <c r="CC12" s="261">
        <v>41189</v>
      </c>
      <c r="CD12" s="261">
        <v>41415</v>
      </c>
      <c r="CE12" s="261">
        <v>41117</v>
      </c>
      <c r="CF12" s="261">
        <v>40638</v>
      </c>
      <c r="CG12" s="261">
        <v>40877</v>
      </c>
      <c r="CH12" s="261">
        <v>40732</v>
      </c>
      <c r="CI12" s="261">
        <v>40486</v>
      </c>
      <c r="CJ12" s="261">
        <v>38799</v>
      </c>
      <c r="CK12" s="261">
        <v>37526</v>
      </c>
      <c r="CL12" s="261">
        <v>37673</v>
      </c>
      <c r="CM12" s="261">
        <v>37675</v>
      </c>
      <c r="CN12" s="261">
        <v>36964</v>
      </c>
      <c r="CO12" s="261">
        <v>36762</v>
      </c>
      <c r="CP12" s="261">
        <v>36842</v>
      </c>
      <c r="CQ12" s="261">
        <v>37774</v>
      </c>
      <c r="CR12" s="261">
        <v>38093</v>
      </c>
      <c r="CS12" s="261">
        <v>38665</v>
      </c>
      <c r="CT12" s="261">
        <v>39505</v>
      </c>
      <c r="CU12" s="261">
        <v>40220</v>
      </c>
      <c r="CV12" s="261">
        <v>39789</v>
      </c>
      <c r="CW12" s="261">
        <v>39432</v>
      </c>
      <c r="CX12" s="261">
        <v>39900</v>
      </c>
      <c r="CY12" s="261">
        <v>40287</v>
      </c>
      <c r="CZ12" s="261">
        <v>40763</v>
      </c>
      <c r="DA12" s="261">
        <v>40808</v>
      </c>
      <c r="DB12" s="261">
        <v>40985</v>
      </c>
      <c r="DC12" s="261">
        <v>41210</v>
      </c>
      <c r="DD12" s="261">
        <v>39780</v>
      </c>
      <c r="DE12" s="261">
        <v>39971</v>
      </c>
      <c r="DF12" s="261">
        <v>40103</v>
      </c>
      <c r="DG12" s="261">
        <v>40267</v>
      </c>
      <c r="DH12" s="261">
        <v>39623</v>
      </c>
      <c r="DI12" s="261">
        <v>38939</v>
      </c>
      <c r="DJ12" s="261">
        <v>40530</v>
      </c>
      <c r="DK12" s="261">
        <v>40805</v>
      </c>
      <c r="DL12" s="261">
        <v>40395</v>
      </c>
      <c r="DM12" s="261">
        <v>40051</v>
      </c>
      <c r="DN12" s="261">
        <v>36648</v>
      </c>
      <c r="DO12" s="261">
        <v>36595</v>
      </c>
      <c r="DP12" s="261">
        <v>37241</v>
      </c>
      <c r="DQ12" s="261">
        <v>36873</v>
      </c>
      <c r="DR12" s="261">
        <v>36975</v>
      </c>
      <c r="DS12" s="261">
        <v>37035</v>
      </c>
      <c r="DT12" s="261">
        <v>35808</v>
      </c>
      <c r="DU12" s="261">
        <v>34914</v>
      </c>
      <c r="DV12" s="261">
        <v>37230</v>
      </c>
      <c r="DW12" s="261">
        <v>36836</v>
      </c>
      <c r="DX12" s="261">
        <v>36438</v>
      </c>
      <c r="DY12" s="261">
        <v>36931</v>
      </c>
      <c r="DZ12" s="261">
        <v>36499</v>
      </c>
      <c r="EA12" s="261">
        <v>36955</v>
      </c>
      <c r="EB12" s="261">
        <v>36841</v>
      </c>
      <c r="EC12" s="261">
        <v>36790</v>
      </c>
      <c r="ED12" s="261">
        <v>37414</v>
      </c>
      <c r="EE12" s="261">
        <v>37203</v>
      </c>
      <c r="EF12" s="261">
        <v>35933</v>
      </c>
      <c r="EG12" s="261">
        <v>35029</v>
      </c>
      <c r="EH12" s="261">
        <v>34978</v>
      </c>
      <c r="EI12" s="261">
        <v>35491</v>
      </c>
      <c r="EJ12" s="261">
        <v>35923</v>
      </c>
      <c r="EK12" s="261">
        <v>36231</v>
      </c>
      <c r="EL12" s="261">
        <v>36155</v>
      </c>
      <c r="EM12" s="261">
        <v>36114</v>
      </c>
      <c r="EN12" s="261">
        <v>36496</v>
      </c>
      <c r="EO12" s="261">
        <v>36290</v>
      </c>
      <c r="EP12" s="261">
        <v>36183</v>
      </c>
      <c r="EQ12" s="261">
        <v>36202</v>
      </c>
      <c r="ER12" s="261">
        <v>34857</v>
      </c>
      <c r="ES12" s="261">
        <v>34112</v>
      </c>
      <c r="ET12" s="261">
        <v>34700</v>
      </c>
      <c r="EU12" s="261">
        <v>35211</v>
      </c>
      <c r="EV12" s="261">
        <v>35162</v>
      </c>
      <c r="EW12" s="275">
        <v>35429</v>
      </c>
      <c r="EX12" s="275">
        <v>35421</v>
      </c>
      <c r="EY12" s="275">
        <v>35491</v>
      </c>
      <c r="EZ12" s="275">
        <v>35705</v>
      </c>
      <c r="FA12" s="275">
        <v>35732</v>
      </c>
      <c r="FB12" s="275">
        <v>35250</v>
      </c>
      <c r="FC12" s="275">
        <v>35590</v>
      </c>
      <c r="FD12" s="261">
        <v>34245</v>
      </c>
      <c r="FE12" s="281">
        <v>-1345</v>
      </c>
      <c r="FF12" s="282">
        <v>96.220848552964299</v>
      </c>
      <c r="FG12" s="281">
        <v>-1345</v>
      </c>
      <c r="FH12" s="282">
        <v>96.220848552964299</v>
      </c>
      <c r="FL12" s="284" t="s">
        <v>594</v>
      </c>
      <c r="FM12" s="287">
        <v>3605662</v>
      </c>
      <c r="FN12" s="288">
        <v>3654357</v>
      </c>
      <c r="FO12" s="288">
        <v>3725821</v>
      </c>
      <c r="FP12" s="288">
        <v>3888740</v>
      </c>
      <c r="FQ12" s="288">
        <v>3827999</v>
      </c>
      <c r="FR12" s="288">
        <v>4227270</v>
      </c>
      <c r="FS12" s="288">
        <v>4029918</v>
      </c>
      <c r="FT12" s="292">
        <v>4090831</v>
      </c>
      <c r="FU12" s="292">
        <v>4063743</v>
      </c>
      <c r="FV12" s="292">
        <v>4011616</v>
      </c>
    </row>
    <row r="13" spans="1:179" ht="15" outlineLevel="2">
      <c r="A13" s="306">
        <v>120</v>
      </c>
      <c r="B13" s="307" t="s">
        <v>317</v>
      </c>
      <c r="C13" s="306" t="s">
        <v>349</v>
      </c>
      <c r="D13" s="265">
        <v>714</v>
      </c>
      <c r="E13" s="265">
        <v>709</v>
      </c>
      <c r="F13" s="265">
        <v>743</v>
      </c>
      <c r="G13" s="265">
        <v>742</v>
      </c>
      <c r="H13" s="265">
        <v>761</v>
      </c>
      <c r="I13" s="265">
        <v>772</v>
      </c>
      <c r="J13" s="265">
        <v>773</v>
      </c>
      <c r="K13" s="265">
        <v>735</v>
      </c>
      <c r="L13" s="265">
        <v>700</v>
      </c>
      <c r="M13" s="265">
        <v>730</v>
      </c>
      <c r="N13" s="265">
        <v>770</v>
      </c>
      <c r="O13" s="265">
        <v>826</v>
      </c>
      <c r="P13" s="265">
        <v>705</v>
      </c>
      <c r="Q13" s="265">
        <v>778</v>
      </c>
      <c r="R13" s="265">
        <v>794</v>
      </c>
      <c r="S13" s="265">
        <v>774</v>
      </c>
      <c r="T13" s="265">
        <v>761</v>
      </c>
      <c r="U13" s="265">
        <v>798</v>
      </c>
      <c r="V13" s="265">
        <v>787</v>
      </c>
      <c r="W13" s="265">
        <v>804</v>
      </c>
      <c r="X13" s="265">
        <v>827</v>
      </c>
      <c r="Y13" s="265">
        <v>831</v>
      </c>
      <c r="Z13" s="265">
        <v>792</v>
      </c>
      <c r="AA13" s="265">
        <v>765</v>
      </c>
      <c r="AB13" s="265">
        <v>656</v>
      </c>
      <c r="AC13" s="265">
        <v>627</v>
      </c>
      <c r="AD13" s="265">
        <v>664</v>
      </c>
      <c r="AE13" s="265">
        <v>676</v>
      </c>
      <c r="AF13" s="265">
        <v>640</v>
      </c>
      <c r="AG13" s="265">
        <v>617</v>
      </c>
      <c r="AH13" s="265">
        <v>605</v>
      </c>
      <c r="AI13" s="265">
        <v>617</v>
      </c>
      <c r="AJ13" s="265">
        <v>624</v>
      </c>
      <c r="AK13" s="265">
        <v>627</v>
      </c>
      <c r="AL13" s="265">
        <v>580</v>
      </c>
      <c r="AM13" s="265">
        <v>634</v>
      </c>
      <c r="AN13" s="265">
        <v>674</v>
      </c>
      <c r="AO13" s="265">
        <v>615</v>
      </c>
      <c r="AP13" s="265">
        <v>624</v>
      </c>
      <c r="AQ13" s="265">
        <v>684</v>
      </c>
      <c r="AR13" s="265">
        <v>707</v>
      </c>
      <c r="AS13" s="265">
        <v>920</v>
      </c>
      <c r="AT13" s="265">
        <v>870</v>
      </c>
      <c r="AU13" s="265">
        <v>881</v>
      </c>
      <c r="AV13" s="265">
        <v>914</v>
      </c>
      <c r="AW13" s="265">
        <v>941</v>
      </c>
      <c r="AX13" s="265">
        <v>963</v>
      </c>
      <c r="AY13" s="265">
        <v>1000</v>
      </c>
      <c r="AZ13" s="265">
        <v>997</v>
      </c>
      <c r="BA13" s="265">
        <v>1016</v>
      </c>
      <c r="BB13" s="265">
        <v>967</v>
      </c>
      <c r="BC13" s="265">
        <v>944</v>
      </c>
      <c r="BD13" s="265">
        <v>949</v>
      </c>
      <c r="BE13" s="265">
        <v>958</v>
      </c>
      <c r="BF13" s="265">
        <v>926</v>
      </c>
      <c r="BG13" s="265">
        <v>896</v>
      </c>
      <c r="BH13" s="265">
        <v>892</v>
      </c>
      <c r="BI13" s="265">
        <v>937</v>
      </c>
      <c r="BJ13" s="265">
        <v>961</v>
      </c>
      <c r="BK13" s="265">
        <v>1008</v>
      </c>
      <c r="BL13" s="95">
        <v>996</v>
      </c>
      <c r="BM13" s="95">
        <v>919</v>
      </c>
      <c r="BN13" s="95">
        <v>1043</v>
      </c>
      <c r="BO13" s="95">
        <v>1033</v>
      </c>
      <c r="BP13" s="95">
        <v>1061</v>
      </c>
      <c r="BQ13" s="95">
        <v>1103</v>
      </c>
      <c r="BR13" s="95">
        <v>1102</v>
      </c>
      <c r="BS13" s="95">
        <v>1085</v>
      </c>
      <c r="BT13" s="95">
        <v>1100</v>
      </c>
      <c r="BU13" s="95">
        <v>1114</v>
      </c>
      <c r="BV13" s="95">
        <v>1126</v>
      </c>
      <c r="BW13" s="95">
        <v>1154</v>
      </c>
      <c r="BX13" s="265">
        <v>1153</v>
      </c>
      <c r="BY13" s="265">
        <v>1222</v>
      </c>
      <c r="BZ13" s="265">
        <v>1315</v>
      </c>
      <c r="CA13" s="265">
        <v>1344</v>
      </c>
      <c r="CB13" s="265">
        <v>1274</v>
      </c>
      <c r="CC13" s="265">
        <v>1299</v>
      </c>
      <c r="CD13" s="265">
        <v>1291</v>
      </c>
      <c r="CE13" s="265">
        <v>1293</v>
      </c>
      <c r="CF13" s="265">
        <v>1288</v>
      </c>
      <c r="CG13" s="265">
        <v>1367</v>
      </c>
      <c r="CH13" s="265">
        <v>1363</v>
      </c>
      <c r="CI13" s="265">
        <v>1358</v>
      </c>
      <c r="CJ13" s="95">
        <v>1281</v>
      </c>
      <c r="CK13" s="95">
        <v>1267</v>
      </c>
      <c r="CL13" s="95">
        <v>1377</v>
      </c>
      <c r="CM13" s="95">
        <v>1377</v>
      </c>
      <c r="CN13" s="95">
        <v>1357</v>
      </c>
      <c r="CO13" s="95">
        <v>1262</v>
      </c>
      <c r="CP13" s="95">
        <v>1280</v>
      </c>
      <c r="CQ13" s="95">
        <v>1327</v>
      </c>
      <c r="CR13" s="95">
        <v>1399</v>
      </c>
      <c r="CS13" s="95">
        <v>1437</v>
      </c>
      <c r="CT13" s="95">
        <v>1495</v>
      </c>
      <c r="CU13" s="95">
        <v>1569</v>
      </c>
      <c r="CV13" s="265">
        <v>1520</v>
      </c>
      <c r="CW13" s="265">
        <v>1484</v>
      </c>
      <c r="CX13" s="265">
        <v>1495</v>
      </c>
      <c r="CY13" s="265">
        <v>1541</v>
      </c>
      <c r="CZ13" s="265">
        <v>1570</v>
      </c>
      <c r="DA13" s="265">
        <v>1564</v>
      </c>
      <c r="DB13" s="265">
        <v>1622</v>
      </c>
      <c r="DC13" s="265">
        <v>1599</v>
      </c>
      <c r="DD13" s="265">
        <v>1487</v>
      </c>
      <c r="DE13" s="265">
        <v>1507</v>
      </c>
      <c r="DF13" s="265">
        <v>1530</v>
      </c>
      <c r="DG13" s="265">
        <v>1562</v>
      </c>
      <c r="DH13" s="95">
        <v>1440</v>
      </c>
      <c r="DI13" s="95">
        <v>1375</v>
      </c>
      <c r="DJ13" s="95">
        <v>1519</v>
      </c>
      <c r="DK13" s="95">
        <v>1553</v>
      </c>
      <c r="DL13" s="95">
        <v>1502</v>
      </c>
      <c r="DM13" s="95">
        <v>1511</v>
      </c>
      <c r="DN13" s="95">
        <v>1364</v>
      </c>
      <c r="DO13" s="95">
        <v>1365</v>
      </c>
      <c r="DP13" s="95">
        <v>1409</v>
      </c>
      <c r="DQ13" s="95">
        <v>1343</v>
      </c>
      <c r="DR13" s="95">
        <v>1331</v>
      </c>
      <c r="DS13" s="95">
        <v>1351</v>
      </c>
      <c r="DT13" s="265">
        <v>1249</v>
      </c>
      <c r="DU13" s="265">
        <v>1184</v>
      </c>
      <c r="DV13" s="265">
        <v>1368</v>
      </c>
      <c r="DW13" s="265">
        <v>1339</v>
      </c>
      <c r="DX13" s="265">
        <v>1307</v>
      </c>
      <c r="DY13" s="265">
        <v>1317</v>
      </c>
      <c r="DZ13" s="265">
        <v>1308</v>
      </c>
      <c r="EA13" s="265">
        <v>1370</v>
      </c>
      <c r="EB13" s="265">
        <v>1372</v>
      </c>
      <c r="EC13" s="265">
        <v>1406</v>
      </c>
      <c r="ED13" s="265">
        <v>1426</v>
      </c>
      <c r="EE13" s="265">
        <v>1424</v>
      </c>
      <c r="EF13" s="95">
        <v>1318</v>
      </c>
      <c r="EG13" s="95">
        <v>1255</v>
      </c>
      <c r="EH13" s="95">
        <v>1257</v>
      </c>
      <c r="EI13" s="95">
        <v>1255</v>
      </c>
      <c r="EJ13" s="95">
        <v>1355</v>
      </c>
      <c r="EK13" s="95">
        <v>1366</v>
      </c>
      <c r="EL13" s="95">
        <v>1378</v>
      </c>
      <c r="EM13" s="95">
        <v>1339</v>
      </c>
      <c r="EN13" s="95">
        <v>1392</v>
      </c>
      <c r="EO13" s="95">
        <v>1381</v>
      </c>
      <c r="EP13" s="95">
        <v>1404</v>
      </c>
      <c r="EQ13" s="95">
        <v>1426</v>
      </c>
      <c r="ER13" s="95">
        <v>1333</v>
      </c>
      <c r="ES13" s="95">
        <v>1251</v>
      </c>
      <c r="ET13" s="95">
        <v>1262</v>
      </c>
      <c r="EU13" s="95">
        <v>1322</v>
      </c>
      <c r="EV13" s="95">
        <v>1324</v>
      </c>
      <c r="EW13" s="276">
        <v>1359</v>
      </c>
      <c r="EX13" s="276">
        <v>1382</v>
      </c>
      <c r="EY13" s="276">
        <v>1373</v>
      </c>
      <c r="EZ13" s="276">
        <v>1393</v>
      </c>
      <c r="FA13" s="276">
        <v>1397</v>
      </c>
      <c r="FB13" s="276">
        <v>1419</v>
      </c>
      <c r="FC13" s="276">
        <v>1431</v>
      </c>
      <c r="FD13" s="95">
        <v>1316</v>
      </c>
      <c r="FE13" s="281">
        <v>-115</v>
      </c>
      <c r="FF13" s="282">
        <v>91.963661774982498</v>
      </c>
      <c r="FG13" s="281">
        <v>-115</v>
      </c>
      <c r="FH13" s="282">
        <v>91.963661774982498</v>
      </c>
      <c r="FL13" s="284" t="s">
        <v>595</v>
      </c>
      <c r="FM13" s="287">
        <v>3600393</v>
      </c>
      <c r="FN13" s="288">
        <v>3670286</v>
      </c>
      <c r="FO13" s="288">
        <v>3742748</v>
      </c>
      <c r="FP13" s="288">
        <v>3910011</v>
      </c>
      <c r="FQ13" s="288">
        <v>3910066</v>
      </c>
      <c r="FR13" s="288">
        <v>4253603</v>
      </c>
      <c r="FS13" s="288">
        <v>4053788</v>
      </c>
      <c r="FT13" s="292">
        <v>4094142</v>
      </c>
      <c r="FU13" s="292">
        <v>4087413</v>
      </c>
      <c r="FV13" s="292">
        <v>4024485</v>
      </c>
    </row>
    <row r="14" spans="1:179" ht="15" outlineLevel="2">
      <c r="A14" s="306">
        <v>154</v>
      </c>
      <c r="B14" s="307" t="s">
        <v>317</v>
      </c>
      <c r="C14" s="306" t="s">
        <v>350</v>
      </c>
      <c r="D14" s="265">
        <v>25695</v>
      </c>
      <c r="E14" s="265">
        <v>25457</v>
      </c>
      <c r="F14" s="265">
        <v>25711</v>
      </c>
      <c r="G14" s="265">
        <v>25875</v>
      </c>
      <c r="H14" s="265">
        <v>26612</v>
      </c>
      <c r="I14" s="265">
        <v>27210</v>
      </c>
      <c r="J14" s="265">
        <v>26958</v>
      </c>
      <c r="K14" s="265">
        <v>26582</v>
      </c>
      <c r="L14" s="265">
        <v>25611</v>
      </c>
      <c r="M14" s="265">
        <v>25925</v>
      </c>
      <c r="N14" s="265">
        <v>26184</v>
      </c>
      <c r="O14" s="265">
        <v>26476</v>
      </c>
      <c r="P14" s="265">
        <v>25748</v>
      </c>
      <c r="Q14" s="265">
        <v>24012</v>
      </c>
      <c r="R14" s="265">
        <v>25731</v>
      </c>
      <c r="S14" s="265">
        <v>26073</v>
      </c>
      <c r="T14" s="265">
        <v>26612</v>
      </c>
      <c r="U14" s="265">
        <v>27163</v>
      </c>
      <c r="V14" s="265">
        <v>27084</v>
      </c>
      <c r="W14" s="265">
        <v>27941</v>
      </c>
      <c r="X14" s="265">
        <v>28379</v>
      </c>
      <c r="Y14" s="265">
        <v>29030</v>
      </c>
      <c r="Z14" s="265">
        <v>28299</v>
      </c>
      <c r="AA14" s="265">
        <v>27629</v>
      </c>
      <c r="AB14" s="265">
        <v>26351</v>
      </c>
      <c r="AC14" s="265">
        <v>25605</v>
      </c>
      <c r="AD14" s="265">
        <v>25802</v>
      </c>
      <c r="AE14" s="265">
        <v>25879</v>
      </c>
      <c r="AF14" s="265">
        <v>26114</v>
      </c>
      <c r="AG14" s="265">
        <v>26902</v>
      </c>
      <c r="AH14" s="265">
        <v>27581</v>
      </c>
      <c r="AI14" s="265">
        <v>27823</v>
      </c>
      <c r="AJ14" s="265">
        <v>28167</v>
      </c>
      <c r="AK14" s="265">
        <v>28216</v>
      </c>
      <c r="AL14" s="265">
        <v>26528</v>
      </c>
      <c r="AM14" s="265">
        <v>26848</v>
      </c>
      <c r="AN14" s="265">
        <v>26436</v>
      </c>
      <c r="AO14" s="265">
        <v>25011</v>
      </c>
      <c r="AP14" s="265">
        <v>25346</v>
      </c>
      <c r="AQ14" s="265">
        <v>26119</v>
      </c>
      <c r="AR14" s="265">
        <v>26070</v>
      </c>
      <c r="AS14" s="265">
        <v>27674</v>
      </c>
      <c r="AT14" s="265">
        <v>28092</v>
      </c>
      <c r="AU14" s="265">
        <v>28335</v>
      </c>
      <c r="AV14" s="265">
        <v>28541</v>
      </c>
      <c r="AW14" s="265">
        <v>28563</v>
      </c>
      <c r="AX14" s="265">
        <v>28248</v>
      </c>
      <c r="AY14" s="265">
        <v>28408</v>
      </c>
      <c r="AZ14" s="265">
        <v>28238</v>
      </c>
      <c r="BA14" s="265">
        <v>28052</v>
      </c>
      <c r="BB14" s="265">
        <v>28099</v>
      </c>
      <c r="BC14" s="265">
        <v>27502</v>
      </c>
      <c r="BD14" s="265">
        <v>27257</v>
      </c>
      <c r="BE14" s="265">
        <v>27333</v>
      </c>
      <c r="BF14" s="265">
        <v>27552</v>
      </c>
      <c r="BG14" s="265">
        <v>27394</v>
      </c>
      <c r="BH14" s="265">
        <v>27436</v>
      </c>
      <c r="BI14" s="265">
        <v>27148</v>
      </c>
      <c r="BJ14" s="265">
        <v>26646</v>
      </c>
      <c r="BK14" s="265">
        <v>26940</v>
      </c>
      <c r="BL14" s="95">
        <v>26638</v>
      </c>
      <c r="BM14" s="95">
        <v>26223</v>
      </c>
      <c r="BN14" s="95">
        <v>26715</v>
      </c>
      <c r="BO14" s="95">
        <v>26538</v>
      </c>
      <c r="BP14" s="95">
        <v>26188</v>
      </c>
      <c r="BQ14" s="95">
        <v>26151</v>
      </c>
      <c r="BR14" s="95">
        <v>26124</v>
      </c>
      <c r="BS14" s="95">
        <v>26433</v>
      </c>
      <c r="BT14" s="95">
        <v>26378</v>
      </c>
      <c r="BU14" s="95">
        <v>26340</v>
      </c>
      <c r="BV14" s="95">
        <v>26437</v>
      </c>
      <c r="BW14" s="95">
        <v>26192</v>
      </c>
      <c r="BX14" s="265">
        <v>25590</v>
      </c>
      <c r="BY14" s="265">
        <v>25375</v>
      </c>
      <c r="BZ14" s="265">
        <v>25249</v>
      </c>
      <c r="CA14" s="265">
        <v>25132</v>
      </c>
      <c r="CB14" s="265">
        <v>25101</v>
      </c>
      <c r="CC14" s="265">
        <v>25201</v>
      </c>
      <c r="CD14" s="265">
        <v>25307</v>
      </c>
      <c r="CE14" s="265">
        <v>25277</v>
      </c>
      <c r="CF14" s="265">
        <v>25024</v>
      </c>
      <c r="CG14" s="265">
        <v>25007</v>
      </c>
      <c r="CH14" s="265">
        <v>24982</v>
      </c>
      <c r="CI14" s="265">
        <v>24892</v>
      </c>
      <c r="CJ14" s="95">
        <v>24114</v>
      </c>
      <c r="CK14" s="95">
        <v>23268</v>
      </c>
      <c r="CL14" s="95">
        <v>23037</v>
      </c>
      <c r="CM14" s="95">
        <v>22718</v>
      </c>
      <c r="CN14" s="95">
        <v>22266</v>
      </c>
      <c r="CO14" s="95">
        <v>22025</v>
      </c>
      <c r="CP14" s="95">
        <v>22031</v>
      </c>
      <c r="CQ14" s="95">
        <v>22506</v>
      </c>
      <c r="CR14" s="95">
        <v>22585</v>
      </c>
      <c r="CS14" s="95">
        <v>22856</v>
      </c>
      <c r="CT14" s="95">
        <v>23260</v>
      </c>
      <c r="CU14" s="95">
        <v>23476</v>
      </c>
      <c r="CV14" s="265">
        <v>23211</v>
      </c>
      <c r="CW14" s="265">
        <v>23135</v>
      </c>
      <c r="CX14" s="265">
        <v>23357</v>
      </c>
      <c r="CY14" s="265">
        <v>23446</v>
      </c>
      <c r="CZ14" s="265">
        <v>23611</v>
      </c>
      <c r="DA14" s="265">
        <v>23540</v>
      </c>
      <c r="DB14" s="265">
        <v>23537</v>
      </c>
      <c r="DC14" s="265">
        <v>23758</v>
      </c>
      <c r="DD14" s="265">
        <v>23091</v>
      </c>
      <c r="DE14" s="265">
        <v>23302</v>
      </c>
      <c r="DF14" s="265">
        <v>23383</v>
      </c>
      <c r="DG14" s="265">
        <v>23431</v>
      </c>
      <c r="DH14" s="95">
        <v>23271</v>
      </c>
      <c r="DI14" s="95">
        <v>22992</v>
      </c>
      <c r="DJ14" s="95">
        <v>23581</v>
      </c>
      <c r="DK14" s="95">
        <v>23820</v>
      </c>
      <c r="DL14" s="95">
        <v>23611</v>
      </c>
      <c r="DM14" s="95">
        <v>23398</v>
      </c>
      <c r="DN14" s="95">
        <v>21452</v>
      </c>
      <c r="DO14" s="95">
        <v>21490</v>
      </c>
      <c r="DP14" s="95">
        <v>21802</v>
      </c>
      <c r="DQ14" s="95">
        <v>21650</v>
      </c>
      <c r="DR14" s="95">
        <v>21664</v>
      </c>
      <c r="DS14" s="95">
        <v>21640</v>
      </c>
      <c r="DT14" s="265">
        <v>21194</v>
      </c>
      <c r="DU14" s="265">
        <v>20764</v>
      </c>
      <c r="DV14" s="265">
        <v>21765</v>
      </c>
      <c r="DW14" s="265">
        <v>21566</v>
      </c>
      <c r="DX14" s="265">
        <v>21267</v>
      </c>
      <c r="DY14" s="265">
        <v>21487</v>
      </c>
      <c r="DZ14" s="265">
        <v>21348</v>
      </c>
      <c r="EA14" s="265">
        <v>21385</v>
      </c>
      <c r="EB14" s="265">
        <v>21314</v>
      </c>
      <c r="EC14" s="265">
        <v>21278</v>
      </c>
      <c r="ED14" s="265">
        <v>21646</v>
      </c>
      <c r="EE14" s="265">
        <v>21601</v>
      </c>
      <c r="EF14" s="95">
        <v>21027</v>
      </c>
      <c r="EG14" s="95">
        <v>20627</v>
      </c>
      <c r="EH14" s="95">
        <v>20485</v>
      </c>
      <c r="EI14" s="95">
        <v>20675</v>
      </c>
      <c r="EJ14" s="95">
        <v>20813</v>
      </c>
      <c r="EK14" s="95">
        <v>20860</v>
      </c>
      <c r="EL14" s="95">
        <v>20693</v>
      </c>
      <c r="EM14" s="95">
        <v>20758</v>
      </c>
      <c r="EN14" s="95">
        <v>20883</v>
      </c>
      <c r="EO14" s="95">
        <v>20852</v>
      </c>
      <c r="EP14" s="95">
        <v>20773</v>
      </c>
      <c r="EQ14" s="95">
        <v>20768</v>
      </c>
      <c r="ER14" s="95">
        <v>20131</v>
      </c>
      <c r="ES14" s="95">
        <v>19747</v>
      </c>
      <c r="ET14" s="95">
        <v>19925</v>
      </c>
      <c r="EU14" s="95">
        <v>20031</v>
      </c>
      <c r="EV14" s="95">
        <v>20065</v>
      </c>
      <c r="EW14" s="276">
        <v>20186</v>
      </c>
      <c r="EX14" s="276">
        <v>20121</v>
      </c>
      <c r="EY14" s="276">
        <v>20120</v>
      </c>
      <c r="EZ14" s="276">
        <v>20302</v>
      </c>
      <c r="FA14" s="276">
        <v>20335</v>
      </c>
      <c r="FB14" s="276">
        <v>20079</v>
      </c>
      <c r="FC14" s="276">
        <v>20221</v>
      </c>
      <c r="FD14" s="95">
        <v>19582</v>
      </c>
      <c r="FE14" s="281">
        <v>-639</v>
      </c>
      <c r="FF14" s="282">
        <v>96.839918896197005</v>
      </c>
      <c r="FG14" s="281">
        <v>-639</v>
      </c>
      <c r="FH14" s="282">
        <v>96.839918896197005</v>
      </c>
      <c r="FI14" s="2"/>
      <c r="FL14" s="284" t="s">
        <v>596</v>
      </c>
      <c r="FM14" s="287">
        <v>3632108</v>
      </c>
      <c r="FN14" s="288">
        <v>3682330</v>
      </c>
      <c r="FO14" s="288">
        <v>3769054</v>
      </c>
      <c r="FP14" s="288">
        <v>3914759</v>
      </c>
      <c r="FQ14" s="288">
        <v>3943689</v>
      </c>
      <c r="FR14" s="288">
        <v>4190806</v>
      </c>
      <c r="FS14" s="288">
        <v>4084358</v>
      </c>
      <c r="FT14" s="292">
        <v>4101452</v>
      </c>
      <c r="FU14" s="292">
        <v>4081391</v>
      </c>
      <c r="FV14" s="292">
        <v>4032569</v>
      </c>
    </row>
    <row r="15" spans="1:179" ht="15" outlineLevel="2">
      <c r="A15" s="306">
        <v>250</v>
      </c>
      <c r="B15" s="307" t="s">
        <v>317</v>
      </c>
      <c r="C15" s="306" t="s">
        <v>351</v>
      </c>
      <c r="D15" s="265">
        <v>8763</v>
      </c>
      <c r="E15" s="265">
        <v>8639</v>
      </c>
      <c r="F15" s="265">
        <v>8793</v>
      </c>
      <c r="G15" s="265">
        <v>9215</v>
      </c>
      <c r="H15" s="265">
        <v>9332</v>
      </c>
      <c r="I15" s="265">
        <v>9380</v>
      </c>
      <c r="J15" s="265">
        <v>9309</v>
      </c>
      <c r="K15" s="265">
        <v>9191</v>
      </c>
      <c r="L15" s="265">
        <v>8947</v>
      </c>
      <c r="M15" s="265">
        <v>9065</v>
      </c>
      <c r="N15" s="265">
        <v>9186</v>
      </c>
      <c r="O15" s="265">
        <v>9169</v>
      </c>
      <c r="P15" s="265">
        <v>8749</v>
      </c>
      <c r="Q15" s="265">
        <v>8846</v>
      </c>
      <c r="R15" s="265">
        <v>9058</v>
      </c>
      <c r="S15" s="265">
        <v>9036</v>
      </c>
      <c r="T15" s="265">
        <v>9332</v>
      </c>
      <c r="U15" s="265">
        <v>9370</v>
      </c>
      <c r="V15" s="265">
        <v>9391</v>
      </c>
      <c r="W15" s="265">
        <v>9609</v>
      </c>
      <c r="X15" s="265">
        <v>9703</v>
      </c>
      <c r="Y15" s="265">
        <v>9793</v>
      </c>
      <c r="Z15" s="265">
        <v>9410</v>
      </c>
      <c r="AA15" s="265">
        <v>9264</v>
      </c>
      <c r="AB15" s="265">
        <v>8786</v>
      </c>
      <c r="AC15" s="265">
        <v>8531</v>
      </c>
      <c r="AD15" s="265">
        <v>8654</v>
      </c>
      <c r="AE15" s="265">
        <v>8663</v>
      </c>
      <c r="AF15" s="265">
        <v>8633</v>
      </c>
      <c r="AG15" s="265">
        <v>8846</v>
      </c>
      <c r="AH15" s="265">
        <v>8934</v>
      </c>
      <c r="AI15" s="265">
        <v>8980</v>
      </c>
      <c r="AJ15" s="265">
        <v>9007</v>
      </c>
      <c r="AK15" s="265">
        <v>8983</v>
      </c>
      <c r="AL15" s="265">
        <v>8428</v>
      </c>
      <c r="AM15" s="265">
        <v>8585</v>
      </c>
      <c r="AN15" s="265">
        <v>8452</v>
      </c>
      <c r="AO15" s="265">
        <v>8057</v>
      </c>
      <c r="AP15" s="265">
        <v>8176</v>
      </c>
      <c r="AQ15" s="265">
        <v>8371</v>
      </c>
      <c r="AR15" s="265">
        <v>8402</v>
      </c>
      <c r="AS15" s="265">
        <v>9136</v>
      </c>
      <c r="AT15" s="265">
        <v>9107</v>
      </c>
      <c r="AU15" s="265">
        <v>9202</v>
      </c>
      <c r="AV15" s="265">
        <v>9336</v>
      </c>
      <c r="AW15" s="265">
        <v>9461</v>
      </c>
      <c r="AX15" s="265">
        <v>9476</v>
      </c>
      <c r="AY15" s="265">
        <v>9657</v>
      </c>
      <c r="AZ15" s="265">
        <v>9622</v>
      </c>
      <c r="BA15" s="265">
        <v>9468</v>
      </c>
      <c r="BB15" s="265">
        <v>9395</v>
      </c>
      <c r="BC15" s="265">
        <v>9135</v>
      </c>
      <c r="BD15" s="265">
        <v>9111</v>
      </c>
      <c r="BE15" s="265">
        <v>9211</v>
      </c>
      <c r="BF15" s="265">
        <v>9130</v>
      </c>
      <c r="BG15" s="265">
        <v>9333</v>
      </c>
      <c r="BH15" s="265">
        <v>9027</v>
      </c>
      <c r="BI15" s="265">
        <v>9090</v>
      </c>
      <c r="BJ15" s="265">
        <v>8995</v>
      </c>
      <c r="BK15" s="265">
        <v>9104</v>
      </c>
      <c r="BL15" s="95">
        <v>9092</v>
      </c>
      <c r="BM15" s="95">
        <v>8877</v>
      </c>
      <c r="BN15" s="95">
        <v>8990</v>
      </c>
      <c r="BO15" s="95">
        <v>8900</v>
      </c>
      <c r="BP15" s="95">
        <v>8836</v>
      </c>
      <c r="BQ15" s="95">
        <v>8852</v>
      </c>
      <c r="BR15" s="95">
        <v>8892</v>
      </c>
      <c r="BS15" s="95">
        <v>8915</v>
      </c>
      <c r="BT15" s="95">
        <v>9054</v>
      </c>
      <c r="BU15" s="95">
        <v>9132</v>
      </c>
      <c r="BV15" s="95">
        <v>9357</v>
      </c>
      <c r="BW15" s="95">
        <v>9332</v>
      </c>
      <c r="BX15" s="265">
        <v>9287</v>
      </c>
      <c r="BY15" s="265">
        <v>9169</v>
      </c>
      <c r="BZ15" s="265">
        <v>9128</v>
      </c>
      <c r="CA15" s="265">
        <v>9125</v>
      </c>
      <c r="CB15" s="265">
        <v>9203</v>
      </c>
      <c r="CC15" s="265">
        <v>9214</v>
      </c>
      <c r="CD15" s="265">
        <v>9335</v>
      </c>
      <c r="CE15" s="265">
        <v>9276</v>
      </c>
      <c r="CF15" s="265">
        <v>9212</v>
      </c>
      <c r="CG15" s="265">
        <v>9307</v>
      </c>
      <c r="CH15" s="265">
        <v>9249</v>
      </c>
      <c r="CI15" s="265">
        <v>9184</v>
      </c>
      <c r="CJ15" s="95">
        <v>8794</v>
      </c>
      <c r="CK15" s="95">
        <v>8696</v>
      </c>
      <c r="CL15" s="95">
        <v>8798</v>
      </c>
      <c r="CM15" s="95">
        <v>8964</v>
      </c>
      <c r="CN15" s="95">
        <v>8900</v>
      </c>
      <c r="CO15" s="95">
        <v>8914</v>
      </c>
      <c r="CP15" s="95">
        <v>8936</v>
      </c>
      <c r="CQ15" s="95">
        <v>9145</v>
      </c>
      <c r="CR15" s="95">
        <v>9184</v>
      </c>
      <c r="CS15" s="95">
        <v>9318</v>
      </c>
      <c r="CT15" s="95">
        <v>9477</v>
      </c>
      <c r="CU15" s="95">
        <v>9638</v>
      </c>
      <c r="CV15" s="265">
        <v>9605</v>
      </c>
      <c r="CW15" s="265">
        <v>9600</v>
      </c>
      <c r="CX15" s="265">
        <v>9670</v>
      </c>
      <c r="CY15" s="265">
        <v>9722</v>
      </c>
      <c r="CZ15" s="265">
        <v>9799</v>
      </c>
      <c r="DA15" s="265">
        <v>9893</v>
      </c>
      <c r="DB15" s="265">
        <v>9925</v>
      </c>
      <c r="DC15" s="265">
        <v>9941</v>
      </c>
      <c r="DD15" s="265">
        <v>9744</v>
      </c>
      <c r="DE15" s="265">
        <v>9660</v>
      </c>
      <c r="DF15" s="265">
        <v>9671</v>
      </c>
      <c r="DG15" s="265">
        <v>9732</v>
      </c>
      <c r="DH15" s="95">
        <v>9586</v>
      </c>
      <c r="DI15" s="95">
        <v>9491</v>
      </c>
      <c r="DJ15" s="95">
        <v>9738</v>
      </c>
      <c r="DK15" s="95">
        <v>9777</v>
      </c>
      <c r="DL15" s="95">
        <v>9720</v>
      </c>
      <c r="DM15" s="95">
        <v>9614</v>
      </c>
      <c r="DN15" s="95">
        <v>8881</v>
      </c>
      <c r="DO15" s="95">
        <v>8841</v>
      </c>
      <c r="DP15" s="95">
        <v>8930</v>
      </c>
      <c r="DQ15" s="95">
        <v>8880</v>
      </c>
      <c r="DR15" s="95">
        <v>8938</v>
      </c>
      <c r="DS15" s="95">
        <v>9014</v>
      </c>
      <c r="DT15" s="265">
        <v>8833</v>
      </c>
      <c r="DU15" s="265">
        <v>8596</v>
      </c>
      <c r="DV15" s="265">
        <v>9055</v>
      </c>
      <c r="DW15" s="265">
        <v>8964</v>
      </c>
      <c r="DX15" s="265">
        <v>8975</v>
      </c>
      <c r="DY15" s="265">
        <v>9071</v>
      </c>
      <c r="DZ15" s="265">
        <v>8977</v>
      </c>
      <c r="EA15" s="265">
        <v>9049</v>
      </c>
      <c r="EB15" s="265">
        <v>9058</v>
      </c>
      <c r="EC15" s="265">
        <v>9038</v>
      </c>
      <c r="ED15" s="265">
        <v>9195</v>
      </c>
      <c r="EE15" s="265">
        <v>9109</v>
      </c>
      <c r="EF15" s="95">
        <v>8837</v>
      </c>
      <c r="EG15" s="95">
        <v>8604</v>
      </c>
      <c r="EH15" s="95">
        <v>8625</v>
      </c>
      <c r="EI15" s="95">
        <v>8775</v>
      </c>
      <c r="EJ15" s="95">
        <v>8813</v>
      </c>
      <c r="EK15" s="95">
        <v>8927</v>
      </c>
      <c r="EL15" s="95">
        <v>8972</v>
      </c>
      <c r="EM15" s="95">
        <v>8947</v>
      </c>
      <c r="EN15" s="95">
        <v>9101</v>
      </c>
      <c r="EO15" s="95">
        <v>9013</v>
      </c>
      <c r="EP15" s="95">
        <v>8937</v>
      </c>
      <c r="EQ15" s="95">
        <v>8931</v>
      </c>
      <c r="ER15" s="95">
        <v>8648</v>
      </c>
      <c r="ES15" s="95">
        <v>8500</v>
      </c>
      <c r="ET15" s="95">
        <v>8682</v>
      </c>
      <c r="EU15" s="95">
        <v>8823</v>
      </c>
      <c r="EV15" s="95">
        <v>8771</v>
      </c>
      <c r="EW15" s="276">
        <v>8817</v>
      </c>
      <c r="EX15" s="276">
        <v>8829</v>
      </c>
      <c r="EY15" s="276">
        <v>8854</v>
      </c>
      <c r="EZ15" s="276">
        <v>8826</v>
      </c>
      <c r="FA15" s="276">
        <v>8847</v>
      </c>
      <c r="FB15" s="276">
        <v>8714</v>
      </c>
      <c r="FC15" s="276">
        <v>8748</v>
      </c>
      <c r="FD15" s="95">
        <v>8548</v>
      </c>
      <c r="FE15" s="281">
        <v>-200</v>
      </c>
      <c r="FF15" s="282">
        <v>97.713763145861904</v>
      </c>
      <c r="FG15" s="281">
        <v>-200</v>
      </c>
      <c r="FH15" s="282">
        <v>97.713763145861904</v>
      </c>
      <c r="FL15" s="284" t="s">
        <v>597</v>
      </c>
      <c r="FM15" s="287">
        <v>3679020</v>
      </c>
      <c r="FN15" s="288">
        <v>3688539</v>
      </c>
      <c r="FO15" s="288">
        <v>3783032</v>
      </c>
      <c r="FP15" s="288">
        <v>3938516</v>
      </c>
      <c r="FQ15" s="288">
        <v>3980162</v>
      </c>
      <c r="FR15" s="288">
        <v>4213503</v>
      </c>
      <c r="FS15" s="288">
        <v>4087413</v>
      </c>
      <c r="FT15" s="292">
        <v>4106076</v>
      </c>
      <c r="FU15" s="292">
        <v>4077810</v>
      </c>
      <c r="FV15" s="292">
        <v>4042298</v>
      </c>
    </row>
    <row r="16" spans="1:179" ht="15" outlineLevel="2">
      <c r="A16" s="306">
        <v>495</v>
      </c>
      <c r="B16" s="307" t="s">
        <v>317</v>
      </c>
      <c r="C16" s="306" t="s">
        <v>352</v>
      </c>
      <c r="D16" s="265">
        <v>1475</v>
      </c>
      <c r="E16" s="265">
        <v>1302</v>
      </c>
      <c r="F16" s="265">
        <v>1341</v>
      </c>
      <c r="G16" s="265">
        <v>1345</v>
      </c>
      <c r="H16" s="265">
        <v>1436</v>
      </c>
      <c r="I16" s="265">
        <v>1438</v>
      </c>
      <c r="J16" s="265">
        <v>1488</v>
      </c>
      <c r="K16" s="265">
        <v>1559</v>
      </c>
      <c r="L16" s="265">
        <v>1554</v>
      </c>
      <c r="M16" s="265">
        <v>1588</v>
      </c>
      <c r="N16" s="265">
        <v>1564</v>
      </c>
      <c r="O16" s="265">
        <v>1437</v>
      </c>
      <c r="P16" s="265">
        <v>1250</v>
      </c>
      <c r="Q16" s="265">
        <v>1246</v>
      </c>
      <c r="R16" s="265">
        <v>1209</v>
      </c>
      <c r="S16" s="265">
        <v>1233</v>
      </c>
      <c r="T16" s="265">
        <v>1436</v>
      </c>
      <c r="U16" s="265">
        <v>1238</v>
      </c>
      <c r="V16" s="265">
        <v>1244</v>
      </c>
      <c r="W16" s="265">
        <v>1256</v>
      </c>
      <c r="X16" s="265">
        <v>1293</v>
      </c>
      <c r="Y16" s="265">
        <v>1336</v>
      </c>
      <c r="Z16" s="265">
        <v>1225</v>
      </c>
      <c r="AA16" s="265">
        <v>1174</v>
      </c>
      <c r="AB16" s="265">
        <v>1034</v>
      </c>
      <c r="AC16" s="265">
        <v>949</v>
      </c>
      <c r="AD16" s="265">
        <v>1000</v>
      </c>
      <c r="AE16" s="265">
        <v>1013</v>
      </c>
      <c r="AF16" s="265">
        <v>992</v>
      </c>
      <c r="AG16" s="265">
        <v>988</v>
      </c>
      <c r="AH16" s="265">
        <v>985</v>
      </c>
      <c r="AI16" s="265">
        <v>985</v>
      </c>
      <c r="AJ16" s="265">
        <v>956</v>
      </c>
      <c r="AK16" s="265">
        <v>966</v>
      </c>
      <c r="AL16" s="265">
        <v>818</v>
      </c>
      <c r="AM16" s="265">
        <v>984</v>
      </c>
      <c r="AN16" s="265">
        <v>1170</v>
      </c>
      <c r="AO16" s="265">
        <v>984</v>
      </c>
      <c r="AP16" s="265">
        <v>994</v>
      </c>
      <c r="AQ16" s="265">
        <v>1035</v>
      </c>
      <c r="AR16" s="265">
        <v>1069</v>
      </c>
      <c r="AS16" s="265">
        <v>1333</v>
      </c>
      <c r="AT16" s="265">
        <v>1247</v>
      </c>
      <c r="AU16" s="265">
        <v>1280</v>
      </c>
      <c r="AV16" s="265">
        <v>1321</v>
      </c>
      <c r="AW16" s="265">
        <v>1371</v>
      </c>
      <c r="AX16" s="265">
        <v>1398</v>
      </c>
      <c r="AY16" s="265">
        <v>1426</v>
      </c>
      <c r="AZ16" s="265">
        <v>1418</v>
      </c>
      <c r="BA16" s="265">
        <v>1397</v>
      </c>
      <c r="BB16" s="265">
        <v>1221</v>
      </c>
      <c r="BC16" s="265">
        <v>1166</v>
      </c>
      <c r="BD16" s="265">
        <v>1158</v>
      </c>
      <c r="BE16" s="265">
        <v>1170</v>
      </c>
      <c r="BF16" s="265">
        <v>1309</v>
      </c>
      <c r="BG16" s="265">
        <v>1192</v>
      </c>
      <c r="BH16" s="265">
        <v>1163</v>
      </c>
      <c r="BI16" s="265">
        <v>1174</v>
      </c>
      <c r="BJ16" s="265">
        <v>1168</v>
      </c>
      <c r="BK16" s="265">
        <v>1210</v>
      </c>
      <c r="BL16" s="95">
        <v>1204</v>
      </c>
      <c r="BM16" s="95">
        <v>1135</v>
      </c>
      <c r="BN16" s="95">
        <v>1266</v>
      </c>
      <c r="BO16" s="95">
        <v>1230</v>
      </c>
      <c r="BP16" s="95">
        <v>1193</v>
      </c>
      <c r="BQ16" s="95">
        <v>1219</v>
      </c>
      <c r="BR16" s="95">
        <v>1213</v>
      </c>
      <c r="BS16" s="95">
        <v>1209</v>
      </c>
      <c r="BT16" s="95">
        <v>1245</v>
      </c>
      <c r="BU16" s="95">
        <v>1306</v>
      </c>
      <c r="BV16" s="95">
        <v>1336</v>
      </c>
      <c r="BW16" s="95">
        <v>1290</v>
      </c>
      <c r="BX16" s="265">
        <v>1226</v>
      </c>
      <c r="BY16" s="265">
        <v>1171</v>
      </c>
      <c r="BZ16" s="265">
        <v>1222</v>
      </c>
      <c r="CA16" s="265">
        <v>1228</v>
      </c>
      <c r="CB16" s="265">
        <v>1224</v>
      </c>
      <c r="CC16" s="265">
        <v>1220</v>
      </c>
      <c r="CD16" s="265">
        <v>1197</v>
      </c>
      <c r="CE16" s="265">
        <v>1158</v>
      </c>
      <c r="CF16" s="265">
        <v>1117</v>
      </c>
      <c r="CG16" s="265">
        <v>1129</v>
      </c>
      <c r="CH16" s="265">
        <v>1121</v>
      </c>
      <c r="CI16" s="265">
        <v>1118</v>
      </c>
      <c r="CJ16" s="95">
        <v>1016</v>
      </c>
      <c r="CK16" s="95">
        <v>938</v>
      </c>
      <c r="CL16" s="95">
        <v>1016</v>
      </c>
      <c r="CM16" s="95">
        <v>1106</v>
      </c>
      <c r="CN16" s="95">
        <v>1060</v>
      </c>
      <c r="CO16" s="95">
        <v>1106</v>
      </c>
      <c r="CP16" s="95">
        <v>1105</v>
      </c>
      <c r="CQ16" s="95">
        <v>1151</v>
      </c>
      <c r="CR16" s="95">
        <v>1203</v>
      </c>
      <c r="CS16" s="95">
        <v>1246</v>
      </c>
      <c r="CT16" s="95">
        <v>1302</v>
      </c>
      <c r="CU16" s="95">
        <v>1375</v>
      </c>
      <c r="CV16" s="265">
        <v>1345</v>
      </c>
      <c r="CW16" s="265">
        <v>1279</v>
      </c>
      <c r="CX16" s="265">
        <v>1331</v>
      </c>
      <c r="CY16" s="265">
        <v>1418</v>
      </c>
      <c r="CZ16" s="265">
        <v>1471</v>
      </c>
      <c r="DA16" s="265">
        <v>1465</v>
      </c>
      <c r="DB16" s="265">
        <v>1509</v>
      </c>
      <c r="DC16" s="265">
        <v>1505</v>
      </c>
      <c r="DD16" s="265">
        <v>1348</v>
      </c>
      <c r="DE16" s="265">
        <v>1351</v>
      </c>
      <c r="DF16" s="265">
        <v>1349</v>
      </c>
      <c r="DG16" s="265">
        <v>1374</v>
      </c>
      <c r="DH16" s="95">
        <v>1290</v>
      </c>
      <c r="DI16" s="95">
        <v>1223</v>
      </c>
      <c r="DJ16" s="95">
        <v>1444</v>
      </c>
      <c r="DK16" s="95">
        <v>1431</v>
      </c>
      <c r="DL16" s="95">
        <v>1399</v>
      </c>
      <c r="DM16" s="95">
        <v>1377</v>
      </c>
      <c r="DN16" s="95">
        <v>1225</v>
      </c>
      <c r="DO16" s="95">
        <v>1210</v>
      </c>
      <c r="DP16" s="95">
        <v>1292</v>
      </c>
      <c r="DQ16" s="95">
        <v>1297</v>
      </c>
      <c r="DR16" s="95">
        <v>1287</v>
      </c>
      <c r="DS16" s="95">
        <v>1313</v>
      </c>
      <c r="DT16" s="265">
        <v>1168</v>
      </c>
      <c r="DU16" s="265">
        <v>1048</v>
      </c>
      <c r="DV16" s="265">
        <v>1240</v>
      </c>
      <c r="DW16" s="265">
        <v>1230</v>
      </c>
      <c r="DX16" s="265">
        <v>1200</v>
      </c>
      <c r="DY16" s="265">
        <v>1261</v>
      </c>
      <c r="DZ16" s="265">
        <v>1183</v>
      </c>
      <c r="EA16" s="265">
        <v>1260</v>
      </c>
      <c r="EB16" s="265">
        <v>1253</v>
      </c>
      <c r="EC16" s="265">
        <v>1234</v>
      </c>
      <c r="ED16" s="265">
        <v>1263</v>
      </c>
      <c r="EE16" s="265">
        <v>1233</v>
      </c>
      <c r="EF16" s="95">
        <v>1140</v>
      </c>
      <c r="EG16" s="95">
        <v>1056</v>
      </c>
      <c r="EH16" s="95">
        <v>1081</v>
      </c>
      <c r="EI16" s="95">
        <v>1126</v>
      </c>
      <c r="EJ16" s="95">
        <v>1205</v>
      </c>
      <c r="EK16" s="95">
        <v>1252</v>
      </c>
      <c r="EL16" s="95">
        <v>1275</v>
      </c>
      <c r="EM16" s="95">
        <v>1266</v>
      </c>
      <c r="EN16" s="95">
        <v>1287</v>
      </c>
      <c r="EO16" s="95">
        <v>1238</v>
      </c>
      <c r="EP16" s="95">
        <v>1234</v>
      </c>
      <c r="EQ16" s="95">
        <v>1294</v>
      </c>
      <c r="ER16" s="95">
        <v>1189</v>
      </c>
      <c r="ES16" s="95">
        <v>1132</v>
      </c>
      <c r="ET16" s="95">
        <v>1159</v>
      </c>
      <c r="EU16" s="95">
        <v>1260</v>
      </c>
      <c r="EV16" s="95">
        <v>1266</v>
      </c>
      <c r="EW16" s="276">
        <v>1291</v>
      </c>
      <c r="EX16" s="276">
        <v>1313</v>
      </c>
      <c r="EY16" s="276">
        <v>1304</v>
      </c>
      <c r="EZ16" s="276">
        <v>1321</v>
      </c>
      <c r="FA16" s="276">
        <v>1339</v>
      </c>
      <c r="FB16" s="276">
        <v>1314</v>
      </c>
      <c r="FC16" s="276">
        <v>1357</v>
      </c>
      <c r="FD16" s="95">
        <v>1196</v>
      </c>
      <c r="FE16" s="281">
        <v>-161</v>
      </c>
      <c r="FF16" s="282">
        <v>88.135593220339004</v>
      </c>
      <c r="FG16" s="281">
        <v>-161</v>
      </c>
      <c r="FH16" s="282">
        <v>88.135593220339004</v>
      </c>
      <c r="FL16" s="284" t="s">
        <v>598</v>
      </c>
      <c r="FM16" s="287">
        <v>3678842</v>
      </c>
      <c r="FN16" s="288">
        <v>3691515</v>
      </c>
      <c r="FO16" s="288">
        <v>3791243</v>
      </c>
      <c r="FP16" s="288">
        <v>3947078</v>
      </c>
      <c r="FQ16" s="288">
        <v>4015743</v>
      </c>
      <c r="FR16" s="288">
        <v>4231708</v>
      </c>
      <c r="FS16" s="288">
        <v>4087413</v>
      </c>
      <c r="FT16" s="292">
        <v>4112491</v>
      </c>
      <c r="FU16" s="292">
        <v>4088628</v>
      </c>
      <c r="FV16" s="292">
        <v>4046434</v>
      </c>
    </row>
    <row r="17" spans="1:178" ht="15" outlineLevel="2">
      <c r="A17" s="306">
        <v>790</v>
      </c>
      <c r="B17" s="307" t="s">
        <v>317</v>
      </c>
      <c r="C17" s="306" t="s">
        <v>353</v>
      </c>
      <c r="D17" s="265">
        <v>2334</v>
      </c>
      <c r="E17" s="265">
        <v>2359</v>
      </c>
      <c r="F17" s="265">
        <v>2393</v>
      </c>
      <c r="G17" s="265">
        <v>2487</v>
      </c>
      <c r="H17" s="265">
        <v>2501</v>
      </c>
      <c r="I17" s="265">
        <v>2583</v>
      </c>
      <c r="J17" s="265">
        <v>2456</v>
      </c>
      <c r="K17" s="265">
        <v>2363</v>
      </c>
      <c r="L17" s="265">
        <v>2347</v>
      </c>
      <c r="M17" s="265">
        <v>2417</v>
      </c>
      <c r="N17" s="265">
        <v>2463</v>
      </c>
      <c r="O17" s="265">
        <v>2459</v>
      </c>
      <c r="P17" s="265">
        <v>2297</v>
      </c>
      <c r="Q17" s="265">
        <v>2388</v>
      </c>
      <c r="R17" s="265">
        <v>2464</v>
      </c>
      <c r="S17" s="265">
        <v>2470</v>
      </c>
      <c r="T17" s="265">
        <v>2501</v>
      </c>
      <c r="U17" s="265">
        <v>2526</v>
      </c>
      <c r="V17" s="265">
        <v>2543</v>
      </c>
      <c r="W17" s="265">
        <v>2608</v>
      </c>
      <c r="X17" s="265">
        <v>2661</v>
      </c>
      <c r="Y17" s="265">
        <v>2769</v>
      </c>
      <c r="Z17" s="265">
        <v>2685</v>
      </c>
      <c r="AA17" s="265">
        <v>2625</v>
      </c>
      <c r="AB17" s="265">
        <v>2437</v>
      </c>
      <c r="AC17" s="265">
        <v>2367</v>
      </c>
      <c r="AD17" s="265">
        <v>2394</v>
      </c>
      <c r="AE17" s="265">
        <v>2401</v>
      </c>
      <c r="AF17" s="265">
        <v>2355</v>
      </c>
      <c r="AG17" s="265">
        <v>2416</v>
      </c>
      <c r="AH17" s="265">
        <v>2438</v>
      </c>
      <c r="AI17" s="265">
        <v>2467</v>
      </c>
      <c r="AJ17" s="265">
        <v>2481</v>
      </c>
      <c r="AK17" s="265">
        <v>2486</v>
      </c>
      <c r="AL17" s="265">
        <v>2325</v>
      </c>
      <c r="AM17" s="265">
        <v>2390</v>
      </c>
      <c r="AN17" s="265">
        <v>2337</v>
      </c>
      <c r="AO17" s="265">
        <v>2014</v>
      </c>
      <c r="AP17" s="265">
        <v>1993</v>
      </c>
      <c r="AQ17" s="265">
        <v>2161</v>
      </c>
      <c r="AR17" s="265">
        <v>2162</v>
      </c>
      <c r="AS17" s="265">
        <v>2552</v>
      </c>
      <c r="AT17" s="265">
        <v>2505</v>
      </c>
      <c r="AU17" s="265">
        <v>2548</v>
      </c>
      <c r="AV17" s="265">
        <v>2588</v>
      </c>
      <c r="AW17" s="265">
        <v>2602</v>
      </c>
      <c r="AX17" s="265">
        <v>2644</v>
      </c>
      <c r="AY17" s="265">
        <v>2739</v>
      </c>
      <c r="AZ17" s="265">
        <v>2700</v>
      </c>
      <c r="BA17" s="265">
        <v>2673</v>
      </c>
      <c r="BB17" s="265">
        <v>2629</v>
      </c>
      <c r="BC17" s="265">
        <v>2492</v>
      </c>
      <c r="BD17" s="265">
        <v>2465</v>
      </c>
      <c r="BE17" s="265">
        <v>2484</v>
      </c>
      <c r="BF17" s="265">
        <v>2474</v>
      </c>
      <c r="BG17" s="265">
        <v>2439</v>
      </c>
      <c r="BH17" s="265">
        <v>2387</v>
      </c>
      <c r="BI17" s="265">
        <v>2386</v>
      </c>
      <c r="BJ17" s="265">
        <v>2411</v>
      </c>
      <c r="BK17" s="265">
        <v>2510</v>
      </c>
      <c r="BL17" s="95">
        <v>2483</v>
      </c>
      <c r="BM17" s="95">
        <v>2437</v>
      </c>
      <c r="BN17" s="95">
        <v>2555</v>
      </c>
      <c r="BO17" s="95">
        <v>2535</v>
      </c>
      <c r="BP17" s="95">
        <v>2583</v>
      </c>
      <c r="BQ17" s="95">
        <v>2612</v>
      </c>
      <c r="BR17" s="95">
        <v>2608</v>
      </c>
      <c r="BS17" s="95">
        <v>2584</v>
      </c>
      <c r="BT17" s="95">
        <v>2597</v>
      </c>
      <c r="BU17" s="95">
        <v>2600</v>
      </c>
      <c r="BV17" s="95">
        <v>2637</v>
      </c>
      <c r="BW17" s="95">
        <v>2586</v>
      </c>
      <c r="BX17" s="265">
        <v>2442</v>
      </c>
      <c r="BY17" s="265">
        <v>2408</v>
      </c>
      <c r="BZ17" s="265">
        <v>2325</v>
      </c>
      <c r="CA17" s="265">
        <v>2331</v>
      </c>
      <c r="CB17" s="265">
        <v>2266</v>
      </c>
      <c r="CC17" s="265">
        <v>2269</v>
      </c>
      <c r="CD17" s="265">
        <v>2273</v>
      </c>
      <c r="CE17" s="265">
        <v>2158</v>
      </c>
      <c r="CF17" s="265">
        <v>2085</v>
      </c>
      <c r="CG17" s="265">
        <v>2085</v>
      </c>
      <c r="CH17" s="265">
        <v>2043</v>
      </c>
      <c r="CI17" s="265">
        <v>2012</v>
      </c>
      <c r="CJ17" s="95">
        <v>1858</v>
      </c>
      <c r="CK17" s="95">
        <v>1738</v>
      </c>
      <c r="CL17" s="95">
        <v>1759</v>
      </c>
      <c r="CM17" s="95">
        <v>1785</v>
      </c>
      <c r="CN17" s="95">
        <v>1748</v>
      </c>
      <c r="CO17" s="95">
        <v>1752</v>
      </c>
      <c r="CP17" s="95">
        <v>1780</v>
      </c>
      <c r="CQ17" s="95">
        <v>1877</v>
      </c>
      <c r="CR17" s="95">
        <v>1903</v>
      </c>
      <c r="CS17" s="95">
        <v>1929</v>
      </c>
      <c r="CT17" s="95">
        <v>2020</v>
      </c>
      <c r="CU17" s="95">
        <v>2111</v>
      </c>
      <c r="CV17" s="265">
        <v>2088</v>
      </c>
      <c r="CW17" s="265">
        <v>1964</v>
      </c>
      <c r="CX17" s="265">
        <v>2028</v>
      </c>
      <c r="CY17" s="265">
        <v>2109</v>
      </c>
      <c r="CZ17" s="265">
        <v>2212</v>
      </c>
      <c r="DA17" s="265">
        <v>2198</v>
      </c>
      <c r="DB17" s="265">
        <v>2252</v>
      </c>
      <c r="DC17" s="265">
        <v>2233</v>
      </c>
      <c r="DD17" s="265">
        <v>2081</v>
      </c>
      <c r="DE17" s="265">
        <v>2094</v>
      </c>
      <c r="DF17" s="265">
        <v>2106</v>
      </c>
      <c r="DG17" s="265">
        <v>2122</v>
      </c>
      <c r="DH17" s="95">
        <v>2049</v>
      </c>
      <c r="DI17" s="95">
        <v>1953</v>
      </c>
      <c r="DJ17" s="95">
        <v>2116</v>
      </c>
      <c r="DK17" s="95">
        <v>2111</v>
      </c>
      <c r="DL17" s="95">
        <v>2078</v>
      </c>
      <c r="DM17" s="95">
        <v>2060</v>
      </c>
      <c r="DN17" s="95">
        <v>1859</v>
      </c>
      <c r="DO17" s="95">
        <v>1852</v>
      </c>
      <c r="DP17" s="95">
        <v>1905</v>
      </c>
      <c r="DQ17" s="95">
        <v>1882</v>
      </c>
      <c r="DR17" s="95">
        <v>1902</v>
      </c>
      <c r="DS17" s="95">
        <v>1864</v>
      </c>
      <c r="DT17" s="265">
        <v>1666</v>
      </c>
      <c r="DU17" s="265">
        <v>1667</v>
      </c>
      <c r="DV17" s="265">
        <v>1935</v>
      </c>
      <c r="DW17" s="265">
        <v>1902</v>
      </c>
      <c r="DX17" s="265">
        <v>1871</v>
      </c>
      <c r="DY17" s="265">
        <v>1952</v>
      </c>
      <c r="DZ17" s="265">
        <v>1915</v>
      </c>
      <c r="EA17" s="265">
        <v>2000</v>
      </c>
      <c r="EB17" s="265">
        <v>1970</v>
      </c>
      <c r="EC17" s="265">
        <v>1969</v>
      </c>
      <c r="ED17" s="265">
        <v>1995</v>
      </c>
      <c r="EE17" s="265">
        <v>2007</v>
      </c>
      <c r="EF17" s="95">
        <v>1877</v>
      </c>
      <c r="EG17" s="95">
        <v>1818</v>
      </c>
      <c r="EH17" s="95">
        <v>1810</v>
      </c>
      <c r="EI17" s="95">
        <v>1911</v>
      </c>
      <c r="EJ17" s="95">
        <v>1948</v>
      </c>
      <c r="EK17" s="95">
        <v>2007</v>
      </c>
      <c r="EL17" s="95">
        <v>2007</v>
      </c>
      <c r="EM17" s="95">
        <v>2004</v>
      </c>
      <c r="EN17" s="95">
        <v>2027</v>
      </c>
      <c r="EO17" s="95">
        <v>2056</v>
      </c>
      <c r="EP17" s="95">
        <v>2091</v>
      </c>
      <c r="EQ17" s="95">
        <v>2053</v>
      </c>
      <c r="ER17" s="95">
        <v>1938</v>
      </c>
      <c r="ES17" s="95">
        <v>1901</v>
      </c>
      <c r="ET17" s="95">
        <v>1944</v>
      </c>
      <c r="EU17" s="95">
        <v>1971</v>
      </c>
      <c r="EV17" s="95">
        <v>1940</v>
      </c>
      <c r="EW17" s="276">
        <v>1972</v>
      </c>
      <c r="EX17" s="276">
        <v>1992</v>
      </c>
      <c r="EY17" s="276">
        <v>2024</v>
      </c>
      <c r="EZ17" s="276">
        <v>2036</v>
      </c>
      <c r="FA17" s="276">
        <v>2041</v>
      </c>
      <c r="FB17" s="276">
        <v>1976</v>
      </c>
      <c r="FC17" s="276">
        <v>2020</v>
      </c>
      <c r="FD17" s="95">
        <v>1953</v>
      </c>
      <c r="FE17" s="281">
        <v>-67</v>
      </c>
      <c r="FF17" s="282">
        <v>96.683168316831697</v>
      </c>
      <c r="FG17" s="281">
        <v>-67</v>
      </c>
      <c r="FH17" s="282">
        <v>96.683168316831697</v>
      </c>
      <c r="FL17" s="284" t="s">
        <v>599</v>
      </c>
      <c r="FM17" s="287">
        <v>3696112</v>
      </c>
      <c r="FN17" s="288">
        <v>3699285</v>
      </c>
      <c r="FO17" s="14">
        <v>3791942</v>
      </c>
      <c r="FP17" s="288">
        <v>3941677</v>
      </c>
      <c r="FQ17" s="288">
        <v>4036469</v>
      </c>
      <c r="FR17" s="288">
        <v>4240748</v>
      </c>
      <c r="FS17" s="288">
        <v>4098416</v>
      </c>
      <c r="FT17" s="292">
        <v>4092641</v>
      </c>
      <c r="FU17" s="292">
        <v>4082091</v>
      </c>
      <c r="FV17" s="292">
        <v>4049023</v>
      </c>
    </row>
    <row r="18" spans="1:178" ht="15" outlineLevel="2">
      <c r="A18" s="306">
        <v>895</v>
      </c>
      <c r="B18" s="307" t="s">
        <v>317</v>
      </c>
      <c r="C18" s="306" t="s">
        <v>354</v>
      </c>
      <c r="D18" s="265">
        <v>2363</v>
      </c>
      <c r="E18" s="265">
        <v>2387</v>
      </c>
      <c r="F18" s="265">
        <v>2427</v>
      </c>
      <c r="G18" s="265">
        <v>2441</v>
      </c>
      <c r="H18" s="265">
        <v>2385</v>
      </c>
      <c r="I18" s="265">
        <v>2372</v>
      </c>
      <c r="J18" s="265">
        <v>2305</v>
      </c>
      <c r="K18" s="265">
        <v>2257</v>
      </c>
      <c r="L18" s="265">
        <v>2149</v>
      </c>
      <c r="M18" s="265">
        <v>2159</v>
      </c>
      <c r="N18" s="265">
        <v>2139</v>
      </c>
      <c r="O18" s="265">
        <v>2168</v>
      </c>
      <c r="P18" s="265">
        <v>1991</v>
      </c>
      <c r="Q18" s="265">
        <v>2003</v>
      </c>
      <c r="R18" s="265">
        <v>2009</v>
      </c>
      <c r="S18" s="265">
        <v>1958</v>
      </c>
      <c r="T18" s="265">
        <v>2385</v>
      </c>
      <c r="U18" s="265">
        <v>2018</v>
      </c>
      <c r="V18" s="265">
        <v>2027</v>
      </c>
      <c r="W18" s="265">
        <v>2142</v>
      </c>
      <c r="X18" s="265">
        <v>2185</v>
      </c>
      <c r="Y18" s="265">
        <v>2218</v>
      </c>
      <c r="Z18" s="265">
        <v>2027</v>
      </c>
      <c r="AA18" s="265">
        <v>1972</v>
      </c>
      <c r="AB18" s="265">
        <v>1906</v>
      </c>
      <c r="AC18" s="265">
        <v>1848</v>
      </c>
      <c r="AD18" s="265">
        <v>1833</v>
      </c>
      <c r="AE18" s="265">
        <v>1818</v>
      </c>
      <c r="AF18" s="265">
        <v>1818</v>
      </c>
      <c r="AG18" s="265">
        <v>1888</v>
      </c>
      <c r="AH18" s="265">
        <v>1969</v>
      </c>
      <c r="AI18" s="265">
        <v>1998</v>
      </c>
      <c r="AJ18" s="265">
        <v>1984</v>
      </c>
      <c r="AK18" s="265">
        <v>1962</v>
      </c>
      <c r="AL18" s="265">
        <v>1715</v>
      </c>
      <c r="AM18" s="265">
        <v>1814</v>
      </c>
      <c r="AN18" s="265">
        <v>1825</v>
      </c>
      <c r="AO18" s="265">
        <v>1626</v>
      </c>
      <c r="AP18" s="265">
        <v>1666</v>
      </c>
      <c r="AQ18" s="265">
        <v>1760</v>
      </c>
      <c r="AR18" s="265">
        <v>1746</v>
      </c>
      <c r="AS18" s="265">
        <v>2056</v>
      </c>
      <c r="AT18" s="265">
        <v>2001</v>
      </c>
      <c r="AU18" s="265">
        <v>2066</v>
      </c>
      <c r="AV18" s="265">
        <v>2123</v>
      </c>
      <c r="AW18" s="265">
        <v>2159</v>
      </c>
      <c r="AX18" s="265">
        <v>2146</v>
      </c>
      <c r="AY18" s="265">
        <v>2222</v>
      </c>
      <c r="AZ18" s="265">
        <v>2180</v>
      </c>
      <c r="BA18" s="265">
        <v>2190</v>
      </c>
      <c r="BB18" s="265">
        <v>2142</v>
      </c>
      <c r="BC18" s="265">
        <v>2080</v>
      </c>
      <c r="BD18" s="265">
        <v>2060</v>
      </c>
      <c r="BE18" s="265">
        <v>2098</v>
      </c>
      <c r="BF18" s="265">
        <v>2168</v>
      </c>
      <c r="BG18" s="265">
        <v>2085</v>
      </c>
      <c r="BH18" s="265">
        <v>2164</v>
      </c>
      <c r="BI18" s="265">
        <v>2173</v>
      </c>
      <c r="BJ18" s="265">
        <v>2128</v>
      </c>
      <c r="BK18" s="265">
        <v>2168</v>
      </c>
      <c r="BL18" s="95">
        <v>2139</v>
      </c>
      <c r="BM18" s="95">
        <v>1998</v>
      </c>
      <c r="BN18" s="95">
        <v>2041</v>
      </c>
      <c r="BO18" s="95">
        <v>1971</v>
      </c>
      <c r="BP18" s="95">
        <v>1993</v>
      </c>
      <c r="BQ18" s="95">
        <v>2029</v>
      </c>
      <c r="BR18" s="95">
        <v>2006</v>
      </c>
      <c r="BS18" s="95">
        <v>2023</v>
      </c>
      <c r="BT18" s="95">
        <v>2018</v>
      </c>
      <c r="BU18" s="95">
        <v>2010</v>
      </c>
      <c r="BV18" s="95">
        <v>1968</v>
      </c>
      <c r="BW18" s="95">
        <v>1982</v>
      </c>
      <c r="BX18" s="265">
        <v>1894</v>
      </c>
      <c r="BY18" s="265">
        <v>1895</v>
      </c>
      <c r="BZ18" s="265">
        <v>1835</v>
      </c>
      <c r="CA18" s="265">
        <v>1891</v>
      </c>
      <c r="CB18" s="265">
        <v>1927</v>
      </c>
      <c r="CC18" s="265">
        <v>1986</v>
      </c>
      <c r="CD18" s="265">
        <v>2012</v>
      </c>
      <c r="CE18" s="265">
        <v>1955</v>
      </c>
      <c r="CF18" s="265">
        <v>1912</v>
      </c>
      <c r="CG18" s="265">
        <v>1982</v>
      </c>
      <c r="CH18" s="265">
        <v>1974</v>
      </c>
      <c r="CI18" s="265">
        <v>1922</v>
      </c>
      <c r="CJ18" s="95">
        <v>1736</v>
      </c>
      <c r="CK18" s="95">
        <v>1619</v>
      </c>
      <c r="CL18" s="95">
        <v>1686</v>
      </c>
      <c r="CM18" s="95">
        <v>1725</v>
      </c>
      <c r="CN18" s="95">
        <v>1633</v>
      </c>
      <c r="CO18" s="95">
        <v>1703</v>
      </c>
      <c r="CP18" s="95">
        <v>1710</v>
      </c>
      <c r="CQ18" s="95">
        <v>1768</v>
      </c>
      <c r="CR18" s="95">
        <v>1819</v>
      </c>
      <c r="CS18" s="95">
        <v>1879</v>
      </c>
      <c r="CT18" s="95">
        <v>1951</v>
      </c>
      <c r="CU18" s="95">
        <v>2051</v>
      </c>
      <c r="CV18" s="265">
        <v>2020</v>
      </c>
      <c r="CW18" s="265">
        <v>1970</v>
      </c>
      <c r="CX18" s="265">
        <v>2019</v>
      </c>
      <c r="CY18" s="265">
        <v>2051</v>
      </c>
      <c r="CZ18" s="265">
        <v>2100</v>
      </c>
      <c r="DA18" s="265">
        <v>2148</v>
      </c>
      <c r="DB18" s="265">
        <v>2140</v>
      </c>
      <c r="DC18" s="265">
        <v>2174</v>
      </c>
      <c r="DD18" s="265">
        <v>2029</v>
      </c>
      <c r="DE18" s="265">
        <v>2057</v>
      </c>
      <c r="DF18" s="265">
        <v>2064</v>
      </c>
      <c r="DG18" s="265">
        <v>2046</v>
      </c>
      <c r="DH18" s="95">
        <v>1987</v>
      </c>
      <c r="DI18" s="95">
        <v>1905</v>
      </c>
      <c r="DJ18" s="95">
        <v>2132</v>
      </c>
      <c r="DK18" s="95">
        <v>2113</v>
      </c>
      <c r="DL18" s="95">
        <v>2085</v>
      </c>
      <c r="DM18" s="95">
        <v>2091</v>
      </c>
      <c r="DN18" s="95">
        <v>1867</v>
      </c>
      <c r="DO18" s="95">
        <v>1837</v>
      </c>
      <c r="DP18" s="95">
        <v>1903</v>
      </c>
      <c r="DQ18" s="95">
        <v>1821</v>
      </c>
      <c r="DR18" s="95">
        <v>1853</v>
      </c>
      <c r="DS18" s="95">
        <v>1853</v>
      </c>
      <c r="DT18" s="265">
        <v>1698</v>
      </c>
      <c r="DU18" s="265">
        <v>1655</v>
      </c>
      <c r="DV18" s="265">
        <v>1867</v>
      </c>
      <c r="DW18" s="265">
        <v>1835</v>
      </c>
      <c r="DX18" s="265">
        <v>1818</v>
      </c>
      <c r="DY18" s="265">
        <v>1843</v>
      </c>
      <c r="DZ18" s="265">
        <v>1768</v>
      </c>
      <c r="EA18" s="265">
        <v>1891</v>
      </c>
      <c r="EB18" s="265">
        <v>1874</v>
      </c>
      <c r="EC18" s="265">
        <v>1865</v>
      </c>
      <c r="ED18" s="265">
        <v>1889</v>
      </c>
      <c r="EE18" s="265">
        <v>1829</v>
      </c>
      <c r="EF18" s="95">
        <v>1734</v>
      </c>
      <c r="EG18" s="95">
        <v>1669</v>
      </c>
      <c r="EH18" s="95">
        <v>1720</v>
      </c>
      <c r="EI18" s="95">
        <v>1749</v>
      </c>
      <c r="EJ18" s="95">
        <v>1789</v>
      </c>
      <c r="EK18" s="95">
        <v>1819</v>
      </c>
      <c r="EL18" s="95">
        <v>1830</v>
      </c>
      <c r="EM18" s="95">
        <v>1800</v>
      </c>
      <c r="EN18" s="95">
        <v>1806</v>
      </c>
      <c r="EO18" s="95">
        <v>1750</v>
      </c>
      <c r="EP18" s="95">
        <v>1744</v>
      </c>
      <c r="EQ18" s="95">
        <v>1730</v>
      </c>
      <c r="ER18" s="95">
        <v>1618</v>
      </c>
      <c r="ES18" s="95">
        <v>1581</v>
      </c>
      <c r="ET18" s="95">
        <v>1728</v>
      </c>
      <c r="EU18" s="95">
        <v>1804</v>
      </c>
      <c r="EV18" s="95">
        <v>1796</v>
      </c>
      <c r="EW18" s="276">
        <v>1804</v>
      </c>
      <c r="EX18" s="276">
        <v>1784</v>
      </c>
      <c r="EY18" s="276">
        <v>1816</v>
      </c>
      <c r="EZ18" s="276">
        <v>1827</v>
      </c>
      <c r="FA18" s="276">
        <v>1773</v>
      </c>
      <c r="FB18" s="276">
        <v>1748</v>
      </c>
      <c r="FC18" s="276">
        <v>1813</v>
      </c>
      <c r="FD18" s="95">
        <v>1650</v>
      </c>
      <c r="FE18" s="281">
        <v>-163</v>
      </c>
      <c r="FF18" s="282">
        <v>91.009376723662399</v>
      </c>
      <c r="FG18" s="281">
        <v>-163</v>
      </c>
      <c r="FH18" s="282">
        <v>91.009376723662399</v>
      </c>
      <c r="FU18" s="322" t="s">
        <v>292</v>
      </c>
    </row>
    <row r="19" spans="1:178" ht="15" outlineLevel="1">
      <c r="A19" s="258" t="s">
        <v>318</v>
      </c>
      <c r="B19" s="259"/>
      <c r="C19" s="260"/>
      <c r="D19" s="261">
        <v>172751</v>
      </c>
      <c r="E19" s="261">
        <v>169490</v>
      </c>
      <c r="F19" s="261">
        <v>169637</v>
      </c>
      <c r="G19" s="261">
        <v>169874</v>
      </c>
      <c r="H19" s="261">
        <v>168748</v>
      </c>
      <c r="I19" s="261">
        <v>169622</v>
      </c>
      <c r="J19" s="261">
        <v>168766</v>
      </c>
      <c r="K19" s="261">
        <v>169033</v>
      </c>
      <c r="L19" s="261">
        <v>164098</v>
      </c>
      <c r="M19" s="261">
        <v>167191</v>
      </c>
      <c r="N19" s="261">
        <v>167466</v>
      </c>
      <c r="O19" s="261">
        <v>168219</v>
      </c>
      <c r="P19" s="261">
        <v>165527</v>
      </c>
      <c r="Q19" s="261">
        <v>157160</v>
      </c>
      <c r="R19" s="261">
        <v>167672</v>
      </c>
      <c r="S19" s="261">
        <v>167249</v>
      </c>
      <c r="T19" s="261">
        <v>168748</v>
      </c>
      <c r="U19" s="261">
        <v>172726</v>
      </c>
      <c r="V19" s="261">
        <v>170438</v>
      </c>
      <c r="W19" s="261">
        <v>173978</v>
      </c>
      <c r="X19" s="261">
        <v>174877</v>
      </c>
      <c r="Y19" s="261">
        <v>177435</v>
      </c>
      <c r="Z19" s="261">
        <v>176986</v>
      </c>
      <c r="AA19" s="261">
        <v>173049</v>
      </c>
      <c r="AB19" s="261">
        <v>167648</v>
      </c>
      <c r="AC19" s="261">
        <v>165580</v>
      </c>
      <c r="AD19" s="261">
        <v>166654</v>
      </c>
      <c r="AE19" s="261">
        <v>168410</v>
      </c>
      <c r="AF19" s="261">
        <v>167862</v>
      </c>
      <c r="AG19" s="261">
        <v>169578</v>
      </c>
      <c r="AH19" s="261">
        <v>175463</v>
      </c>
      <c r="AI19" s="261">
        <v>177734</v>
      </c>
      <c r="AJ19" s="261">
        <v>179264</v>
      </c>
      <c r="AK19" s="261">
        <v>180268</v>
      </c>
      <c r="AL19" s="261">
        <v>177062</v>
      </c>
      <c r="AM19" s="261">
        <v>178026</v>
      </c>
      <c r="AN19" s="261">
        <v>174957</v>
      </c>
      <c r="AO19" s="261">
        <v>172331</v>
      </c>
      <c r="AP19" s="261">
        <v>174968</v>
      </c>
      <c r="AQ19" s="261">
        <v>178570</v>
      </c>
      <c r="AR19" s="261">
        <v>179569</v>
      </c>
      <c r="AS19" s="261">
        <v>182656</v>
      </c>
      <c r="AT19" s="261">
        <v>186318</v>
      </c>
      <c r="AU19" s="261">
        <v>187387</v>
      </c>
      <c r="AV19" s="261">
        <v>188040</v>
      </c>
      <c r="AW19" s="261">
        <v>190196</v>
      </c>
      <c r="AX19" s="261">
        <v>189649</v>
      </c>
      <c r="AY19" s="261">
        <v>189957</v>
      </c>
      <c r="AZ19" s="261">
        <v>187328</v>
      </c>
      <c r="BA19" s="261">
        <v>185287</v>
      </c>
      <c r="BB19" s="261">
        <v>188090</v>
      </c>
      <c r="BC19" s="261">
        <v>185887</v>
      </c>
      <c r="BD19" s="261">
        <v>186670</v>
      </c>
      <c r="BE19" s="261">
        <v>189023</v>
      </c>
      <c r="BF19" s="261">
        <v>189296</v>
      </c>
      <c r="BG19" s="261">
        <v>191377</v>
      </c>
      <c r="BH19" s="261">
        <v>190900</v>
      </c>
      <c r="BI19" s="261">
        <v>190718</v>
      </c>
      <c r="BJ19" s="261">
        <v>189862</v>
      </c>
      <c r="BK19" s="261">
        <v>190141</v>
      </c>
      <c r="BL19" s="261">
        <v>187230</v>
      </c>
      <c r="BM19" s="261">
        <v>186781</v>
      </c>
      <c r="BN19" s="261">
        <v>189654</v>
      </c>
      <c r="BO19" s="261">
        <v>191373</v>
      </c>
      <c r="BP19" s="261">
        <v>190547</v>
      </c>
      <c r="BQ19" s="261">
        <v>190549</v>
      </c>
      <c r="BR19" s="261">
        <v>189876</v>
      </c>
      <c r="BS19" s="261">
        <v>190772</v>
      </c>
      <c r="BT19" s="261">
        <v>191384</v>
      </c>
      <c r="BU19" s="261">
        <v>191895</v>
      </c>
      <c r="BV19" s="261">
        <v>191918</v>
      </c>
      <c r="BW19" s="261">
        <v>191308</v>
      </c>
      <c r="BX19" s="261">
        <v>187795</v>
      </c>
      <c r="BY19" s="261">
        <v>187218</v>
      </c>
      <c r="BZ19" s="261">
        <v>189052</v>
      </c>
      <c r="CA19" s="261">
        <v>190331</v>
      </c>
      <c r="CB19" s="261">
        <v>191205</v>
      </c>
      <c r="CC19" s="261">
        <v>192619</v>
      </c>
      <c r="CD19" s="261">
        <v>193440</v>
      </c>
      <c r="CE19" s="261">
        <v>194501</v>
      </c>
      <c r="CF19" s="261">
        <v>194677</v>
      </c>
      <c r="CG19" s="261">
        <v>196099</v>
      </c>
      <c r="CH19" s="261">
        <v>197411</v>
      </c>
      <c r="CI19" s="261">
        <v>197645</v>
      </c>
      <c r="CJ19" s="261">
        <v>194422</v>
      </c>
      <c r="CK19" s="261">
        <v>192712</v>
      </c>
      <c r="CL19" s="261">
        <v>192305</v>
      </c>
      <c r="CM19" s="261">
        <v>192216</v>
      </c>
      <c r="CN19" s="261">
        <v>190903</v>
      </c>
      <c r="CO19" s="261">
        <v>191359</v>
      </c>
      <c r="CP19" s="261">
        <v>193334</v>
      </c>
      <c r="CQ19" s="261">
        <v>197420</v>
      </c>
      <c r="CR19" s="261">
        <v>198995</v>
      </c>
      <c r="CS19" s="261">
        <v>200729</v>
      </c>
      <c r="CT19" s="261">
        <v>203220</v>
      </c>
      <c r="CU19" s="261">
        <v>204764</v>
      </c>
      <c r="CV19" s="261">
        <v>203784</v>
      </c>
      <c r="CW19" s="261">
        <v>205093</v>
      </c>
      <c r="CX19" s="261">
        <v>207980</v>
      </c>
      <c r="CY19" s="261">
        <v>209838</v>
      </c>
      <c r="CZ19" s="261">
        <v>211706</v>
      </c>
      <c r="DA19" s="261">
        <v>212920</v>
      </c>
      <c r="DB19" s="261">
        <v>212566</v>
      </c>
      <c r="DC19" s="261">
        <v>213673</v>
      </c>
      <c r="DD19" s="261">
        <v>209220</v>
      </c>
      <c r="DE19" s="261">
        <v>210987</v>
      </c>
      <c r="DF19" s="261">
        <v>212094</v>
      </c>
      <c r="DG19" s="261">
        <v>212262</v>
      </c>
      <c r="DH19" s="261">
        <v>210854</v>
      </c>
      <c r="DI19" s="261">
        <v>210792</v>
      </c>
      <c r="DJ19" s="261">
        <v>210751</v>
      </c>
      <c r="DK19" s="261">
        <v>212159</v>
      </c>
      <c r="DL19" s="261">
        <v>211369</v>
      </c>
      <c r="DM19" s="261">
        <v>211730</v>
      </c>
      <c r="DN19" s="261">
        <v>198962</v>
      </c>
      <c r="DO19" s="261">
        <v>198884</v>
      </c>
      <c r="DP19" s="261">
        <v>199798</v>
      </c>
      <c r="DQ19" s="261">
        <v>199604</v>
      </c>
      <c r="DR19" s="261">
        <v>199845</v>
      </c>
      <c r="DS19" s="261">
        <v>199144</v>
      </c>
      <c r="DT19" s="261">
        <v>195209</v>
      </c>
      <c r="DU19" s="261">
        <v>194154</v>
      </c>
      <c r="DV19" s="261">
        <v>197386</v>
      </c>
      <c r="DW19" s="261">
        <v>198544</v>
      </c>
      <c r="DX19" s="261">
        <v>198537</v>
      </c>
      <c r="DY19" s="261">
        <v>199118</v>
      </c>
      <c r="DZ19" s="261">
        <v>198844</v>
      </c>
      <c r="EA19" s="261">
        <v>199192</v>
      </c>
      <c r="EB19" s="261">
        <v>199097</v>
      </c>
      <c r="EC19" s="261">
        <v>199831</v>
      </c>
      <c r="ED19" s="261">
        <v>200588</v>
      </c>
      <c r="EE19" s="261">
        <v>198702</v>
      </c>
      <c r="EF19" s="261">
        <v>194120</v>
      </c>
      <c r="EG19" s="261">
        <v>192899</v>
      </c>
      <c r="EH19" s="261">
        <v>193631</v>
      </c>
      <c r="EI19" s="261">
        <v>195820</v>
      </c>
      <c r="EJ19" s="261">
        <v>197465</v>
      </c>
      <c r="EK19" s="261">
        <v>197864</v>
      </c>
      <c r="EL19" s="261">
        <v>197599</v>
      </c>
      <c r="EM19" s="261">
        <v>198991</v>
      </c>
      <c r="EN19" s="261">
        <v>198291</v>
      </c>
      <c r="EO19" s="261">
        <v>198421</v>
      </c>
      <c r="EP19" s="261">
        <v>198882</v>
      </c>
      <c r="EQ19" s="261">
        <v>198942</v>
      </c>
      <c r="ER19" s="261">
        <v>193892</v>
      </c>
      <c r="ES19" s="261">
        <v>193440</v>
      </c>
      <c r="ET19" s="261">
        <v>195665</v>
      </c>
      <c r="EU19" s="261">
        <v>196414</v>
      </c>
      <c r="EV19" s="261">
        <v>197137</v>
      </c>
      <c r="EW19" s="275">
        <v>198318</v>
      </c>
      <c r="EX19" s="275">
        <v>197490</v>
      </c>
      <c r="EY19" s="275">
        <v>197735</v>
      </c>
      <c r="EZ19" s="275">
        <v>198587</v>
      </c>
      <c r="FA19" s="275">
        <v>199301</v>
      </c>
      <c r="FB19" s="275">
        <v>199301</v>
      </c>
      <c r="FC19" s="275">
        <v>199179</v>
      </c>
      <c r="FD19" s="261">
        <v>193416</v>
      </c>
      <c r="FE19" s="281">
        <v>-5763</v>
      </c>
      <c r="FF19" s="282">
        <v>97.106622686126599</v>
      </c>
      <c r="FG19" s="281">
        <v>-5763</v>
      </c>
      <c r="FH19" s="282">
        <v>97.106622686126599</v>
      </c>
    </row>
    <row r="20" spans="1:178" ht="15" outlineLevel="2">
      <c r="A20" s="306">
        <v>45</v>
      </c>
      <c r="B20" s="307" t="s">
        <v>318</v>
      </c>
      <c r="C20" s="306" t="s">
        <v>355</v>
      </c>
      <c r="D20" s="265">
        <v>81292</v>
      </c>
      <c r="E20" s="265">
        <v>80416</v>
      </c>
      <c r="F20" s="265">
        <v>80618</v>
      </c>
      <c r="G20" s="265">
        <v>80638</v>
      </c>
      <c r="H20" s="265">
        <v>79962</v>
      </c>
      <c r="I20" s="265">
        <v>80396</v>
      </c>
      <c r="J20" s="265">
        <v>79911</v>
      </c>
      <c r="K20" s="265">
        <v>80026</v>
      </c>
      <c r="L20" s="265">
        <v>80961</v>
      </c>
      <c r="M20" s="265">
        <v>79304</v>
      </c>
      <c r="N20" s="265">
        <v>79411</v>
      </c>
      <c r="O20" s="265">
        <v>79530</v>
      </c>
      <c r="P20" s="265">
        <v>78519</v>
      </c>
      <c r="Q20" s="265">
        <v>73500</v>
      </c>
      <c r="R20" s="265">
        <v>79977</v>
      </c>
      <c r="S20" s="265">
        <v>79294</v>
      </c>
      <c r="T20" s="265">
        <v>79962</v>
      </c>
      <c r="U20" s="265">
        <v>80892</v>
      </c>
      <c r="V20" s="265">
        <v>79921</v>
      </c>
      <c r="W20" s="265">
        <v>81369</v>
      </c>
      <c r="X20" s="265">
        <v>81557</v>
      </c>
      <c r="Y20" s="265">
        <v>82240</v>
      </c>
      <c r="Z20" s="265">
        <v>81865</v>
      </c>
      <c r="AA20" s="265">
        <v>79506</v>
      </c>
      <c r="AB20" s="265">
        <v>78329</v>
      </c>
      <c r="AC20" s="265">
        <v>77543</v>
      </c>
      <c r="AD20" s="265">
        <v>77996</v>
      </c>
      <c r="AE20" s="265">
        <v>78526</v>
      </c>
      <c r="AF20" s="265">
        <v>78276</v>
      </c>
      <c r="AG20" s="265">
        <v>78991</v>
      </c>
      <c r="AH20" s="265">
        <v>81479</v>
      </c>
      <c r="AI20" s="265">
        <v>82192</v>
      </c>
      <c r="AJ20" s="265">
        <v>82670</v>
      </c>
      <c r="AK20" s="265">
        <v>83177</v>
      </c>
      <c r="AL20" s="265">
        <v>81983</v>
      </c>
      <c r="AM20" s="265">
        <v>82396</v>
      </c>
      <c r="AN20" s="265">
        <v>80690</v>
      </c>
      <c r="AO20" s="265">
        <v>80125</v>
      </c>
      <c r="AP20" s="265">
        <v>81060</v>
      </c>
      <c r="AQ20" s="265">
        <v>82406</v>
      </c>
      <c r="AR20" s="265">
        <v>82718</v>
      </c>
      <c r="AS20" s="265">
        <v>83875</v>
      </c>
      <c r="AT20" s="265">
        <v>84606</v>
      </c>
      <c r="AU20" s="265">
        <v>84989</v>
      </c>
      <c r="AV20" s="265">
        <v>85307</v>
      </c>
      <c r="AW20" s="265">
        <v>86164</v>
      </c>
      <c r="AX20" s="265">
        <v>85996</v>
      </c>
      <c r="AY20" s="265">
        <v>86254</v>
      </c>
      <c r="AZ20" s="265">
        <v>85530</v>
      </c>
      <c r="BA20" s="265">
        <v>84980</v>
      </c>
      <c r="BB20" s="265">
        <v>86006</v>
      </c>
      <c r="BC20" s="265">
        <v>84978</v>
      </c>
      <c r="BD20" s="265">
        <v>85190</v>
      </c>
      <c r="BE20" s="265">
        <v>85625</v>
      </c>
      <c r="BF20" s="265">
        <v>85816</v>
      </c>
      <c r="BG20" s="265">
        <v>86225</v>
      </c>
      <c r="BH20" s="265">
        <v>86404</v>
      </c>
      <c r="BI20" s="265">
        <v>86159</v>
      </c>
      <c r="BJ20" s="265">
        <v>85936</v>
      </c>
      <c r="BK20" s="265">
        <v>86146</v>
      </c>
      <c r="BL20" s="95">
        <v>85221</v>
      </c>
      <c r="BM20" s="95">
        <v>85065</v>
      </c>
      <c r="BN20" s="95">
        <v>85955</v>
      </c>
      <c r="BO20" s="95">
        <v>86604</v>
      </c>
      <c r="BP20" s="95">
        <v>86229</v>
      </c>
      <c r="BQ20" s="95">
        <v>85885</v>
      </c>
      <c r="BR20" s="95">
        <v>85808</v>
      </c>
      <c r="BS20" s="95">
        <v>86324</v>
      </c>
      <c r="BT20" s="95">
        <v>86585</v>
      </c>
      <c r="BU20" s="95">
        <v>86861</v>
      </c>
      <c r="BV20" s="95">
        <v>86920</v>
      </c>
      <c r="BW20" s="95">
        <v>86064</v>
      </c>
      <c r="BX20" s="265">
        <v>85162</v>
      </c>
      <c r="BY20" s="265">
        <v>84868</v>
      </c>
      <c r="BZ20" s="265">
        <v>85625</v>
      </c>
      <c r="CA20" s="265">
        <v>85999</v>
      </c>
      <c r="CB20" s="265">
        <v>86398</v>
      </c>
      <c r="CC20" s="265">
        <v>86942</v>
      </c>
      <c r="CD20" s="265">
        <v>87286</v>
      </c>
      <c r="CE20" s="265">
        <v>87645</v>
      </c>
      <c r="CF20" s="265">
        <v>87569</v>
      </c>
      <c r="CG20" s="265">
        <v>87967</v>
      </c>
      <c r="CH20" s="265">
        <v>88202</v>
      </c>
      <c r="CI20" s="265">
        <v>88062</v>
      </c>
      <c r="CJ20" s="95">
        <v>87149</v>
      </c>
      <c r="CK20" s="95">
        <v>86234</v>
      </c>
      <c r="CL20" s="95">
        <v>85845</v>
      </c>
      <c r="CM20" s="95">
        <v>85302</v>
      </c>
      <c r="CN20" s="95">
        <v>84440</v>
      </c>
      <c r="CO20" s="95">
        <v>84385</v>
      </c>
      <c r="CP20" s="95">
        <v>85369</v>
      </c>
      <c r="CQ20" s="95">
        <v>86984</v>
      </c>
      <c r="CR20" s="95">
        <v>87472</v>
      </c>
      <c r="CS20" s="95">
        <v>88074</v>
      </c>
      <c r="CT20" s="95">
        <v>88952</v>
      </c>
      <c r="CU20" s="95">
        <v>89472</v>
      </c>
      <c r="CV20" s="265">
        <v>89085</v>
      </c>
      <c r="CW20" s="265">
        <v>89658</v>
      </c>
      <c r="CX20" s="265">
        <v>90488</v>
      </c>
      <c r="CY20" s="265">
        <v>90883</v>
      </c>
      <c r="CZ20" s="265">
        <v>91291</v>
      </c>
      <c r="DA20" s="265">
        <v>91772</v>
      </c>
      <c r="DB20" s="265">
        <v>91965</v>
      </c>
      <c r="DC20" s="265">
        <v>92251</v>
      </c>
      <c r="DD20" s="265">
        <v>90288</v>
      </c>
      <c r="DE20" s="265">
        <v>90811</v>
      </c>
      <c r="DF20" s="265">
        <v>91193</v>
      </c>
      <c r="DG20" s="265">
        <v>91068</v>
      </c>
      <c r="DH20" s="95">
        <v>90810</v>
      </c>
      <c r="DI20" s="95">
        <v>90603</v>
      </c>
      <c r="DJ20" s="95">
        <v>90070</v>
      </c>
      <c r="DK20" s="95">
        <v>90308</v>
      </c>
      <c r="DL20" s="95">
        <v>89989</v>
      </c>
      <c r="DM20" s="95">
        <v>90042</v>
      </c>
      <c r="DN20" s="95">
        <v>85458</v>
      </c>
      <c r="DO20" s="95">
        <v>85500</v>
      </c>
      <c r="DP20" s="95">
        <v>85557</v>
      </c>
      <c r="DQ20" s="95">
        <v>85478</v>
      </c>
      <c r="DR20" s="95">
        <v>85494</v>
      </c>
      <c r="DS20" s="95">
        <v>85085</v>
      </c>
      <c r="DT20" s="265">
        <v>83703</v>
      </c>
      <c r="DU20" s="265">
        <v>83102</v>
      </c>
      <c r="DV20" s="265">
        <v>83730</v>
      </c>
      <c r="DW20" s="265">
        <v>83951</v>
      </c>
      <c r="DX20" s="265">
        <v>83601</v>
      </c>
      <c r="DY20" s="265">
        <v>83595</v>
      </c>
      <c r="DZ20" s="265">
        <v>83400</v>
      </c>
      <c r="EA20" s="265">
        <v>83422</v>
      </c>
      <c r="EB20" s="265">
        <v>83136</v>
      </c>
      <c r="EC20" s="265">
        <v>83317</v>
      </c>
      <c r="ED20" s="265">
        <v>83375</v>
      </c>
      <c r="EE20" s="265">
        <v>82772</v>
      </c>
      <c r="EF20" s="95">
        <v>81418</v>
      </c>
      <c r="EG20" s="95">
        <v>80925</v>
      </c>
      <c r="EH20" s="95">
        <v>81025</v>
      </c>
      <c r="EI20" s="95">
        <v>81610</v>
      </c>
      <c r="EJ20" s="95">
        <v>82004</v>
      </c>
      <c r="EK20" s="95">
        <v>81977</v>
      </c>
      <c r="EL20" s="95">
        <v>81760</v>
      </c>
      <c r="EM20" s="95">
        <v>82245</v>
      </c>
      <c r="EN20" s="95">
        <v>81938</v>
      </c>
      <c r="EO20" s="95">
        <v>81770</v>
      </c>
      <c r="EP20" s="95">
        <v>81938</v>
      </c>
      <c r="EQ20" s="95">
        <v>82022</v>
      </c>
      <c r="ER20" s="95">
        <v>80535</v>
      </c>
      <c r="ES20" s="95">
        <v>80485</v>
      </c>
      <c r="ET20" s="95">
        <v>80966</v>
      </c>
      <c r="EU20" s="95">
        <v>80948</v>
      </c>
      <c r="EV20" s="95">
        <v>81167</v>
      </c>
      <c r="EW20" s="276">
        <v>81142</v>
      </c>
      <c r="EX20" s="276">
        <v>80858</v>
      </c>
      <c r="EY20" s="276">
        <v>81016</v>
      </c>
      <c r="EZ20" s="276">
        <v>81176</v>
      </c>
      <c r="FA20" s="276">
        <v>81296</v>
      </c>
      <c r="FB20" s="276">
        <v>81231</v>
      </c>
      <c r="FC20" s="276">
        <v>81090</v>
      </c>
      <c r="FD20" s="95">
        <v>79498</v>
      </c>
      <c r="FE20" s="281">
        <v>-1592</v>
      </c>
      <c r="FF20" s="282">
        <v>98.036749290911303</v>
      </c>
      <c r="FG20" s="281">
        <v>-1592</v>
      </c>
      <c r="FH20" s="282">
        <v>98.036749290911303</v>
      </c>
    </row>
    <row r="21" spans="1:178" ht="15" outlineLevel="2">
      <c r="A21" s="306">
        <v>51</v>
      </c>
      <c r="B21" s="307" t="s">
        <v>318</v>
      </c>
      <c r="C21" s="306" t="s">
        <v>356</v>
      </c>
      <c r="D21" s="265">
        <v>3820</v>
      </c>
      <c r="E21" s="265">
        <v>3642</v>
      </c>
      <c r="F21" s="265">
        <v>3567</v>
      </c>
      <c r="G21" s="265">
        <v>3669</v>
      </c>
      <c r="H21" s="265">
        <v>3657</v>
      </c>
      <c r="I21" s="265">
        <v>3648</v>
      </c>
      <c r="J21" s="265">
        <v>3653</v>
      </c>
      <c r="K21" s="265">
        <v>3681</v>
      </c>
      <c r="L21" s="265">
        <v>3586</v>
      </c>
      <c r="M21" s="265">
        <v>3626</v>
      </c>
      <c r="N21" s="265">
        <v>3609</v>
      </c>
      <c r="O21" s="265">
        <v>3569</v>
      </c>
      <c r="P21" s="265">
        <v>3467</v>
      </c>
      <c r="Q21" s="265">
        <v>3288</v>
      </c>
      <c r="R21" s="265">
        <v>3599</v>
      </c>
      <c r="S21" s="265">
        <v>3494</v>
      </c>
      <c r="T21" s="265">
        <v>3657</v>
      </c>
      <c r="U21" s="265">
        <v>3747</v>
      </c>
      <c r="V21" s="265">
        <v>3633</v>
      </c>
      <c r="W21" s="265">
        <v>3779</v>
      </c>
      <c r="X21" s="265">
        <v>3878</v>
      </c>
      <c r="Y21" s="265">
        <v>3968</v>
      </c>
      <c r="Z21" s="265">
        <v>3900</v>
      </c>
      <c r="AA21" s="265">
        <v>3822</v>
      </c>
      <c r="AB21" s="265">
        <v>3452</v>
      </c>
      <c r="AC21" s="265">
        <v>3395</v>
      </c>
      <c r="AD21" s="265">
        <v>3420</v>
      </c>
      <c r="AE21" s="265">
        <v>3489</v>
      </c>
      <c r="AF21" s="265">
        <v>3501</v>
      </c>
      <c r="AG21" s="265">
        <v>3499</v>
      </c>
      <c r="AH21" s="265">
        <v>3659</v>
      </c>
      <c r="AI21" s="265">
        <v>3750</v>
      </c>
      <c r="AJ21" s="265">
        <v>3865</v>
      </c>
      <c r="AK21" s="265">
        <v>3936</v>
      </c>
      <c r="AL21" s="265">
        <v>3813</v>
      </c>
      <c r="AM21" s="265">
        <v>3813</v>
      </c>
      <c r="AN21" s="265">
        <v>3645</v>
      </c>
      <c r="AO21" s="265">
        <v>3359</v>
      </c>
      <c r="AP21" s="265">
        <v>3363</v>
      </c>
      <c r="AQ21" s="265">
        <v>3537</v>
      </c>
      <c r="AR21" s="265">
        <v>3563</v>
      </c>
      <c r="AS21" s="265">
        <v>3657</v>
      </c>
      <c r="AT21" s="265">
        <v>3722</v>
      </c>
      <c r="AU21" s="265">
        <v>3783</v>
      </c>
      <c r="AV21" s="265">
        <v>3784</v>
      </c>
      <c r="AW21" s="265">
        <v>3802</v>
      </c>
      <c r="AX21" s="265">
        <v>3759</v>
      </c>
      <c r="AY21" s="265">
        <v>3687</v>
      </c>
      <c r="AZ21" s="265">
        <v>3575</v>
      </c>
      <c r="BA21" s="265">
        <v>3359</v>
      </c>
      <c r="BB21" s="265">
        <v>3519</v>
      </c>
      <c r="BC21" s="265">
        <v>3505</v>
      </c>
      <c r="BD21" s="265">
        <v>3556</v>
      </c>
      <c r="BE21" s="265">
        <v>3648</v>
      </c>
      <c r="BF21" s="265">
        <v>3637</v>
      </c>
      <c r="BG21" s="265">
        <v>3585</v>
      </c>
      <c r="BH21" s="265">
        <v>3659</v>
      </c>
      <c r="BI21" s="265">
        <v>3667</v>
      </c>
      <c r="BJ21" s="265">
        <v>3629</v>
      </c>
      <c r="BK21" s="265">
        <v>3653</v>
      </c>
      <c r="BL21" s="95">
        <v>3464</v>
      </c>
      <c r="BM21" s="95">
        <v>3482</v>
      </c>
      <c r="BN21" s="95">
        <v>3623</v>
      </c>
      <c r="BO21" s="95">
        <v>3732</v>
      </c>
      <c r="BP21" s="95">
        <v>3722</v>
      </c>
      <c r="BQ21" s="95">
        <v>3729</v>
      </c>
      <c r="BR21" s="95">
        <v>3670</v>
      </c>
      <c r="BS21" s="95">
        <v>3638</v>
      </c>
      <c r="BT21" s="95">
        <v>3642</v>
      </c>
      <c r="BU21" s="95">
        <v>3637</v>
      </c>
      <c r="BV21" s="95">
        <v>3593</v>
      </c>
      <c r="BW21" s="95">
        <v>3553</v>
      </c>
      <c r="BX21" s="265">
        <v>3261</v>
      </c>
      <c r="BY21" s="265">
        <v>3182</v>
      </c>
      <c r="BZ21" s="265">
        <v>3259</v>
      </c>
      <c r="CA21" s="265">
        <v>3375</v>
      </c>
      <c r="CB21" s="265">
        <v>3377</v>
      </c>
      <c r="CC21" s="265">
        <v>3460</v>
      </c>
      <c r="CD21" s="265">
        <v>3434</v>
      </c>
      <c r="CE21" s="265">
        <v>3455</v>
      </c>
      <c r="CF21" s="265">
        <v>3404</v>
      </c>
      <c r="CG21" s="265">
        <v>3436</v>
      </c>
      <c r="CH21" s="265">
        <v>3505</v>
      </c>
      <c r="CI21" s="265">
        <v>3541</v>
      </c>
      <c r="CJ21" s="95">
        <v>3393</v>
      </c>
      <c r="CK21" s="95">
        <v>3304</v>
      </c>
      <c r="CL21" s="95">
        <v>3268</v>
      </c>
      <c r="CM21" s="95">
        <v>3373</v>
      </c>
      <c r="CN21" s="95">
        <v>3327</v>
      </c>
      <c r="CO21" s="95">
        <v>3284</v>
      </c>
      <c r="CP21" s="95">
        <v>3381</v>
      </c>
      <c r="CQ21" s="95">
        <v>3476</v>
      </c>
      <c r="CR21" s="95">
        <v>3494</v>
      </c>
      <c r="CS21" s="95">
        <v>3505</v>
      </c>
      <c r="CT21" s="95">
        <v>3546</v>
      </c>
      <c r="CU21" s="95">
        <v>3555</v>
      </c>
      <c r="CV21" s="265">
        <v>3396</v>
      </c>
      <c r="CW21" s="265">
        <v>3354</v>
      </c>
      <c r="CX21" s="265">
        <v>3460</v>
      </c>
      <c r="CY21" s="265">
        <v>3580</v>
      </c>
      <c r="CZ21" s="265">
        <v>3624</v>
      </c>
      <c r="DA21" s="265">
        <v>3674</v>
      </c>
      <c r="DB21" s="265">
        <v>3650</v>
      </c>
      <c r="DC21" s="265">
        <v>3672</v>
      </c>
      <c r="DD21" s="265">
        <v>3649</v>
      </c>
      <c r="DE21" s="265">
        <v>3688</v>
      </c>
      <c r="DF21" s="265">
        <v>3701</v>
      </c>
      <c r="DG21" s="265">
        <v>3716</v>
      </c>
      <c r="DH21" s="95">
        <v>3566</v>
      </c>
      <c r="DI21" s="95">
        <v>3658</v>
      </c>
      <c r="DJ21" s="95">
        <v>3638</v>
      </c>
      <c r="DK21" s="95">
        <v>3808</v>
      </c>
      <c r="DL21" s="95">
        <v>3736</v>
      </c>
      <c r="DM21" s="95">
        <v>3848</v>
      </c>
      <c r="DN21" s="95">
        <v>3450</v>
      </c>
      <c r="DO21" s="95">
        <v>3521</v>
      </c>
      <c r="DP21" s="95">
        <v>3632</v>
      </c>
      <c r="DQ21" s="95">
        <v>3696</v>
      </c>
      <c r="DR21" s="95">
        <v>3752</v>
      </c>
      <c r="DS21" s="95">
        <v>3786</v>
      </c>
      <c r="DT21" s="265">
        <v>3574</v>
      </c>
      <c r="DU21" s="265">
        <v>3595</v>
      </c>
      <c r="DV21" s="265">
        <v>3831</v>
      </c>
      <c r="DW21" s="265">
        <v>3896</v>
      </c>
      <c r="DX21" s="265">
        <v>3950</v>
      </c>
      <c r="DY21" s="265">
        <v>4015</v>
      </c>
      <c r="DZ21" s="265">
        <v>4019</v>
      </c>
      <c r="EA21" s="265">
        <v>4067</v>
      </c>
      <c r="EB21" s="265">
        <v>4196</v>
      </c>
      <c r="EC21" s="265">
        <v>4208</v>
      </c>
      <c r="ED21" s="265">
        <v>4216</v>
      </c>
      <c r="EE21" s="265">
        <v>4075</v>
      </c>
      <c r="EF21" s="95">
        <v>3841</v>
      </c>
      <c r="EG21" s="95">
        <v>3777</v>
      </c>
      <c r="EH21" s="95">
        <v>3781</v>
      </c>
      <c r="EI21" s="95">
        <v>3926</v>
      </c>
      <c r="EJ21" s="95">
        <v>4049</v>
      </c>
      <c r="EK21" s="95">
        <v>4125</v>
      </c>
      <c r="EL21" s="95">
        <v>4115</v>
      </c>
      <c r="EM21" s="95">
        <v>4144</v>
      </c>
      <c r="EN21" s="95">
        <v>4120</v>
      </c>
      <c r="EO21" s="95">
        <v>4085</v>
      </c>
      <c r="EP21" s="95">
        <v>4077</v>
      </c>
      <c r="EQ21" s="95">
        <v>4066</v>
      </c>
      <c r="ER21" s="95">
        <v>3711</v>
      </c>
      <c r="ES21" s="95">
        <v>3693</v>
      </c>
      <c r="ET21" s="95">
        <v>3865</v>
      </c>
      <c r="EU21" s="95">
        <v>4042</v>
      </c>
      <c r="EV21" s="95">
        <v>4079</v>
      </c>
      <c r="EW21" s="276">
        <v>4154</v>
      </c>
      <c r="EX21" s="276">
        <v>4055</v>
      </c>
      <c r="EY21" s="276">
        <v>4050</v>
      </c>
      <c r="EZ21" s="276">
        <v>4064</v>
      </c>
      <c r="FA21" s="276">
        <v>4116</v>
      </c>
      <c r="FB21" s="276">
        <v>4140</v>
      </c>
      <c r="FC21" s="276">
        <v>4139</v>
      </c>
      <c r="FD21" s="95">
        <v>3831</v>
      </c>
      <c r="FE21" s="281">
        <v>-308</v>
      </c>
      <c r="FF21" s="282">
        <v>92.558589031166903</v>
      </c>
      <c r="FG21" s="281">
        <v>-308</v>
      </c>
      <c r="FH21" s="282">
        <v>92.558589031166903</v>
      </c>
    </row>
    <row r="22" spans="1:178" ht="15" outlineLevel="2">
      <c r="A22" s="306">
        <v>147</v>
      </c>
      <c r="B22" s="307" t="s">
        <v>318</v>
      </c>
      <c r="C22" s="306" t="s">
        <v>357</v>
      </c>
      <c r="D22" s="265">
        <v>21261</v>
      </c>
      <c r="E22" s="265">
        <v>21093</v>
      </c>
      <c r="F22" s="265">
        <v>21060</v>
      </c>
      <c r="G22" s="265">
        <v>20896</v>
      </c>
      <c r="H22" s="265">
        <v>20769</v>
      </c>
      <c r="I22" s="265">
        <v>20896</v>
      </c>
      <c r="J22" s="265">
        <v>20893</v>
      </c>
      <c r="K22" s="265">
        <v>20870</v>
      </c>
      <c r="L22" s="265">
        <v>19155</v>
      </c>
      <c r="M22" s="265">
        <v>20447</v>
      </c>
      <c r="N22" s="265">
        <v>20492</v>
      </c>
      <c r="O22" s="265">
        <v>20620</v>
      </c>
      <c r="P22" s="265">
        <v>20460</v>
      </c>
      <c r="Q22" s="265">
        <v>19721</v>
      </c>
      <c r="R22" s="265">
        <v>20147</v>
      </c>
      <c r="S22" s="265">
        <v>20266</v>
      </c>
      <c r="T22" s="265">
        <v>20769</v>
      </c>
      <c r="U22" s="265">
        <v>20907</v>
      </c>
      <c r="V22" s="265">
        <v>20751</v>
      </c>
      <c r="W22" s="265">
        <v>20996</v>
      </c>
      <c r="X22" s="265">
        <v>21111</v>
      </c>
      <c r="Y22" s="265">
        <v>21438</v>
      </c>
      <c r="Z22" s="265">
        <v>21526</v>
      </c>
      <c r="AA22" s="265">
        <v>21380</v>
      </c>
      <c r="AB22" s="265">
        <v>20835</v>
      </c>
      <c r="AC22" s="265">
        <v>20708</v>
      </c>
      <c r="AD22" s="265">
        <v>20853</v>
      </c>
      <c r="AE22" s="265">
        <v>21045</v>
      </c>
      <c r="AF22" s="265">
        <v>20954</v>
      </c>
      <c r="AG22" s="265">
        <v>21120</v>
      </c>
      <c r="AH22" s="265">
        <v>21851</v>
      </c>
      <c r="AI22" s="265">
        <v>22159</v>
      </c>
      <c r="AJ22" s="265">
        <v>22361</v>
      </c>
      <c r="AK22" s="265">
        <v>22480</v>
      </c>
      <c r="AL22" s="265">
        <v>22268</v>
      </c>
      <c r="AM22" s="265">
        <v>22277</v>
      </c>
      <c r="AN22" s="265">
        <v>22015</v>
      </c>
      <c r="AO22" s="265">
        <v>22029</v>
      </c>
      <c r="AP22" s="265">
        <v>22311</v>
      </c>
      <c r="AQ22" s="265">
        <v>22650</v>
      </c>
      <c r="AR22" s="265">
        <v>22739</v>
      </c>
      <c r="AS22" s="265">
        <v>23142</v>
      </c>
      <c r="AT22" s="265">
        <v>23582</v>
      </c>
      <c r="AU22" s="265">
        <v>23716</v>
      </c>
      <c r="AV22" s="265">
        <v>23773</v>
      </c>
      <c r="AW22" s="265">
        <v>23923</v>
      </c>
      <c r="AX22" s="265">
        <v>23935</v>
      </c>
      <c r="AY22" s="265">
        <v>24003</v>
      </c>
      <c r="AZ22" s="265">
        <v>23775</v>
      </c>
      <c r="BA22" s="265">
        <v>23613</v>
      </c>
      <c r="BB22" s="265">
        <v>24019</v>
      </c>
      <c r="BC22" s="265">
        <v>23749</v>
      </c>
      <c r="BD22" s="265">
        <v>23741</v>
      </c>
      <c r="BE22" s="265">
        <v>23988</v>
      </c>
      <c r="BF22" s="265">
        <v>24046</v>
      </c>
      <c r="BG22" s="265">
        <v>24171</v>
      </c>
      <c r="BH22" s="265">
        <v>24320</v>
      </c>
      <c r="BI22" s="265">
        <v>24375</v>
      </c>
      <c r="BJ22" s="265">
        <v>24322</v>
      </c>
      <c r="BK22" s="265">
        <v>24419</v>
      </c>
      <c r="BL22" s="95">
        <v>24062</v>
      </c>
      <c r="BM22" s="95">
        <v>24187</v>
      </c>
      <c r="BN22" s="95">
        <v>24494</v>
      </c>
      <c r="BO22" s="95">
        <v>24723</v>
      </c>
      <c r="BP22" s="95">
        <v>24682</v>
      </c>
      <c r="BQ22" s="95">
        <v>24705</v>
      </c>
      <c r="BR22" s="95">
        <v>24595</v>
      </c>
      <c r="BS22" s="95">
        <v>24678</v>
      </c>
      <c r="BT22" s="95">
        <v>24727</v>
      </c>
      <c r="BU22" s="95">
        <v>24839</v>
      </c>
      <c r="BV22" s="95">
        <v>25038</v>
      </c>
      <c r="BW22" s="95">
        <v>25462</v>
      </c>
      <c r="BX22" s="265">
        <v>25163</v>
      </c>
      <c r="BY22" s="265">
        <v>25181</v>
      </c>
      <c r="BZ22" s="265">
        <v>25315</v>
      </c>
      <c r="CA22" s="265">
        <v>25351</v>
      </c>
      <c r="CB22" s="265">
        <v>25346</v>
      </c>
      <c r="CC22" s="265">
        <v>25429</v>
      </c>
      <c r="CD22" s="265">
        <v>25356</v>
      </c>
      <c r="CE22" s="265">
        <v>25470</v>
      </c>
      <c r="CF22" s="265">
        <v>25579</v>
      </c>
      <c r="CG22" s="265">
        <v>25766</v>
      </c>
      <c r="CH22" s="265">
        <v>25894</v>
      </c>
      <c r="CI22" s="265">
        <v>25829</v>
      </c>
      <c r="CJ22" s="95">
        <v>25484</v>
      </c>
      <c r="CK22" s="95">
        <v>25430</v>
      </c>
      <c r="CL22" s="95">
        <v>25519</v>
      </c>
      <c r="CM22" s="95">
        <v>25448</v>
      </c>
      <c r="CN22" s="95">
        <v>25272</v>
      </c>
      <c r="CO22" s="95">
        <v>25417</v>
      </c>
      <c r="CP22" s="95">
        <v>25510</v>
      </c>
      <c r="CQ22" s="95">
        <v>25998</v>
      </c>
      <c r="CR22" s="95">
        <v>26194</v>
      </c>
      <c r="CS22" s="95">
        <v>26495</v>
      </c>
      <c r="CT22" s="95">
        <v>26795</v>
      </c>
      <c r="CU22" s="95">
        <v>26977</v>
      </c>
      <c r="CV22" s="265">
        <v>26982</v>
      </c>
      <c r="CW22" s="265">
        <v>27118</v>
      </c>
      <c r="CX22" s="265">
        <v>27503</v>
      </c>
      <c r="CY22" s="265">
        <v>27713</v>
      </c>
      <c r="CZ22" s="265">
        <v>27948</v>
      </c>
      <c r="DA22" s="265">
        <v>28051</v>
      </c>
      <c r="DB22" s="265">
        <v>27946</v>
      </c>
      <c r="DC22" s="265">
        <v>28033</v>
      </c>
      <c r="DD22" s="265">
        <v>27761</v>
      </c>
      <c r="DE22" s="265">
        <v>27954</v>
      </c>
      <c r="DF22" s="265">
        <v>28066</v>
      </c>
      <c r="DG22" s="265">
        <v>28082</v>
      </c>
      <c r="DH22" s="95">
        <v>27979</v>
      </c>
      <c r="DI22" s="95">
        <v>27956</v>
      </c>
      <c r="DJ22" s="95">
        <v>27836</v>
      </c>
      <c r="DK22" s="95">
        <v>27947</v>
      </c>
      <c r="DL22" s="95">
        <v>27819</v>
      </c>
      <c r="DM22" s="95">
        <v>27817</v>
      </c>
      <c r="DN22" s="95">
        <v>26390</v>
      </c>
      <c r="DO22" s="95">
        <v>26294</v>
      </c>
      <c r="DP22" s="95">
        <v>26375</v>
      </c>
      <c r="DQ22" s="95">
        <v>26344</v>
      </c>
      <c r="DR22" s="95">
        <v>26346</v>
      </c>
      <c r="DS22" s="95">
        <v>26241</v>
      </c>
      <c r="DT22" s="265">
        <v>25924</v>
      </c>
      <c r="DU22" s="265">
        <v>25947</v>
      </c>
      <c r="DV22" s="265">
        <v>26253</v>
      </c>
      <c r="DW22" s="265">
        <v>26394</v>
      </c>
      <c r="DX22" s="265">
        <v>26404</v>
      </c>
      <c r="DY22" s="265">
        <v>26475</v>
      </c>
      <c r="DZ22" s="265">
        <v>26425</v>
      </c>
      <c r="EA22" s="265">
        <v>26462</v>
      </c>
      <c r="EB22" s="265">
        <v>26490</v>
      </c>
      <c r="EC22" s="265">
        <v>26572</v>
      </c>
      <c r="ED22" s="265">
        <v>26648</v>
      </c>
      <c r="EE22" s="265">
        <v>26570</v>
      </c>
      <c r="EF22" s="95">
        <v>26085</v>
      </c>
      <c r="EG22" s="95">
        <v>25918</v>
      </c>
      <c r="EH22" s="95">
        <v>25970</v>
      </c>
      <c r="EI22" s="95">
        <v>26250</v>
      </c>
      <c r="EJ22" s="95">
        <v>26501</v>
      </c>
      <c r="EK22" s="95">
        <v>26565</v>
      </c>
      <c r="EL22" s="95">
        <v>26486</v>
      </c>
      <c r="EM22" s="95">
        <v>26699</v>
      </c>
      <c r="EN22" s="95">
        <v>26646</v>
      </c>
      <c r="EO22" s="95">
        <v>26561</v>
      </c>
      <c r="EP22" s="95">
        <v>26589</v>
      </c>
      <c r="EQ22" s="95">
        <v>26505</v>
      </c>
      <c r="ER22" s="95">
        <v>25996</v>
      </c>
      <c r="ES22" s="95">
        <v>25965</v>
      </c>
      <c r="ET22" s="95">
        <v>26269</v>
      </c>
      <c r="EU22" s="95">
        <v>26432</v>
      </c>
      <c r="EV22" s="95">
        <v>26467</v>
      </c>
      <c r="EW22" s="276">
        <v>26640</v>
      </c>
      <c r="EX22" s="276">
        <v>26589</v>
      </c>
      <c r="EY22" s="276">
        <v>26667</v>
      </c>
      <c r="EZ22" s="276">
        <v>26772</v>
      </c>
      <c r="FA22" s="276">
        <v>26822</v>
      </c>
      <c r="FB22" s="276">
        <v>26849</v>
      </c>
      <c r="FC22" s="276">
        <v>26849</v>
      </c>
      <c r="FD22" s="95">
        <v>26383</v>
      </c>
      <c r="FE22" s="281">
        <v>-466</v>
      </c>
      <c r="FF22" s="282">
        <v>98.264367387984606</v>
      </c>
      <c r="FG22" s="281">
        <v>-466</v>
      </c>
      <c r="FH22" s="282">
        <v>98.264367387984606</v>
      </c>
    </row>
    <row r="23" spans="1:178" ht="15" outlineLevel="2">
      <c r="A23" s="306">
        <v>172</v>
      </c>
      <c r="B23" s="307" t="s">
        <v>318</v>
      </c>
      <c r="C23" s="306" t="s">
        <v>358</v>
      </c>
      <c r="D23" s="265">
        <v>25027</v>
      </c>
      <c r="E23" s="265">
        <v>24670</v>
      </c>
      <c r="F23" s="265">
        <v>24600</v>
      </c>
      <c r="G23" s="265">
        <v>24608</v>
      </c>
      <c r="H23" s="265">
        <v>24305</v>
      </c>
      <c r="I23" s="265">
        <v>24277</v>
      </c>
      <c r="J23" s="265">
        <v>24042</v>
      </c>
      <c r="K23" s="265">
        <v>23986</v>
      </c>
      <c r="L23" s="265">
        <v>22695</v>
      </c>
      <c r="M23" s="265">
        <v>23897</v>
      </c>
      <c r="N23" s="265">
        <v>23969</v>
      </c>
      <c r="O23" s="265">
        <v>24056</v>
      </c>
      <c r="P23" s="265">
        <v>23853</v>
      </c>
      <c r="Q23" s="265">
        <v>22591</v>
      </c>
      <c r="R23" s="265">
        <v>23943</v>
      </c>
      <c r="S23" s="265">
        <v>24093</v>
      </c>
      <c r="T23" s="265">
        <v>24305</v>
      </c>
      <c r="U23" s="265">
        <v>24974</v>
      </c>
      <c r="V23" s="265">
        <v>24685</v>
      </c>
      <c r="W23" s="265">
        <v>25297</v>
      </c>
      <c r="X23" s="265">
        <v>25373</v>
      </c>
      <c r="Y23" s="265">
        <v>25938</v>
      </c>
      <c r="Z23" s="265">
        <v>25872</v>
      </c>
      <c r="AA23" s="265">
        <v>25565</v>
      </c>
      <c r="AB23" s="265">
        <v>24911</v>
      </c>
      <c r="AC23" s="265">
        <v>24583</v>
      </c>
      <c r="AD23" s="265">
        <v>24775</v>
      </c>
      <c r="AE23" s="265">
        <v>24930</v>
      </c>
      <c r="AF23" s="265">
        <v>24936</v>
      </c>
      <c r="AG23" s="265">
        <v>25352</v>
      </c>
      <c r="AH23" s="265">
        <v>26451</v>
      </c>
      <c r="AI23" s="265">
        <v>26817</v>
      </c>
      <c r="AJ23" s="265">
        <v>26893</v>
      </c>
      <c r="AK23" s="265">
        <v>27092</v>
      </c>
      <c r="AL23" s="265">
        <v>26485</v>
      </c>
      <c r="AM23" s="265">
        <v>26763</v>
      </c>
      <c r="AN23" s="265">
        <v>26551</v>
      </c>
      <c r="AO23" s="265">
        <v>26126</v>
      </c>
      <c r="AP23" s="265">
        <v>26455</v>
      </c>
      <c r="AQ23" s="265">
        <v>27036</v>
      </c>
      <c r="AR23" s="265">
        <v>27242</v>
      </c>
      <c r="AS23" s="265">
        <v>27644</v>
      </c>
      <c r="AT23" s="265">
        <v>28211</v>
      </c>
      <c r="AU23" s="265">
        <v>28424</v>
      </c>
      <c r="AV23" s="265">
        <v>28692</v>
      </c>
      <c r="AW23" s="265">
        <v>29112</v>
      </c>
      <c r="AX23" s="265">
        <v>28958</v>
      </c>
      <c r="AY23" s="265">
        <v>28988</v>
      </c>
      <c r="AZ23" s="265">
        <v>28719</v>
      </c>
      <c r="BA23" s="265">
        <v>28317</v>
      </c>
      <c r="BB23" s="265">
        <v>28849</v>
      </c>
      <c r="BC23" s="265">
        <v>28523</v>
      </c>
      <c r="BD23" s="265">
        <v>28524</v>
      </c>
      <c r="BE23" s="265">
        <v>28913</v>
      </c>
      <c r="BF23" s="265">
        <v>28904</v>
      </c>
      <c r="BG23" s="265">
        <v>29044</v>
      </c>
      <c r="BH23" s="265">
        <v>29018</v>
      </c>
      <c r="BI23" s="265">
        <v>29140</v>
      </c>
      <c r="BJ23" s="265">
        <v>28898</v>
      </c>
      <c r="BK23" s="265">
        <v>28932</v>
      </c>
      <c r="BL23" s="95">
        <v>28506</v>
      </c>
      <c r="BM23" s="95">
        <v>28510</v>
      </c>
      <c r="BN23" s="95">
        <v>29129</v>
      </c>
      <c r="BO23" s="95">
        <v>29341</v>
      </c>
      <c r="BP23" s="95">
        <v>29234</v>
      </c>
      <c r="BQ23" s="95">
        <v>29355</v>
      </c>
      <c r="BR23" s="95">
        <v>29212</v>
      </c>
      <c r="BS23" s="95">
        <v>29359</v>
      </c>
      <c r="BT23" s="95">
        <v>29286</v>
      </c>
      <c r="BU23" s="95">
        <v>29422</v>
      </c>
      <c r="BV23" s="95">
        <v>29475</v>
      </c>
      <c r="BW23" s="95">
        <v>29416</v>
      </c>
      <c r="BX23" s="265">
        <v>28880</v>
      </c>
      <c r="BY23" s="265">
        <v>28943</v>
      </c>
      <c r="BZ23" s="265">
        <v>29245</v>
      </c>
      <c r="CA23" s="265">
        <v>29505</v>
      </c>
      <c r="CB23" s="265">
        <v>29764</v>
      </c>
      <c r="CC23" s="265">
        <v>29859</v>
      </c>
      <c r="CD23" s="265">
        <v>30190</v>
      </c>
      <c r="CE23" s="265">
        <v>30316</v>
      </c>
      <c r="CF23" s="265">
        <v>30346</v>
      </c>
      <c r="CG23" s="265">
        <v>30582</v>
      </c>
      <c r="CH23" s="265">
        <v>30752</v>
      </c>
      <c r="CI23" s="265">
        <v>30767</v>
      </c>
      <c r="CJ23" s="95">
        <v>30316</v>
      </c>
      <c r="CK23" s="95">
        <v>30202</v>
      </c>
      <c r="CL23" s="95">
        <v>30266</v>
      </c>
      <c r="CM23" s="95">
        <v>30416</v>
      </c>
      <c r="CN23" s="95">
        <v>30319</v>
      </c>
      <c r="CO23" s="95">
        <v>30482</v>
      </c>
      <c r="CP23" s="95">
        <v>30655</v>
      </c>
      <c r="CQ23" s="95">
        <v>31273</v>
      </c>
      <c r="CR23" s="95">
        <v>31514</v>
      </c>
      <c r="CS23" s="95">
        <v>31867</v>
      </c>
      <c r="CT23" s="95">
        <v>32232</v>
      </c>
      <c r="CU23" s="95">
        <v>32455</v>
      </c>
      <c r="CV23" s="265">
        <v>32457</v>
      </c>
      <c r="CW23" s="265">
        <v>32580</v>
      </c>
      <c r="CX23" s="265">
        <v>33049</v>
      </c>
      <c r="CY23" s="265">
        <v>33339</v>
      </c>
      <c r="CZ23" s="265">
        <v>33652</v>
      </c>
      <c r="DA23" s="265">
        <v>33898</v>
      </c>
      <c r="DB23" s="265">
        <v>33928</v>
      </c>
      <c r="DC23" s="265">
        <v>34047</v>
      </c>
      <c r="DD23" s="265">
        <v>33171</v>
      </c>
      <c r="DE23" s="265">
        <v>33489</v>
      </c>
      <c r="DF23" s="265">
        <v>33695</v>
      </c>
      <c r="DG23" s="265">
        <v>33915</v>
      </c>
      <c r="DH23" s="95">
        <v>33773</v>
      </c>
      <c r="DI23" s="95">
        <v>33693</v>
      </c>
      <c r="DJ23" s="95">
        <v>33653</v>
      </c>
      <c r="DK23" s="95">
        <v>33779</v>
      </c>
      <c r="DL23" s="95">
        <v>33716</v>
      </c>
      <c r="DM23" s="95">
        <v>33669</v>
      </c>
      <c r="DN23" s="95">
        <v>31408</v>
      </c>
      <c r="DO23" s="95">
        <v>31344</v>
      </c>
      <c r="DP23" s="95">
        <v>31405</v>
      </c>
      <c r="DQ23" s="95">
        <v>31299</v>
      </c>
      <c r="DR23" s="95">
        <v>31225</v>
      </c>
      <c r="DS23" s="95">
        <v>31348</v>
      </c>
      <c r="DT23" s="265">
        <v>30781</v>
      </c>
      <c r="DU23" s="265">
        <v>30537</v>
      </c>
      <c r="DV23" s="265">
        <v>30965</v>
      </c>
      <c r="DW23" s="265">
        <v>31229</v>
      </c>
      <c r="DX23" s="265">
        <v>31332</v>
      </c>
      <c r="DY23" s="265">
        <v>31472</v>
      </c>
      <c r="DZ23" s="265">
        <v>31475</v>
      </c>
      <c r="EA23" s="265">
        <v>31546</v>
      </c>
      <c r="EB23" s="265">
        <v>31608</v>
      </c>
      <c r="EC23" s="265">
        <v>31756</v>
      </c>
      <c r="ED23" s="265">
        <v>31920</v>
      </c>
      <c r="EE23" s="265">
        <v>31606</v>
      </c>
      <c r="EF23" s="95">
        <v>30840</v>
      </c>
      <c r="EG23" s="95">
        <v>30725</v>
      </c>
      <c r="EH23" s="95">
        <v>30935</v>
      </c>
      <c r="EI23" s="95">
        <v>31126</v>
      </c>
      <c r="EJ23" s="95">
        <v>31242</v>
      </c>
      <c r="EK23" s="95">
        <v>31166</v>
      </c>
      <c r="EL23" s="95">
        <v>31137</v>
      </c>
      <c r="EM23" s="95">
        <v>31512</v>
      </c>
      <c r="EN23" s="95">
        <v>31390</v>
      </c>
      <c r="EO23" s="95">
        <v>31569</v>
      </c>
      <c r="EP23" s="95">
        <v>31501</v>
      </c>
      <c r="EQ23" s="95">
        <v>31475</v>
      </c>
      <c r="ER23" s="95">
        <v>31011</v>
      </c>
      <c r="ES23" s="95">
        <v>30868</v>
      </c>
      <c r="ET23" s="95">
        <v>31132</v>
      </c>
      <c r="EU23" s="95">
        <v>31249</v>
      </c>
      <c r="EV23" s="95">
        <v>31274</v>
      </c>
      <c r="EW23" s="276">
        <v>31465</v>
      </c>
      <c r="EX23" s="276">
        <v>31415</v>
      </c>
      <c r="EY23" s="276">
        <v>31482</v>
      </c>
      <c r="EZ23" s="276">
        <v>31675</v>
      </c>
      <c r="FA23" s="276">
        <v>31684</v>
      </c>
      <c r="FB23" s="276">
        <v>31685</v>
      </c>
      <c r="FC23" s="276">
        <v>31663</v>
      </c>
      <c r="FD23" s="95">
        <v>30837</v>
      </c>
      <c r="FE23" s="281">
        <v>-826</v>
      </c>
      <c r="FF23" s="282">
        <v>97.391276884691905</v>
      </c>
      <c r="FG23" s="281">
        <v>-826</v>
      </c>
      <c r="FH23" s="282">
        <v>97.391276884691905</v>
      </c>
    </row>
    <row r="24" spans="1:178" ht="15" outlineLevel="2">
      <c r="A24" s="306">
        <v>475</v>
      </c>
      <c r="B24" s="307" t="s">
        <v>318</v>
      </c>
      <c r="C24" s="306" t="s">
        <v>359</v>
      </c>
      <c r="D24" s="265">
        <v>166</v>
      </c>
      <c r="E24" s="265">
        <v>145</v>
      </c>
      <c r="F24" s="265">
        <v>159</v>
      </c>
      <c r="G24" s="265">
        <v>168</v>
      </c>
      <c r="H24" s="265">
        <v>177</v>
      </c>
      <c r="I24" s="265">
        <v>176</v>
      </c>
      <c r="J24" s="265">
        <v>183</v>
      </c>
      <c r="K24" s="265">
        <v>188</v>
      </c>
      <c r="L24" s="265">
        <v>172</v>
      </c>
      <c r="M24" s="265">
        <v>193</v>
      </c>
      <c r="N24" s="265">
        <v>176</v>
      </c>
      <c r="O24" s="265">
        <v>188</v>
      </c>
      <c r="P24" s="265">
        <v>171</v>
      </c>
      <c r="Q24" s="265">
        <v>166</v>
      </c>
      <c r="R24" s="265">
        <v>195</v>
      </c>
      <c r="S24" s="265">
        <v>197</v>
      </c>
      <c r="T24" s="265">
        <v>177</v>
      </c>
      <c r="U24" s="265">
        <v>232</v>
      </c>
      <c r="V24" s="265">
        <v>234</v>
      </c>
      <c r="W24" s="265">
        <v>228</v>
      </c>
      <c r="X24" s="265">
        <v>226</v>
      </c>
      <c r="Y24" s="265">
        <v>239</v>
      </c>
      <c r="Z24" s="265">
        <v>241</v>
      </c>
      <c r="AA24" s="265">
        <v>233</v>
      </c>
      <c r="AB24" s="265">
        <v>196</v>
      </c>
      <c r="AC24" s="265">
        <v>159</v>
      </c>
      <c r="AD24" s="265">
        <v>160</v>
      </c>
      <c r="AE24" s="265">
        <v>175</v>
      </c>
      <c r="AF24" s="265">
        <v>170</v>
      </c>
      <c r="AG24" s="265">
        <v>151</v>
      </c>
      <c r="AH24" s="265">
        <v>179</v>
      </c>
      <c r="AI24" s="265">
        <v>171</v>
      </c>
      <c r="AJ24" s="265">
        <v>211</v>
      </c>
      <c r="AK24" s="265">
        <v>210</v>
      </c>
      <c r="AL24" s="265">
        <v>212</v>
      </c>
      <c r="AM24" s="265">
        <v>204</v>
      </c>
      <c r="AN24" s="265">
        <v>170</v>
      </c>
      <c r="AO24" s="265">
        <v>149</v>
      </c>
      <c r="AP24" s="265">
        <v>169</v>
      </c>
      <c r="AQ24" s="265">
        <v>175</v>
      </c>
      <c r="AR24" s="265">
        <v>191</v>
      </c>
      <c r="AS24" s="265">
        <v>220</v>
      </c>
      <c r="AT24" s="265">
        <v>242</v>
      </c>
      <c r="AU24" s="265">
        <v>243</v>
      </c>
      <c r="AV24" s="265">
        <v>276</v>
      </c>
      <c r="AW24" s="265">
        <v>291</v>
      </c>
      <c r="AX24" s="265">
        <v>295</v>
      </c>
      <c r="AY24" s="265">
        <v>381</v>
      </c>
      <c r="AZ24" s="265">
        <v>353</v>
      </c>
      <c r="BA24" s="265">
        <v>316</v>
      </c>
      <c r="BB24" s="265">
        <v>294</v>
      </c>
      <c r="BC24" s="265">
        <v>238</v>
      </c>
      <c r="BD24" s="265">
        <v>246</v>
      </c>
      <c r="BE24" s="265">
        <v>262</v>
      </c>
      <c r="BF24" s="265">
        <v>258</v>
      </c>
      <c r="BG24" s="265">
        <v>266</v>
      </c>
      <c r="BH24" s="265">
        <v>257</v>
      </c>
      <c r="BI24" s="265">
        <v>251</v>
      </c>
      <c r="BJ24" s="265">
        <v>248</v>
      </c>
      <c r="BK24" s="265">
        <v>258</v>
      </c>
      <c r="BL24" s="95">
        <v>240</v>
      </c>
      <c r="BM24" s="95">
        <v>189</v>
      </c>
      <c r="BN24" s="95">
        <v>216</v>
      </c>
      <c r="BO24" s="95">
        <v>226</v>
      </c>
      <c r="BP24" s="95">
        <v>235</v>
      </c>
      <c r="BQ24" s="95">
        <v>239</v>
      </c>
      <c r="BR24" s="95">
        <v>243</v>
      </c>
      <c r="BS24" s="95">
        <v>257</v>
      </c>
      <c r="BT24" s="95">
        <v>248</v>
      </c>
      <c r="BU24" s="95">
        <v>213</v>
      </c>
      <c r="BV24" s="95">
        <v>200</v>
      </c>
      <c r="BW24" s="95">
        <v>213</v>
      </c>
      <c r="BX24" s="265">
        <v>192</v>
      </c>
      <c r="BY24" s="265">
        <v>161</v>
      </c>
      <c r="BZ24" s="265">
        <v>175</v>
      </c>
      <c r="CA24" s="265">
        <v>197</v>
      </c>
      <c r="CB24" s="265">
        <v>223</v>
      </c>
      <c r="CC24" s="265">
        <v>234</v>
      </c>
      <c r="CD24" s="265">
        <v>242</v>
      </c>
      <c r="CE24" s="265">
        <v>254</v>
      </c>
      <c r="CF24" s="265">
        <v>252</v>
      </c>
      <c r="CG24" s="265">
        <v>268</v>
      </c>
      <c r="CH24" s="265">
        <v>275</v>
      </c>
      <c r="CI24" s="265">
        <v>291</v>
      </c>
      <c r="CJ24" s="95">
        <v>238</v>
      </c>
      <c r="CK24" s="95">
        <v>204</v>
      </c>
      <c r="CL24" s="95">
        <v>229</v>
      </c>
      <c r="CM24" s="95">
        <v>224</v>
      </c>
      <c r="CN24" s="95">
        <v>208</v>
      </c>
      <c r="CO24" s="95">
        <v>224</v>
      </c>
      <c r="CP24" s="95">
        <v>227</v>
      </c>
      <c r="CQ24" s="95">
        <v>252</v>
      </c>
      <c r="CR24" s="95">
        <v>267</v>
      </c>
      <c r="CS24" s="95">
        <v>265</v>
      </c>
      <c r="CT24" s="95">
        <v>268</v>
      </c>
      <c r="CU24" s="95">
        <v>276</v>
      </c>
      <c r="CV24" s="265">
        <v>248</v>
      </c>
      <c r="CW24" s="265">
        <v>235</v>
      </c>
      <c r="CX24" s="265">
        <v>230</v>
      </c>
      <c r="CY24" s="265">
        <v>246</v>
      </c>
      <c r="CZ24" s="265">
        <v>272</v>
      </c>
      <c r="DA24" s="265">
        <v>288</v>
      </c>
      <c r="DB24" s="265">
        <v>297</v>
      </c>
      <c r="DC24" s="265">
        <v>290</v>
      </c>
      <c r="DD24" s="265">
        <v>283</v>
      </c>
      <c r="DE24" s="265">
        <v>286</v>
      </c>
      <c r="DF24" s="265">
        <v>302</v>
      </c>
      <c r="DG24" s="265">
        <v>295</v>
      </c>
      <c r="DH24" s="95">
        <v>251</v>
      </c>
      <c r="DI24" s="95">
        <v>239</v>
      </c>
      <c r="DJ24" s="95">
        <v>247</v>
      </c>
      <c r="DK24" s="95">
        <v>317</v>
      </c>
      <c r="DL24" s="95">
        <v>312</v>
      </c>
      <c r="DM24" s="95">
        <v>322</v>
      </c>
      <c r="DN24" s="95">
        <v>266</v>
      </c>
      <c r="DO24" s="95">
        <v>259</v>
      </c>
      <c r="DP24" s="95">
        <v>291</v>
      </c>
      <c r="DQ24" s="95">
        <v>273</v>
      </c>
      <c r="DR24" s="95">
        <v>291</v>
      </c>
      <c r="DS24" s="95">
        <v>282</v>
      </c>
      <c r="DT24" s="265">
        <v>236</v>
      </c>
      <c r="DU24" s="265">
        <v>214</v>
      </c>
      <c r="DV24" s="265">
        <v>255</v>
      </c>
      <c r="DW24" s="265">
        <v>280</v>
      </c>
      <c r="DX24" s="265">
        <v>266</v>
      </c>
      <c r="DY24" s="265">
        <v>248</v>
      </c>
      <c r="DZ24" s="265">
        <v>271</v>
      </c>
      <c r="EA24" s="265">
        <v>266</v>
      </c>
      <c r="EB24" s="265">
        <v>278</v>
      </c>
      <c r="EC24" s="265">
        <v>295</v>
      </c>
      <c r="ED24" s="265">
        <v>293</v>
      </c>
      <c r="EE24" s="265">
        <v>267</v>
      </c>
      <c r="EF24" s="95">
        <v>218</v>
      </c>
      <c r="EG24" s="95">
        <v>204</v>
      </c>
      <c r="EH24" s="95">
        <v>237</v>
      </c>
      <c r="EI24" s="95">
        <v>261</v>
      </c>
      <c r="EJ24" s="95">
        <v>286</v>
      </c>
      <c r="EK24" s="95">
        <v>321</v>
      </c>
      <c r="EL24" s="95">
        <v>309</v>
      </c>
      <c r="EM24" s="95">
        <v>340</v>
      </c>
      <c r="EN24" s="95">
        <v>370</v>
      </c>
      <c r="EO24" s="95">
        <v>387</v>
      </c>
      <c r="EP24" s="95">
        <v>388</v>
      </c>
      <c r="EQ24" s="95">
        <v>373</v>
      </c>
      <c r="ER24" s="95">
        <v>336</v>
      </c>
      <c r="ES24" s="95">
        <v>328</v>
      </c>
      <c r="ET24" s="95">
        <v>319</v>
      </c>
      <c r="EU24" s="95">
        <v>264</v>
      </c>
      <c r="EV24" s="95">
        <v>279</v>
      </c>
      <c r="EW24" s="276">
        <v>341</v>
      </c>
      <c r="EX24" s="276">
        <v>346</v>
      </c>
      <c r="EY24" s="276">
        <v>321</v>
      </c>
      <c r="EZ24" s="276">
        <v>325</v>
      </c>
      <c r="FA24" s="276">
        <v>341</v>
      </c>
      <c r="FB24" s="276">
        <v>358</v>
      </c>
      <c r="FC24" s="276">
        <v>370</v>
      </c>
      <c r="FD24" s="95">
        <v>283</v>
      </c>
      <c r="FE24" s="281">
        <v>-87</v>
      </c>
      <c r="FF24" s="282">
        <v>76.486486486486498</v>
      </c>
      <c r="FG24" s="281">
        <v>-87</v>
      </c>
      <c r="FH24" s="282">
        <v>76.486486486486498</v>
      </c>
    </row>
    <row r="25" spans="1:178" ht="15" outlineLevel="2">
      <c r="A25" s="306">
        <v>480</v>
      </c>
      <c r="B25" s="307" t="s">
        <v>318</v>
      </c>
      <c r="C25" s="306" t="s">
        <v>360</v>
      </c>
      <c r="D25" s="265">
        <v>1634</v>
      </c>
      <c r="E25" s="265">
        <v>1498</v>
      </c>
      <c r="F25" s="265">
        <v>1534</v>
      </c>
      <c r="G25" s="265">
        <v>1593</v>
      </c>
      <c r="H25" s="265">
        <v>1526</v>
      </c>
      <c r="I25" s="265">
        <v>1573</v>
      </c>
      <c r="J25" s="265">
        <v>1573</v>
      </c>
      <c r="K25" s="265">
        <v>1633</v>
      </c>
      <c r="L25" s="265">
        <v>1656</v>
      </c>
      <c r="M25" s="265">
        <v>1669</v>
      </c>
      <c r="N25" s="265">
        <v>1713</v>
      </c>
      <c r="O25" s="265">
        <v>1749</v>
      </c>
      <c r="P25" s="265">
        <v>1735</v>
      </c>
      <c r="Q25" s="265">
        <v>1736</v>
      </c>
      <c r="R25" s="265">
        <v>1880</v>
      </c>
      <c r="S25" s="265">
        <v>1916</v>
      </c>
      <c r="T25" s="265">
        <v>1526</v>
      </c>
      <c r="U25" s="265">
        <v>2063</v>
      </c>
      <c r="V25" s="265">
        <v>1982</v>
      </c>
      <c r="W25" s="265">
        <v>2056</v>
      </c>
      <c r="X25" s="265">
        <v>2047</v>
      </c>
      <c r="Y25" s="265">
        <v>2076</v>
      </c>
      <c r="Z25" s="265">
        <v>2051</v>
      </c>
      <c r="AA25" s="265">
        <v>2020</v>
      </c>
      <c r="AB25" s="265">
        <v>1932</v>
      </c>
      <c r="AC25" s="265">
        <v>1857</v>
      </c>
      <c r="AD25" s="265">
        <v>1865</v>
      </c>
      <c r="AE25" s="265">
        <v>1874</v>
      </c>
      <c r="AF25" s="265">
        <v>1844</v>
      </c>
      <c r="AG25" s="265">
        <v>1881</v>
      </c>
      <c r="AH25" s="265">
        <v>2008</v>
      </c>
      <c r="AI25" s="265">
        <v>2079</v>
      </c>
      <c r="AJ25" s="265">
        <v>2102</v>
      </c>
      <c r="AK25" s="265">
        <v>2118</v>
      </c>
      <c r="AL25" s="265">
        <v>2003</v>
      </c>
      <c r="AM25" s="265">
        <v>2043</v>
      </c>
      <c r="AN25" s="265">
        <v>2026</v>
      </c>
      <c r="AO25" s="265">
        <v>1921</v>
      </c>
      <c r="AP25" s="265">
        <v>2002</v>
      </c>
      <c r="AQ25" s="265">
        <v>2084</v>
      </c>
      <c r="AR25" s="265">
        <v>2128</v>
      </c>
      <c r="AS25" s="265">
        <v>2203</v>
      </c>
      <c r="AT25" s="265">
        <v>2221</v>
      </c>
      <c r="AU25" s="265">
        <v>2217</v>
      </c>
      <c r="AV25" s="265">
        <v>2174</v>
      </c>
      <c r="AW25" s="265">
        <v>2211</v>
      </c>
      <c r="AX25" s="265">
        <v>2189</v>
      </c>
      <c r="AY25" s="265">
        <v>2163</v>
      </c>
      <c r="AZ25" s="265">
        <v>2095</v>
      </c>
      <c r="BA25" s="265">
        <v>2032</v>
      </c>
      <c r="BB25" s="265">
        <v>2101</v>
      </c>
      <c r="BC25" s="265">
        <v>2047</v>
      </c>
      <c r="BD25" s="265">
        <v>2093</v>
      </c>
      <c r="BE25" s="265">
        <v>2237</v>
      </c>
      <c r="BF25" s="265">
        <v>2305</v>
      </c>
      <c r="BG25" s="265">
        <v>2485</v>
      </c>
      <c r="BH25" s="265">
        <v>2250</v>
      </c>
      <c r="BI25" s="265">
        <v>2192</v>
      </c>
      <c r="BJ25" s="265">
        <v>2138</v>
      </c>
      <c r="BK25" s="265">
        <v>2137</v>
      </c>
      <c r="BL25" s="95">
        <v>2079</v>
      </c>
      <c r="BM25" s="95">
        <v>2035</v>
      </c>
      <c r="BN25" s="95">
        <v>2057</v>
      </c>
      <c r="BO25" s="95">
        <v>2039</v>
      </c>
      <c r="BP25" s="95">
        <v>2007</v>
      </c>
      <c r="BQ25" s="95">
        <v>2056</v>
      </c>
      <c r="BR25" s="95">
        <v>2056</v>
      </c>
      <c r="BS25" s="95">
        <v>2032</v>
      </c>
      <c r="BT25" s="95">
        <v>2033</v>
      </c>
      <c r="BU25" s="95">
        <v>2084</v>
      </c>
      <c r="BV25" s="95">
        <v>2072</v>
      </c>
      <c r="BW25" s="95">
        <v>2077</v>
      </c>
      <c r="BX25" s="265">
        <v>2007</v>
      </c>
      <c r="BY25" s="265">
        <v>2001</v>
      </c>
      <c r="BZ25" s="265">
        <v>2042</v>
      </c>
      <c r="CA25" s="265">
        <v>2053</v>
      </c>
      <c r="CB25" s="265">
        <v>2080</v>
      </c>
      <c r="CC25" s="265">
        <v>2195</v>
      </c>
      <c r="CD25" s="265">
        <v>2249</v>
      </c>
      <c r="CE25" s="265">
        <v>2283</v>
      </c>
      <c r="CF25" s="265">
        <v>2291</v>
      </c>
      <c r="CG25" s="265">
        <v>2338</v>
      </c>
      <c r="CH25" s="265">
        <v>2399</v>
      </c>
      <c r="CI25" s="265">
        <v>2381</v>
      </c>
      <c r="CJ25" s="95">
        <v>2292</v>
      </c>
      <c r="CK25" s="95">
        <v>2234</v>
      </c>
      <c r="CL25" s="95">
        <v>2302</v>
      </c>
      <c r="CM25" s="95">
        <v>2325</v>
      </c>
      <c r="CN25" s="95">
        <v>2311</v>
      </c>
      <c r="CO25" s="95">
        <v>2309</v>
      </c>
      <c r="CP25" s="95">
        <v>2370</v>
      </c>
      <c r="CQ25" s="95">
        <v>2462</v>
      </c>
      <c r="CR25" s="95">
        <v>2444</v>
      </c>
      <c r="CS25" s="95">
        <v>2446</v>
      </c>
      <c r="CT25" s="95">
        <v>2480</v>
      </c>
      <c r="CU25" s="95">
        <v>2489</v>
      </c>
      <c r="CV25" s="265">
        <v>2475</v>
      </c>
      <c r="CW25" s="265">
        <v>2544</v>
      </c>
      <c r="CX25" s="265">
        <v>2621</v>
      </c>
      <c r="CY25" s="265">
        <v>2697</v>
      </c>
      <c r="CZ25" s="265">
        <v>2815</v>
      </c>
      <c r="DA25" s="265">
        <v>2842</v>
      </c>
      <c r="DB25" s="265">
        <v>2790</v>
      </c>
      <c r="DC25" s="265">
        <v>2848</v>
      </c>
      <c r="DD25" s="265">
        <v>2826</v>
      </c>
      <c r="DE25" s="265">
        <v>2849</v>
      </c>
      <c r="DF25" s="265">
        <v>2855</v>
      </c>
      <c r="DG25" s="265">
        <v>2819</v>
      </c>
      <c r="DH25" s="95">
        <v>2753</v>
      </c>
      <c r="DI25" s="95">
        <v>2786</v>
      </c>
      <c r="DJ25" s="95">
        <v>2816</v>
      </c>
      <c r="DK25" s="95">
        <v>2869</v>
      </c>
      <c r="DL25" s="95">
        <v>2851</v>
      </c>
      <c r="DM25" s="95">
        <v>2819</v>
      </c>
      <c r="DN25" s="95">
        <v>2441</v>
      </c>
      <c r="DO25" s="95">
        <v>2323</v>
      </c>
      <c r="DP25" s="95">
        <v>2336</v>
      </c>
      <c r="DQ25" s="95">
        <v>2300</v>
      </c>
      <c r="DR25" s="95">
        <v>2257</v>
      </c>
      <c r="DS25" s="95">
        <v>2145</v>
      </c>
      <c r="DT25" s="265">
        <v>2040</v>
      </c>
      <c r="DU25" s="265">
        <v>2016</v>
      </c>
      <c r="DV25" s="265">
        <v>2083</v>
      </c>
      <c r="DW25" s="265">
        <v>2104</v>
      </c>
      <c r="DX25" s="265">
        <v>2122</v>
      </c>
      <c r="DY25" s="265">
        <v>2159</v>
      </c>
      <c r="DZ25" s="265">
        <v>2123</v>
      </c>
      <c r="EA25" s="265">
        <v>2134</v>
      </c>
      <c r="EB25" s="265">
        <v>2148</v>
      </c>
      <c r="EC25" s="265">
        <v>2186</v>
      </c>
      <c r="ED25" s="265">
        <v>2184</v>
      </c>
      <c r="EE25" s="265">
        <v>2169</v>
      </c>
      <c r="EF25" s="95">
        <v>2085</v>
      </c>
      <c r="EG25" s="95">
        <v>2009</v>
      </c>
      <c r="EH25" s="95">
        <v>2031</v>
      </c>
      <c r="EI25" s="95">
        <v>2096</v>
      </c>
      <c r="EJ25" s="95">
        <v>2134</v>
      </c>
      <c r="EK25" s="95">
        <v>2213</v>
      </c>
      <c r="EL25" s="95">
        <v>2200</v>
      </c>
      <c r="EM25" s="95">
        <v>2152</v>
      </c>
      <c r="EN25" s="95">
        <v>2216</v>
      </c>
      <c r="EO25" s="95">
        <v>2255</v>
      </c>
      <c r="EP25" s="95">
        <v>2250</v>
      </c>
      <c r="EQ25" s="95">
        <v>2257</v>
      </c>
      <c r="ER25" s="95">
        <v>2099</v>
      </c>
      <c r="ES25" s="95">
        <v>2114</v>
      </c>
      <c r="ET25" s="95">
        <v>2217</v>
      </c>
      <c r="EU25" s="95">
        <v>2244</v>
      </c>
      <c r="EV25" s="95">
        <v>2275</v>
      </c>
      <c r="EW25" s="276">
        <v>2306</v>
      </c>
      <c r="EX25" s="276">
        <v>2268</v>
      </c>
      <c r="EY25" s="276">
        <v>2270</v>
      </c>
      <c r="EZ25" s="276">
        <v>2294</v>
      </c>
      <c r="FA25" s="276">
        <v>2350</v>
      </c>
      <c r="FB25" s="276">
        <v>2344</v>
      </c>
      <c r="FC25" s="276">
        <v>2343</v>
      </c>
      <c r="FD25" s="95">
        <v>2134</v>
      </c>
      <c r="FE25" s="281">
        <v>-209</v>
      </c>
      <c r="FF25" s="282">
        <v>91.079812206572797</v>
      </c>
      <c r="FG25" s="281">
        <v>-209</v>
      </c>
      <c r="FH25" s="282">
        <v>91.079812206572797</v>
      </c>
    </row>
    <row r="26" spans="1:178" ht="15" outlineLevel="2">
      <c r="A26" s="306">
        <v>490</v>
      </c>
      <c r="B26" s="307" t="s">
        <v>318</v>
      </c>
      <c r="C26" s="306" t="s">
        <v>361</v>
      </c>
      <c r="D26" s="265">
        <v>4193</v>
      </c>
      <c r="E26" s="265">
        <v>3841</v>
      </c>
      <c r="F26" s="265">
        <v>3771</v>
      </c>
      <c r="G26" s="265">
        <v>3778</v>
      </c>
      <c r="H26" s="265">
        <v>3835</v>
      </c>
      <c r="I26" s="265">
        <v>3946</v>
      </c>
      <c r="J26" s="265">
        <v>4002</v>
      </c>
      <c r="K26" s="265">
        <v>4136</v>
      </c>
      <c r="L26" s="265">
        <v>4134</v>
      </c>
      <c r="M26" s="265">
        <v>4242</v>
      </c>
      <c r="N26" s="265">
        <v>4348</v>
      </c>
      <c r="O26" s="265">
        <v>4398</v>
      </c>
      <c r="P26" s="265">
        <v>4158</v>
      </c>
      <c r="Q26" s="265">
        <v>4298</v>
      </c>
      <c r="R26" s="265">
        <v>4481</v>
      </c>
      <c r="S26" s="265">
        <v>4447</v>
      </c>
      <c r="T26" s="265">
        <v>3835</v>
      </c>
      <c r="U26" s="265">
        <v>4425</v>
      </c>
      <c r="V26" s="265">
        <v>4325</v>
      </c>
      <c r="W26" s="265">
        <v>4487</v>
      </c>
      <c r="X26" s="265">
        <v>4542</v>
      </c>
      <c r="Y26" s="265">
        <v>4623</v>
      </c>
      <c r="Z26" s="265">
        <v>4608</v>
      </c>
      <c r="AA26" s="265">
        <v>4379</v>
      </c>
      <c r="AB26" s="265">
        <v>3921</v>
      </c>
      <c r="AC26" s="265">
        <v>3768</v>
      </c>
      <c r="AD26" s="265">
        <v>3811</v>
      </c>
      <c r="AE26" s="265">
        <v>3886</v>
      </c>
      <c r="AF26" s="265">
        <v>3860</v>
      </c>
      <c r="AG26" s="265">
        <v>3852</v>
      </c>
      <c r="AH26" s="265">
        <v>3988</v>
      </c>
      <c r="AI26" s="265">
        <v>4151</v>
      </c>
      <c r="AJ26" s="265">
        <v>4196</v>
      </c>
      <c r="AK26" s="265">
        <v>4222</v>
      </c>
      <c r="AL26" s="265">
        <v>4113</v>
      </c>
      <c r="AM26" s="265">
        <v>4024</v>
      </c>
      <c r="AN26" s="265">
        <v>3840</v>
      </c>
      <c r="AO26" s="265">
        <v>3700</v>
      </c>
      <c r="AP26" s="265">
        <v>3763</v>
      </c>
      <c r="AQ26" s="265">
        <v>3924</v>
      </c>
      <c r="AR26" s="265">
        <v>3990</v>
      </c>
      <c r="AS26" s="265">
        <v>4104</v>
      </c>
      <c r="AT26" s="265">
        <v>4283</v>
      </c>
      <c r="AU26" s="265">
        <v>4369</v>
      </c>
      <c r="AV26" s="265">
        <v>4290</v>
      </c>
      <c r="AW26" s="265">
        <v>4367</v>
      </c>
      <c r="AX26" s="265">
        <v>4383</v>
      </c>
      <c r="AY26" s="265">
        <v>4327</v>
      </c>
      <c r="AZ26" s="265">
        <v>4176</v>
      </c>
      <c r="BA26" s="265">
        <v>3904</v>
      </c>
      <c r="BB26" s="265">
        <v>4102</v>
      </c>
      <c r="BC26" s="265">
        <v>4159</v>
      </c>
      <c r="BD26" s="265">
        <v>4295</v>
      </c>
      <c r="BE26" s="265">
        <v>4436</v>
      </c>
      <c r="BF26" s="265">
        <v>4397</v>
      </c>
      <c r="BG26" s="265">
        <v>5085</v>
      </c>
      <c r="BH26" s="265">
        <v>4351</v>
      </c>
      <c r="BI26" s="265">
        <v>4356</v>
      </c>
      <c r="BJ26" s="265">
        <v>4318</v>
      </c>
      <c r="BK26" s="265">
        <v>4330</v>
      </c>
      <c r="BL26" s="95">
        <v>4180</v>
      </c>
      <c r="BM26" s="95">
        <v>4027</v>
      </c>
      <c r="BN26" s="95">
        <v>4244</v>
      </c>
      <c r="BO26" s="95">
        <v>4278</v>
      </c>
      <c r="BP26" s="95">
        <v>4235</v>
      </c>
      <c r="BQ26" s="95">
        <v>4271</v>
      </c>
      <c r="BR26" s="95">
        <v>4270</v>
      </c>
      <c r="BS26" s="95">
        <v>4238</v>
      </c>
      <c r="BT26" s="95">
        <v>4304</v>
      </c>
      <c r="BU26" s="95">
        <v>4291</v>
      </c>
      <c r="BV26" s="95">
        <v>4286</v>
      </c>
      <c r="BW26" s="95">
        <v>4310</v>
      </c>
      <c r="BX26" s="265">
        <v>4098</v>
      </c>
      <c r="BY26" s="265">
        <v>4042</v>
      </c>
      <c r="BZ26" s="265">
        <v>4165</v>
      </c>
      <c r="CA26" s="265">
        <v>4227</v>
      </c>
      <c r="CB26" s="265">
        <v>4235</v>
      </c>
      <c r="CC26" s="265">
        <v>4271</v>
      </c>
      <c r="CD26" s="265">
        <v>4312</v>
      </c>
      <c r="CE26" s="265">
        <v>4372</v>
      </c>
      <c r="CF26" s="265">
        <v>4360</v>
      </c>
      <c r="CG26" s="265">
        <v>4451</v>
      </c>
      <c r="CH26" s="265">
        <v>4563</v>
      </c>
      <c r="CI26" s="265">
        <v>4667</v>
      </c>
      <c r="CJ26" s="95">
        <v>4376</v>
      </c>
      <c r="CK26" s="95">
        <v>4312</v>
      </c>
      <c r="CL26" s="95">
        <v>4344</v>
      </c>
      <c r="CM26" s="95">
        <v>4393</v>
      </c>
      <c r="CN26" s="95">
        <v>4254</v>
      </c>
      <c r="CO26" s="95">
        <v>4349</v>
      </c>
      <c r="CP26" s="95">
        <v>4374</v>
      </c>
      <c r="CQ26" s="95">
        <v>4551</v>
      </c>
      <c r="CR26" s="95">
        <v>4573</v>
      </c>
      <c r="CS26" s="95">
        <v>4630</v>
      </c>
      <c r="CT26" s="95">
        <v>4728</v>
      </c>
      <c r="CU26" s="95">
        <v>4834</v>
      </c>
      <c r="CV26" s="265">
        <v>4761</v>
      </c>
      <c r="CW26" s="265">
        <v>4912</v>
      </c>
      <c r="CX26" s="265">
        <v>5119</v>
      </c>
      <c r="CY26" s="265">
        <v>5243</v>
      </c>
      <c r="CZ26" s="265">
        <v>5311</v>
      </c>
      <c r="DA26" s="265">
        <v>5331</v>
      </c>
      <c r="DB26" s="265">
        <v>5205</v>
      </c>
      <c r="DC26" s="265">
        <v>5209</v>
      </c>
      <c r="DD26" s="265">
        <v>5230</v>
      </c>
      <c r="DE26" s="265">
        <v>5377</v>
      </c>
      <c r="DF26" s="265">
        <v>5378</v>
      </c>
      <c r="DG26" s="265">
        <v>5391</v>
      </c>
      <c r="DH26" s="95">
        <v>5280</v>
      </c>
      <c r="DI26" s="95">
        <v>5434</v>
      </c>
      <c r="DJ26" s="95">
        <v>5676</v>
      </c>
      <c r="DK26" s="95">
        <v>5800</v>
      </c>
      <c r="DL26" s="95">
        <v>5753</v>
      </c>
      <c r="DM26" s="95">
        <v>5779</v>
      </c>
      <c r="DN26" s="95">
        <v>5136</v>
      </c>
      <c r="DO26" s="95">
        <v>5177</v>
      </c>
      <c r="DP26" s="95">
        <v>5278</v>
      </c>
      <c r="DQ26" s="95">
        <v>5258</v>
      </c>
      <c r="DR26" s="95">
        <v>5330</v>
      </c>
      <c r="DS26" s="95">
        <v>5296</v>
      </c>
      <c r="DT26" s="265">
        <v>5114</v>
      </c>
      <c r="DU26" s="265">
        <v>5067</v>
      </c>
      <c r="DV26" s="265">
        <v>5332</v>
      </c>
      <c r="DW26" s="265">
        <v>5389</v>
      </c>
      <c r="DX26" s="265">
        <v>5493</v>
      </c>
      <c r="DY26" s="265">
        <v>5527</v>
      </c>
      <c r="DZ26" s="265">
        <v>5517</v>
      </c>
      <c r="EA26" s="265">
        <v>5560</v>
      </c>
      <c r="EB26" s="265">
        <v>5566</v>
      </c>
      <c r="EC26" s="265">
        <v>5612</v>
      </c>
      <c r="ED26" s="265">
        <v>5743</v>
      </c>
      <c r="EE26" s="265">
        <v>5701</v>
      </c>
      <c r="EF26" s="95">
        <v>5379</v>
      </c>
      <c r="EG26" s="95">
        <v>5384</v>
      </c>
      <c r="EH26" s="95">
        <v>5434</v>
      </c>
      <c r="EI26" s="95">
        <v>5585</v>
      </c>
      <c r="EJ26" s="95">
        <v>5730</v>
      </c>
      <c r="EK26" s="95">
        <v>5790</v>
      </c>
      <c r="EL26" s="95">
        <v>5756</v>
      </c>
      <c r="EM26" s="95">
        <v>5823</v>
      </c>
      <c r="EN26" s="95">
        <v>5791</v>
      </c>
      <c r="EO26" s="95">
        <v>5813</v>
      </c>
      <c r="EP26" s="95">
        <v>5902</v>
      </c>
      <c r="EQ26" s="95">
        <v>5947</v>
      </c>
      <c r="ER26" s="95">
        <v>5634</v>
      </c>
      <c r="ES26" s="95">
        <v>5641</v>
      </c>
      <c r="ET26" s="95">
        <v>5725</v>
      </c>
      <c r="EU26" s="95">
        <v>5817</v>
      </c>
      <c r="EV26" s="95">
        <v>5780</v>
      </c>
      <c r="EW26" s="276">
        <v>5987</v>
      </c>
      <c r="EX26" s="276">
        <v>5963</v>
      </c>
      <c r="EY26" s="276">
        <v>5973</v>
      </c>
      <c r="EZ26" s="276">
        <v>6071</v>
      </c>
      <c r="FA26" s="276">
        <v>6134</v>
      </c>
      <c r="FB26" s="276">
        <v>6095</v>
      </c>
      <c r="FC26" s="276">
        <v>6126</v>
      </c>
      <c r="FD26" s="95">
        <v>5766</v>
      </c>
      <c r="FE26" s="281">
        <v>-360</v>
      </c>
      <c r="FF26" s="282">
        <v>94.123408423114597</v>
      </c>
      <c r="FG26" s="281">
        <v>-360</v>
      </c>
      <c r="FH26" s="282">
        <v>94.123408423114597</v>
      </c>
    </row>
    <row r="27" spans="1:178" ht="15" outlineLevel="2">
      <c r="A27" s="306">
        <v>659</v>
      </c>
      <c r="B27" s="307" t="s">
        <v>318</v>
      </c>
      <c r="C27" s="306" t="s">
        <v>362</v>
      </c>
      <c r="D27" s="265">
        <v>1456</v>
      </c>
      <c r="E27" s="265">
        <v>1285</v>
      </c>
      <c r="F27" s="265">
        <v>1287</v>
      </c>
      <c r="G27" s="265">
        <v>1289</v>
      </c>
      <c r="H27" s="265">
        <v>1278</v>
      </c>
      <c r="I27" s="265">
        <v>1257</v>
      </c>
      <c r="J27" s="265">
        <v>1262</v>
      </c>
      <c r="K27" s="265">
        <v>1279</v>
      </c>
      <c r="L27" s="265">
        <v>1236</v>
      </c>
      <c r="M27" s="265">
        <v>1292</v>
      </c>
      <c r="N27" s="265">
        <v>1294</v>
      </c>
      <c r="O27" s="265">
        <v>1323</v>
      </c>
      <c r="P27" s="265">
        <v>1324</v>
      </c>
      <c r="Q27" s="265">
        <v>1230</v>
      </c>
      <c r="R27" s="265">
        <v>1419</v>
      </c>
      <c r="S27" s="265">
        <v>1367</v>
      </c>
      <c r="T27" s="265">
        <v>1278</v>
      </c>
      <c r="U27" s="265">
        <v>1449</v>
      </c>
      <c r="V27" s="265">
        <v>1459</v>
      </c>
      <c r="W27" s="265">
        <v>1500</v>
      </c>
      <c r="X27" s="265">
        <v>1525</v>
      </c>
      <c r="Y27" s="265">
        <v>1515</v>
      </c>
      <c r="Z27" s="265">
        <v>1512</v>
      </c>
      <c r="AA27" s="265">
        <v>1441</v>
      </c>
      <c r="AB27" s="265">
        <v>1310</v>
      </c>
      <c r="AC27" s="265">
        <v>1213</v>
      </c>
      <c r="AD27" s="265">
        <v>1264</v>
      </c>
      <c r="AE27" s="265">
        <v>1312</v>
      </c>
      <c r="AF27" s="265">
        <v>1333</v>
      </c>
      <c r="AG27" s="265">
        <v>1382</v>
      </c>
      <c r="AH27" s="265">
        <v>1482</v>
      </c>
      <c r="AI27" s="265">
        <v>1487</v>
      </c>
      <c r="AJ27" s="265">
        <v>1557</v>
      </c>
      <c r="AK27" s="265">
        <v>1612</v>
      </c>
      <c r="AL27" s="265">
        <v>1544</v>
      </c>
      <c r="AM27" s="265">
        <v>1540</v>
      </c>
      <c r="AN27" s="265">
        <v>1443</v>
      </c>
      <c r="AO27" s="265">
        <v>1245</v>
      </c>
      <c r="AP27" s="265">
        <v>1349</v>
      </c>
      <c r="AQ27" s="265">
        <v>1386</v>
      </c>
      <c r="AR27" s="265">
        <v>1387</v>
      </c>
      <c r="AS27" s="265">
        <v>1412</v>
      </c>
      <c r="AT27" s="265">
        <v>1419</v>
      </c>
      <c r="AU27" s="265">
        <v>1441</v>
      </c>
      <c r="AV27" s="265">
        <v>1461</v>
      </c>
      <c r="AW27" s="265">
        <v>1480</v>
      </c>
      <c r="AX27" s="265">
        <v>1431</v>
      </c>
      <c r="AY27" s="265">
        <v>1313</v>
      </c>
      <c r="AZ27" s="265">
        <v>1237</v>
      </c>
      <c r="BA27" s="265">
        <v>1158</v>
      </c>
      <c r="BB27" s="265">
        <v>1208</v>
      </c>
      <c r="BC27" s="265">
        <v>1144</v>
      </c>
      <c r="BD27" s="265">
        <v>1111</v>
      </c>
      <c r="BE27" s="265">
        <v>1146</v>
      </c>
      <c r="BF27" s="265">
        <v>1121</v>
      </c>
      <c r="BG27" s="265">
        <v>1266</v>
      </c>
      <c r="BH27" s="265">
        <v>1083</v>
      </c>
      <c r="BI27" s="265">
        <v>1085</v>
      </c>
      <c r="BJ27" s="265">
        <v>1070</v>
      </c>
      <c r="BK27" s="265">
        <v>1051</v>
      </c>
      <c r="BL27" s="95">
        <v>984</v>
      </c>
      <c r="BM27" s="95">
        <v>907</v>
      </c>
      <c r="BN27" s="95">
        <v>940</v>
      </c>
      <c r="BO27" s="95">
        <v>961</v>
      </c>
      <c r="BP27" s="95">
        <v>930</v>
      </c>
      <c r="BQ27" s="95">
        <v>939</v>
      </c>
      <c r="BR27" s="95">
        <v>873</v>
      </c>
      <c r="BS27" s="95">
        <v>942</v>
      </c>
      <c r="BT27" s="95">
        <v>943</v>
      </c>
      <c r="BU27" s="95">
        <v>949</v>
      </c>
      <c r="BV27" s="95">
        <v>953</v>
      </c>
      <c r="BW27" s="95">
        <v>952</v>
      </c>
      <c r="BX27" s="265">
        <v>893</v>
      </c>
      <c r="BY27" s="265">
        <v>895</v>
      </c>
      <c r="BZ27" s="265">
        <v>942</v>
      </c>
      <c r="CA27" s="265">
        <v>951</v>
      </c>
      <c r="CB27" s="265">
        <v>927</v>
      </c>
      <c r="CC27" s="265">
        <v>939</v>
      </c>
      <c r="CD27" s="265">
        <v>952</v>
      </c>
      <c r="CE27" s="265">
        <v>959</v>
      </c>
      <c r="CF27" s="265">
        <v>976</v>
      </c>
      <c r="CG27" s="265">
        <v>996</v>
      </c>
      <c r="CH27" s="265">
        <v>1041</v>
      </c>
      <c r="CI27" s="265">
        <v>1069</v>
      </c>
      <c r="CJ27" s="95">
        <v>966</v>
      </c>
      <c r="CK27" s="95">
        <v>946</v>
      </c>
      <c r="CL27" s="95">
        <v>980</v>
      </c>
      <c r="CM27" s="95">
        <v>1046</v>
      </c>
      <c r="CN27" s="95">
        <v>1061</v>
      </c>
      <c r="CO27" s="95">
        <v>1077</v>
      </c>
      <c r="CP27" s="95">
        <v>1074</v>
      </c>
      <c r="CQ27" s="95">
        <v>1132</v>
      </c>
      <c r="CR27" s="95">
        <v>1143</v>
      </c>
      <c r="CS27" s="95">
        <v>1174</v>
      </c>
      <c r="CT27" s="95">
        <v>1237</v>
      </c>
      <c r="CU27" s="95">
        <v>1277</v>
      </c>
      <c r="CV27" s="265">
        <v>1262</v>
      </c>
      <c r="CW27" s="265">
        <v>1277</v>
      </c>
      <c r="CX27" s="265">
        <v>1305</v>
      </c>
      <c r="CY27" s="265">
        <v>1370</v>
      </c>
      <c r="CZ27" s="265">
        <v>1430</v>
      </c>
      <c r="DA27" s="265">
        <v>1406</v>
      </c>
      <c r="DB27" s="265">
        <v>1388</v>
      </c>
      <c r="DC27" s="265">
        <v>1422</v>
      </c>
      <c r="DD27" s="265">
        <v>1470</v>
      </c>
      <c r="DE27" s="265">
        <v>1468</v>
      </c>
      <c r="DF27" s="265">
        <v>1491</v>
      </c>
      <c r="DG27" s="265">
        <v>1492</v>
      </c>
      <c r="DH27" s="95">
        <v>1463</v>
      </c>
      <c r="DI27" s="95">
        <v>1550</v>
      </c>
      <c r="DJ27" s="95">
        <v>1650</v>
      </c>
      <c r="DK27" s="95">
        <v>1729</v>
      </c>
      <c r="DL27" s="95">
        <v>1714</v>
      </c>
      <c r="DM27" s="95">
        <v>1745</v>
      </c>
      <c r="DN27" s="95">
        <v>1538</v>
      </c>
      <c r="DO27" s="95">
        <v>1558</v>
      </c>
      <c r="DP27" s="95">
        <v>1624</v>
      </c>
      <c r="DQ27" s="95">
        <v>1672</v>
      </c>
      <c r="DR27" s="95">
        <v>1696</v>
      </c>
      <c r="DS27" s="95">
        <v>1670</v>
      </c>
      <c r="DT27" s="265">
        <v>1578</v>
      </c>
      <c r="DU27" s="265">
        <v>1609</v>
      </c>
      <c r="DV27" s="265">
        <v>1736</v>
      </c>
      <c r="DW27" s="265">
        <v>1727</v>
      </c>
      <c r="DX27" s="265">
        <v>1787</v>
      </c>
      <c r="DY27" s="265">
        <v>1746</v>
      </c>
      <c r="DZ27" s="265">
        <v>1751</v>
      </c>
      <c r="EA27" s="265">
        <v>1755</v>
      </c>
      <c r="EB27" s="265">
        <v>1800</v>
      </c>
      <c r="EC27" s="265">
        <v>1825</v>
      </c>
      <c r="ED27" s="265">
        <v>1857</v>
      </c>
      <c r="EE27" s="265">
        <v>1817</v>
      </c>
      <c r="EF27" s="95">
        <v>1667</v>
      </c>
      <c r="EG27" s="95">
        <v>1669</v>
      </c>
      <c r="EH27" s="95">
        <v>1718</v>
      </c>
      <c r="EI27" s="95">
        <v>1877</v>
      </c>
      <c r="EJ27" s="95">
        <v>1883</v>
      </c>
      <c r="EK27" s="95">
        <v>1915</v>
      </c>
      <c r="EL27" s="95">
        <v>1961</v>
      </c>
      <c r="EM27" s="95">
        <v>1994</v>
      </c>
      <c r="EN27" s="95">
        <v>1940</v>
      </c>
      <c r="EO27" s="95">
        <v>1946</v>
      </c>
      <c r="EP27" s="95">
        <v>1911</v>
      </c>
      <c r="EQ27" s="95">
        <v>1946</v>
      </c>
      <c r="ER27" s="95">
        <v>1778</v>
      </c>
      <c r="ES27" s="95">
        <v>1823</v>
      </c>
      <c r="ET27" s="95">
        <v>1866</v>
      </c>
      <c r="EU27" s="95">
        <v>1923</v>
      </c>
      <c r="EV27" s="95">
        <v>1950</v>
      </c>
      <c r="EW27" s="276">
        <v>2026</v>
      </c>
      <c r="EX27" s="276">
        <v>1966</v>
      </c>
      <c r="EY27" s="276">
        <v>1975</v>
      </c>
      <c r="EZ27" s="276">
        <v>1988</v>
      </c>
      <c r="FA27" s="276">
        <v>2010</v>
      </c>
      <c r="FB27" s="276">
        <v>2053</v>
      </c>
      <c r="FC27" s="276">
        <v>2046</v>
      </c>
      <c r="FD27" s="95">
        <v>1852</v>
      </c>
      <c r="FE27" s="281">
        <v>-194</v>
      </c>
      <c r="FF27" s="282">
        <v>90.518084066471204</v>
      </c>
      <c r="FG27" s="281">
        <v>-194</v>
      </c>
      <c r="FH27" s="282">
        <v>90.518084066471204</v>
      </c>
    </row>
    <row r="28" spans="1:178" ht="15" outlineLevel="2">
      <c r="A28" s="306">
        <v>665</v>
      </c>
      <c r="B28" s="307" t="s">
        <v>318</v>
      </c>
      <c r="C28" s="306" t="s">
        <v>363</v>
      </c>
      <c r="D28" s="265">
        <v>2203</v>
      </c>
      <c r="E28" s="265">
        <v>2259</v>
      </c>
      <c r="F28" s="265">
        <v>2303</v>
      </c>
      <c r="G28" s="265">
        <v>2380</v>
      </c>
      <c r="H28" s="265">
        <v>2386</v>
      </c>
      <c r="I28" s="265">
        <v>2457</v>
      </c>
      <c r="J28" s="265">
        <v>2422</v>
      </c>
      <c r="K28" s="265">
        <v>2383</v>
      </c>
      <c r="L28" s="265">
        <v>2312</v>
      </c>
      <c r="M28" s="265">
        <v>2324</v>
      </c>
      <c r="N28" s="265">
        <v>2376</v>
      </c>
      <c r="O28" s="265">
        <v>2388</v>
      </c>
      <c r="P28" s="265">
        <v>2162</v>
      </c>
      <c r="Q28" s="265">
        <v>2327</v>
      </c>
      <c r="R28" s="265">
        <v>2524</v>
      </c>
      <c r="S28" s="265">
        <v>2451</v>
      </c>
      <c r="T28" s="265">
        <v>2386</v>
      </c>
      <c r="U28" s="265">
        <v>2588</v>
      </c>
      <c r="V28" s="265">
        <v>2614</v>
      </c>
      <c r="W28" s="265">
        <v>2692</v>
      </c>
      <c r="X28" s="265">
        <v>2747</v>
      </c>
      <c r="Y28" s="265">
        <v>2922</v>
      </c>
      <c r="Z28" s="265">
        <v>2907</v>
      </c>
      <c r="AA28" s="265">
        <v>2670</v>
      </c>
      <c r="AB28" s="265">
        <v>2324</v>
      </c>
      <c r="AC28" s="265">
        <v>2349</v>
      </c>
      <c r="AD28" s="265">
        <v>2362</v>
      </c>
      <c r="AE28" s="265">
        <v>2508</v>
      </c>
      <c r="AF28" s="265">
        <v>2374</v>
      </c>
      <c r="AG28" s="265">
        <v>2458</v>
      </c>
      <c r="AH28" s="265">
        <v>2646</v>
      </c>
      <c r="AI28" s="265">
        <v>2755</v>
      </c>
      <c r="AJ28" s="265">
        <v>2806</v>
      </c>
      <c r="AK28" s="265">
        <v>2814</v>
      </c>
      <c r="AL28" s="265">
        <v>2612</v>
      </c>
      <c r="AM28" s="265">
        <v>2657</v>
      </c>
      <c r="AN28" s="265">
        <v>2567</v>
      </c>
      <c r="AO28" s="265">
        <v>2339</v>
      </c>
      <c r="AP28" s="265">
        <v>2386</v>
      </c>
      <c r="AQ28" s="265">
        <v>2535</v>
      </c>
      <c r="AR28" s="265">
        <v>2570</v>
      </c>
      <c r="AS28" s="265">
        <v>2653</v>
      </c>
      <c r="AT28" s="265">
        <v>2725</v>
      </c>
      <c r="AU28" s="265">
        <v>2787</v>
      </c>
      <c r="AV28" s="265">
        <v>2928</v>
      </c>
      <c r="AW28" s="265">
        <v>3006</v>
      </c>
      <c r="AX28" s="265">
        <v>2961</v>
      </c>
      <c r="AY28" s="265">
        <v>2863</v>
      </c>
      <c r="AZ28" s="265">
        <v>2732</v>
      </c>
      <c r="BA28" s="265">
        <v>2678</v>
      </c>
      <c r="BB28" s="265">
        <v>2647</v>
      </c>
      <c r="BC28" s="265">
        <v>2528</v>
      </c>
      <c r="BD28" s="265">
        <v>2547</v>
      </c>
      <c r="BE28" s="265">
        <v>2621</v>
      </c>
      <c r="BF28" s="265">
        <v>2677</v>
      </c>
      <c r="BG28" s="265">
        <v>2658</v>
      </c>
      <c r="BH28" s="265">
        <v>2653</v>
      </c>
      <c r="BI28" s="265">
        <v>2569</v>
      </c>
      <c r="BJ28" s="265">
        <v>2505</v>
      </c>
      <c r="BK28" s="265">
        <v>2551</v>
      </c>
      <c r="BL28" s="95">
        <v>2389</v>
      </c>
      <c r="BM28" s="95">
        <v>2330</v>
      </c>
      <c r="BN28" s="95">
        <v>2449</v>
      </c>
      <c r="BO28" s="95">
        <v>2508</v>
      </c>
      <c r="BP28" s="95">
        <v>2475</v>
      </c>
      <c r="BQ28" s="95">
        <v>2466</v>
      </c>
      <c r="BR28" s="95">
        <v>2342</v>
      </c>
      <c r="BS28" s="95">
        <v>2391</v>
      </c>
      <c r="BT28" s="95">
        <v>2374</v>
      </c>
      <c r="BU28" s="95">
        <v>2376</v>
      </c>
      <c r="BV28" s="95">
        <v>2377</v>
      </c>
      <c r="BW28" s="95">
        <v>2329</v>
      </c>
      <c r="BX28" s="265">
        <v>2181</v>
      </c>
      <c r="BY28" s="265">
        <v>2080</v>
      </c>
      <c r="BZ28" s="265">
        <v>2176</v>
      </c>
      <c r="CA28" s="265">
        <v>2236</v>
      </c>
      <c r="CB28" s="265">
        <v>2218</v>
      </c>
      <c r="CC28" s="265">
        <v>2230</v>
      </c>
      <c r="CD28" s="265">
        <v>2266</v>
      </c>
      <c r="CE28" s="265">
        <v>2294</v>
      </c>
      <c r="CF28" s="265">
        <v>2231</v>
      </c>
      <c r="CG28" s="265">
        <v>2268</v>
      </c>
      <c r="CH28" s="265">
        <v>2299</v>
      </c>
      <c r="CI28" s="265">
        <v>2282</v>
      </c>
      <c r="CJ28" s="95">
        <v>2098</v>
      </c>
      <c r="CK28" s="95">
        <v>2037</v>
      </c>
      <c r="CL28" s="95">
        <v>2027</v>
      </c>
      <c r="CM28" s="95">
        <v>1988</v>
      </c>
      <c r="CN28" s="95">
        <v>2024</v>
      </c>
      <c r="CO28" s="95">
        <v>1999</v>
      </c>
      <c r="CP28" s="95">
        <v>2005</v>
      </c>
      <c r="CQ28" s="95">
        <v>2121</v>
      </c>
      <c r="CR28" s="95">
        <v>2140</v>
      </c>
      <c r="CS28" s="95">
        <v>2165</v>
      </c>
      <c r="CT28" s="95">
        <v>2235</v>
      </c>
      <c r="CU28" s="95">
        <v>2259</v>
      </c>
      <c r="CV28" s="265">
        <v>2176</v>
      </c>
      <c r="CW28" s="265">
        <v>2182</v>
      </c>
      <c r="CX28" s="265">
        <v>2307</v>
      </c>
      <c r="CY28" s="265">
        <v>2387</v>
      </c>
      <c r="CZ28" s="265">
        <v>2472</v>
      </c>
      <c r="DA28" s="265">
        <v>2452</v>
      </c>
      <c r="DB28" s="265">
        <v>2412</v>
      </c>
      <c r="DC28" s="265">
        <v>2418</v>
      </c>
      <c r="DD28" s="265">
        <v>2444</v>
      </c>
      <c r="DE28" s="265">
        <v>2453</v>
      </c>
      <c r="DF28" s="265">
        <v>2457</v>
      </c>
      <c r="DG28" s="265">
        <v>2492</v>
      </c>
      <c r="DH28" s="95">
        <v>2336</v>
      </c>
      <c r="DI28" s="95">
        <v>2351</v>
      </c>
      <c r="DJ28" s="95">
        <v>2435</v>
      </c>
      <c r="DK28" s="95">
        <v>2498</v>
      </c>
      <c r="DL28" s="95">
        <v>2489</v>
      </c>
      <c r="DM28" s="95">
        <v>2478</v>
      </c>
      <c r="DN28" s="95">
        <v>2251</v>
      </c>
      <c r="DO28" s="95">
        <v>2250</v>
      </c>
      <c r="DP28" s="95">
        <v>2350</v>
      </c>
      <c r="DQ28" s="95">
        <v>2315</v>
      </c>
      <c r="DR28" s="95">
        <v>2319</v>
      </c>
      <c r="DS28" s="95">
        <v>2228</v>
      </c>
      <c r="DT28" s="265">
        <v>2124</v>
      </c>
      <c r="DU28" s="265">
        <v>2128</v>
      </c>
      <c r="DV28" s="265">
        <v>2335</v>
      </c>
      <c r="DW28" s="265">
        <v>2336</v>
      </c>
      <c r="DX28" s="265">
        <v>2385</v>
      </c>
      <c r="DY28" s="265">
        <v>2409</v>
      </c>
      <c r="DZ28" s="265">
        <v>2367</v>
      </c>
      <c r="EA28" s="265">
        <v>2409</v>
      </c>
      <c r="EB28" s="265">
        <v>2424</v>
      </c>
      <c r="EC28" s="265">
        <v>2442</v>
      </c>
      <c r="ED28" s="265">
        <v>2489</v>
      </c>
      <c r="EE28" s="265">
        <v>2461</v>
      </c>
      <c r="EF28" s="95">
        <v>2299</v>
      </c>
      <c r="EG28" s="95">
        <v>2274</v>
      </c>
      <c r="EH28" s="95">
        <v>2322</v>
      </c>
      <c r="EI28" s="95">
        <v>2446</v>
      </c>
      <c r="EJ28" s="95">
        <v>2547</v>
      </c>
      <c r="EK28" s="95">
        <v>2511</v>
      </c>
      <c r="EL28" s="95">
        <v>2555</v>
      </c>
      <c r="EM28" s="95">
        <v>2556</v>
      </c>
      <c r="EN28" s="95">
        <v>2621</v>
      </c>
      <c r="EO28" s="95">
        <v>2647</v>
      </c>
      <c r="EP28" s="95">
        <v>2739</v>
      </c>
      <c r="EQ28" s="95">
        <v>2716</v>
      </c>
      <c r="ER28" s="95">
        <v>2465</v>
      </c>
      <c r="ES28" s="95">
        <v>2438</v>
      </c>
      <c r="ET28" s="95">
        <v>2565</v>
      </c>
      <c r="EU28" s="95">
        <v>2591</v>
      </c>
      <c r="EV28" s="95">
        <v>2597</v>
      </c>
      <c r="EW28" s="276">
        <v>2753</v>
      </c>
      <c r="EX28" s="276">
        <v>2720</v>
      </c>
      <c r="EY28" s="276">
        <v>2757</v>
      </c>
      <c r="EZ28" s="276">
        <v>2799</v>
      </c>
      <c r="FA28" s="276">
        <v>2839</v>
      </c>
      <c r="FB28" s="276">
        <v>2855</v>
      </c>
      <c r="FC28" s="276">
        <v>2858</v>
      </c>
      <c r="FD28" s="95">
        <v>2604</v>
      </c>
      <c r="FE28" s="281">
        <v>-254</v>
      </c>
      <c r="FF28" s="282">
        <v>91.112666200139998</v>
      </c>
      <c r="FG28" s="281">
        <v>-254</v>
      </c>
      <c r="FH28" s="282">
        <v>91.112666200139998</v>
      </c>
    </row>
    <row r="29" spans="1:178" ht="15" outlineLevel="2">
      <c r="A29" s="306">
        <v>837</v>
      </c>
      <c r="B29" s="307" t="s">
        <v>318</v>
      </c>
      <c r="C29" s="306" t="s">
        <v>364</v>
      </c>
      <c r="D29" s="265">
        <v>31487</v>
      </c>
      <c r="E29" s="265">
        <v>30461</v>
      </c>
      <c r="F29" s="265">
        <v>30541</v>
      </c>
      <c r="G29" s="265">
        <v>30639</v>
      </c>
      <c r="H29" s="265">
        <v>30619</v>
      </c>
      <c r="I29" s="265">
        <v>30743</v>
      </c>
      <c r="J29" s="265">
        <v>30588</v>
      </c>
      <c r="K29" s="265">
        <v>30617</v>
      </c>
      <c r="L29" s="265">
        <v>27957</v>
      </c>
      <c r="M29" s="265">
        <v>29962</v>
      </c>
      <c r="N29" s="265">
        <v>29850</v>
      </c>
      <c r="O29" s="265">
        <v>30176</v>
      </c>
      <c r="P29" s="265">
        <v>29510</v>
      </c>
      <c r="Q29" s="265">
        <v>28149</v>
      </c>
      <c r="R29" s="265">
        <v>29349</v>
      </c>
      <c r="S29" s="265">
        <v>29576</v>
      </c>
      <c r="T29" s="265">
        <v>30619</v>
      </c>
      <c r="U29" s="265">
        <v>31291</v>
      </c>
      <c r="V29" s="265">
        <v>30686</v>
      </c>
      <c r="W29" s="265">
        <v>31429</v>
      </c>
      <c r="X29" s="265">
        <v>31742</v>
      </c>
      <c r="Y29" s="265">
        <v>32348</v>
      </c>
      <c r="Z29" s="265">
        <v>32378</v>
      </c>
      <c r="AA29" s="265">
        <v>31895</v>
      </c>
      <c r="AB29" s="265">
        <v>30311</v>
      </c>
      <c r="AC29" s="265">
        <v>29862</v>
      </c>
      <c r="AD29" s="265">
        <v>29966</v>
      </c>
      <c r="AE29" s="265">
        <v>30425</v>
      </c>
      <c r="AF29" s="265">
        <v>30383</v>
      </c>
      <c r="AG29" s="265">
        <v>30652</v>
      </c>
      <c r="AH29" s="265">
        <v>31426</v>
      </c>
      <c r="AI29" s="265">
        <v>31860</v>
      </c>
      <c r="AJ29" s="265">
        <v>32283</v>
      </c>
      <c r="AK29" s="265">
        <v>32279</v>
      </c>
      <c r="AL29" s="265">
        <v>31716</v>
      </c>
      <c r="AM29" s="265">
        <v>31998</v>
      </c>
      <c r="AN29" s="265">
        <v>31710</v>
      </c>
      <c r="AO29" s="265">
        <v>31128</v>
      </c>
      <c r="AP29" s="265">
        <v>31894</v>
      </c>
      <c r="AQ29" s="265">
        <v>32576</v>
      </c>
      <c r="AR29" s="265">
        <v>32773</v>
      </c>
      <c r="AS29" s="265">
        <v>33456</v>
      </c>
      <c r="AT29" s="265">
        <v>35016</v>
      </c>
      <c r="AU29" s="265">
        <v>35118</v>
      </c>
      <c r="AV29" s="265">
        <v>35094</v>
      </c>
      <c r="AW29" s="265">
        <v>35537</v>
      </c>
      <c r="AX29" s="265">
        <v>35437</v>
      </c>
      <c r="AY29" s="265">
        <v>35791</v>
      </c>
      <c r="AZ29" s="265">
        <v>34991</v>
      </c>
      <c r="BA29" s="265">
        <v>34796</v>
      </c>
      <c r="BB29" s="265">
        <v>35196</v>
      </c>
      <c r="BC29" s="265">
        <v>34896</v>
      </c>
      <c r="BD29" s="265">
        <v>35249</v>
      </c>
      <c r="BE29" s="265">
        <v>36016</v>
      </c>
      <c r="BF29" s="265">
        <v>36003</v>
      </c>
      <c r="BG29" s="265">
        <v>36455</v>
      </c>
      <c r="BH29" s="265">
        <v>36767</v>
      </c>
      <c r="BI29" s="265">
        <v>36779</v>
      </c>
      <c r="BJ29" s="265">
        <v>36663</v>
      </c>
      <c r="BK29" s="265">
        <v>36516</v>
      </c>
      <c r="BL29" s="95">
        <v>35976</v>
      </c>
      <c r="BM29" s="95">
        <v>35972</v>
      </c>
      <c r="BN29" s="95">
        <v>36436</v>
      </c>
      <c r="BO29" s="95">
        <v>36818</v>
      </c>
      <c r="BP29" s="95">
        <v>36645</v>
      </c>
      <c r="BQ29" s="95">
        <v>36755</v>
      </c>
      <c r="BR29" s="95">
        <v>36671</v>
      </c>
      <c r="BS29" s="95">
        <v>36754</v>
      </c>
      <c r="BT29" s="95">
        <v>37085</v>
      </c>
      <c r="BU29" s="95">
        <v>37073</v>
      </c>
      <c r="BV29" s="95">
        <v>36870</v>
      </c>
      <c r="BW29" s="95">
        <v>36778</v>
      </c>
      <c r="BX29" s="265">
        <v>35857</v>
      </c>
      <c r="BY29" s="265">
        <v>35777</v>
      </c>
      <c r="BZ29" s="265">
        <v>36008</v>
      </c>
      <c r="CA29" s="265">
        <v>36316</v>
      </c>
      <c r="CB29" s="265">
        <v>36504</v>
      </c>
      <c r="CC29" s="265">
        <v>36912</v>
      </c>
      <c r="CD29" s="265">
        <v>36993</v>
      </c>
      <c r="CE29" s="265">
        <v>37267</v>
      </c>
      <c r="CF29" s="265">
        <v>37478</v>
      </c>
      <c r="CG29" s="265">
        <v>37820</v>
      </c>
      <c r="CH29" s="265">
        <v>38253</v>
      </c>
      <c r="CI29" s="265">
        <v>38523</v>
      </c>
      <c r="CJ29" s="95">
        <v>37973</v>
      </c>
      <c r="CK29" s="95">
        <v>37691</v>
      </c>
      <c r="CL29" s="95">
        <v>37385</v>
      </c>
      <c r="CM29" s="95">
        <v>37553</v>
      </c>
      <c r="CN29" s="95">
        <v>37522</v>
      </c>
      <c r="CO29" s="95">
        <v>37643</v>
      </c>
      <c r="CP29" s="95">
        <v>38178</v>
      </c>
      <c r="CQ29" s="95">
        <v>38956</v>
      </c>
      <c r="CR29" s="95">
        <v>39534</v>
      </c>
      <c r="CS29" s="95">
        <v>39882</v>
      </c>
      <c r="CT29" s="95">
        <v>40520</v>
      </c>
      <c r="CU29" s="95">
        <v>40938</v>
      </c>
      <c r="CV29" s="265">
        <v>40735</v>
      </c>
      <c r="CW29" s="265">
        <v>41056</v>
      </c>
      <c r="CX29" s="265">
        <v>41739</v>
      </c>
      <c r="CY29" s="265">
        <v>42158</v>
      </c>
      <c r="CZ29" s="265">
        <v>42611</v>
      </c>
      <c r="DA29" s="265">
        <v>42933</v>
      </c>
      <c r="DB29" s="265">
        <v>42709</v>
      </c>
      <c r="DC29" s="265">
        <v>43203</v>
      </c>
      <c r="DD29" s="265">
        <v>41851</v>
      </c>
      <c r="DE29" s="265">
        <v>42360</v>
      </c>
      <c r="DF29" s="265">
        <v>42698</v>
      </c>
      <c r="DG29" s="265">
        <v>42729</v>
      </c>
      <c r="DH29" s="95">
        <v>42416</v>
      </c>
      <c r="DI29" s="95">
        <v>42307</v>
      </c>
      <c r="DJ29" s="95">
        <v>42495</v>
      </c>
      <c r="DK29" s="95">
        <v>42816</v>
      </c>
      <c r="DL29" s="95">
        <v>42685</v>
      </c>
      <c r="DM29" s="95">
        <v>42901</v>
      </c>
      <c r="DN29" s="95">
        <v>40358</v>
      </c>
      <c r="DO29" s="95">
        <v>40381</v>
      </c>
      <c r="DP29" s="95">
        <v>40627</v>
      </c>
      <c r="DQ29" s="95">
        <v>40656</v>
      </c>
      <c r="DR29" s="95">
        <v>40824</v>
      </c>
      <c r="DS29" s="95">
        <v>40793</v>
      </c>
      <c r="DT29" s="265">
        <v>39926</v>
      </c>
      <c r="DU29" s="265">
        <v>39745</v>
      </c>
      <c r="DV29" s="265">
        <v>40590</v>
      </c>
      <c r="DW29" s="265">
        <v>40949</v>
      </c>
      <c r="DX29" s="265">
        <v>40862</v>
      </c>
      <c r="DY29" s="265">
        <v>41147</v>
      </c>
      <c r="DZ29" s="265">
        <v>41192</v>
      </c>
      <c r="EA29" s="265">
        <v>41241</v>
      </c>
      <c r="EB29" s="265">
        <v>41114</v>
      </c>
      <c r="EC29" s="265">
        <v>41273</v>
      </c>
      <c r="ED29" s="265">
        <v>41513</v>
      </c>
      <c r="EE29" s="265">
        <v>40951</v>
      </c>
      <c r="EF29" s="95">
        <v>40045</v>
      </c>
      <c r="EG29" s="95">
        <v>39796</v>
      </c>
      <c r="EH29" s="95">
        <v>39957</v>
      </c>
      <c r="EI29" s="95">
        <v>40363</v>
      </c>
      <c r="EJ29" s="95">
        <v>40805</v>
      </c>
      <c r="EK29" s="95">
        <v>40975</v>
      </c>
      <c r="EL29" s="95">
        <v>41015</v>
      </c>
      <c r="EM29" s="95">
        <v>41198</v>
      </c>
      <c r="EN29" s="95">
        <v>40917</v>
      </c>
      <c r="EO29" s="95">
        <v>41034</v>
      </c>
      <c r="EP29" s="95">
        <v>41231</v>
      </c>
      <c r="EQ29" s="95">
        <v>41298</v>
      </c>
      <c r="ER29" s="95">
        <v>40076</v>
      </c>
      <c r="ES29" s="95">
        <v>39851</v>
      </c>
      <c r="ET29" s="95">
        <v>40461</v>
      </c>
      <c r="EU29" s="95">
        <v>40637</v>
      </c>
      <c r="EV29" s="95">
        <v>40982</v>
      </c>
      <c r="EW29" s="276">
        <v>41217</v>
      </c>
      <c r="EX29" s="276">
        <v>40995</v>
      </c>
      <c r="EY29" s="276">
        <v>40940</v>
      </c>
      <c r="EZ29" s="276">
        <v>41118</v>
      </c>
      <c r="FA29" s="276">
        <v>41389</v>
      </c>
      <c r="FB29" s="276">
        <v>41334</v>
      </c>
      <c r="FC29" s="276">
        <v>41283</v>
      </c>
      <c r="FD29" s="95">
        <v>39990</v>
      </c>
      <c r="FE29" s="281">
        <v>-1293</v>
      </c>
      <c r="FF29" s="282">
        <v>96.867960177312696</v>
      </c>
      <c r="FG29" s="281">
        <v>-1293</v>
      </c>
      <c r="FH29" s="282">
        <v>96.867960177312696</v>
      </c>
    </row>
    <row r="30" spans="1:178" ht="15" outlineLevel="2">
      <c r="A30" s="306">
        <v>873</v>
      </c>
      <c r="B30" s="307" t="s">
        <v>318</v>
      </c>
      <c r="C30" s="306" t="s">
        <v>365</v>
      </c>
      <c r="D30" s="265">
        <v>212</v>
      </c>
      <c r="E30" s="265">
        <v>180</v>
      </c>
      <c r="F30" s="265">
        <v>197</v>
      </c>
      <c r="G30" s="265">
        <v>216</v>
      </c>
      <c r="H30" s="265">
        <v>234</v>
      </c>
      <c r="I30" s="265">
        <v>253</v>
      </c>
      <c r="J30" s="265">
        <v>237</v>
      </c>
      <c r="K30" s="265">
        <v>234</v>
      </c>
      <c r="L30" s="265">
        <v>234</v>
      </c>
      <c r="M30" s="265">
        <v>235</v>
      </c>
      <c r="N30" s="265">
        <v>228</v>
      </c>
      <c r="O30" s="265">
        <v>222</v>
      </c>
      <c r="P30" s="265">
        <v>168</v>
      </c>
      <c r="Q30" s="265">
        <v>154</v>
      </c>
      <c r="R30" s="265">
        <v>158</v>
      </c>
      <c r="S30" s="265">
        <v>148</v>
      </c>
      <c r="T30" s="265">
        <v>234</v>
      </c>
      <c r="U30" s="265">
        <v>158</v>
      </c>
      <c r="V30" s="265">
        <v>148</v>
      </c>
      <c r="W30" s="265">
        <v>145</v>
      </c>
      <c r="X30" s="265">
        <v>129</v>
      </c>
      <c r="Y30" s="265">
        <v>128</v>
      </c>
      <c r="Z30" s="265">
        <v>126</v>
      </c>
      <c r="AA30" s="265">
        <v>138</v>
      </c>
      <c r="AB30" s="265">
        <v>127</v>
      </c>
      <c r="AC30" s="265">
        <v>143</v>
      </c>
      <c r="AD30" s="265">
        <v>182</v>
      </c>
      <c r="AE30" s="265">
        <v>240</v>
      </c>
      <c r="AF30" s="265">
        <v>231</v>
      </c>
      <c r="AG30" s="265">
        <v>240</v>
      </c>
      <c r="AH30" s="265">
        <v>294</v>
      </c>
      <c r="AI30" s="265">
        <v>313</v>
      </c>
      <c r="AJ30" s="265">
        <v>320</v>
      </c>
      <c r="AK30" s="265">
        <v>328</v>
      </c>
      <c r="AL30" s="265">
        <v>313</v>
      </c>
      <c r="AM30" s="265">
        <v>311</v>
      </c>
      <c r="AN30" s="265">
        <v>300</v>
      </c>
      <c r="AO30" s="265">
        <v>210</v>
      </c>
      <c r="AP30" s="265">
        <v>216</v>
      </c>
      <c r="AQ30" s="265">
        <v>261</v>
      </c>
      <c r="AR30" s="265">
        <v>268</v>
      </c>
      <c r="AS30" s="265">
        <v>290</v>
      </c>
      <c r="AT30" s="265">
        <v>291</v>
      </c>
      <c r="AU30" s="265">
        <v>300</v>
      </c>
      <c r="AV30" s="265">
        <v>261</v>
      </c>
      <c r="AW30" s="265">
        <v>303</v>
      </c>
      <c r="AX30" s="265">
        <v>305</v>
      </c>
      <c r="AY30" s="265">
        <v>187</v>
      </c>
      <c r="AZ30" s="265">
        <v>145</v>
      </c>
      <c r="BA30" s="265">
        <v>134</v>
      </c>
      <c r="BB30" s="265">
        <v>149</v>
      </c>
      <c r="BC30" s="265">
        <v>120</v>
      </c>
      <c r="BD30" s="265">
        <v>118</v>
      </c>
      <c r="BE30" s="265">
        <v>131</v>
      </c>
      <c r="BF30" s="265">
        <v>132</v>
      </c>
      <c r="BG30" s="265">
        <v>137</v>
      </c>
      <c r="BH30" s="265">
        <v>138</v>
      </c>
      <c r="BI30" s="265">
        <v>145</v>
      </c>
      <c r="BJ30" s="265">
        <v>135</v>
      </c>
      <c r="BK30" s="265">
        <v>148</v>
      </c>
      <c r="BL30" s="95">
        <v>129</v>
      </c>
      <c r="BM30" s="95">
        <v>77</v>
      </c>
      <c r="BN30" s="95">
        <v>111</v>
      </c>
      <c r="BO30" s="95">
        <v>143</v>
      </c>
      <c r="BP30" s="95">
        <v>153</v>
      </c>
      <c r="BQ30" s="95">
        <v>149</v>
      </c>
      <c r="BR30" s="95">
        <v>136</v>
      </c>
      <c r="BS30" s="95">
        <v>159</v>
      </c>
      <c r="BT30" s="95">
        <v>157</v>
      </c>
      <c r="BU30" s="95">
        <v>150</v>
      </c>
      <c r="BV30" s="95">
        <v>134</v>
      </c>
      <c r="BW30" s="95">
        <v>154</v>
      </c>
      <c r="BX30" s="265">
        <v>101</v>
      </c>
      <c r="BY30" s="265">
        <v>88</v>
      </c>
      <c r="BZ30" s="265">
        <v>100</v>
      </c>
      <c r="CA30" s="265">
        <v>121</v>
      </c>
      <c r="CB30" s="265">
        <v>133</v>
      </c>
      <c r="CC30" s="265">
        <v>148</v>
      </c>
      <c r="CD30" s="265">
        <v>160</v>
      </c>
      <c r="CE30" s="265">
        <v>186</v>
      </c>
      <c r="CF30" s="265">
        <v>191</v>
      </c>
      <c r="CG30" s="265">
        <v>207</v>
      </c>
      <c r="CH30" s="265">
        <v>228</v>
      </c>
      <c r="CI30" s="265">
        <v>233</v>
      </c>
      <c r="CJ30" s="95">
        <v>137</v>
      </c>
      <c r="CK30" s="95">
        <v>118</v>
      </c>
      <c r="CL30" s="95">
        <v>140</v>
      </c>
      <c r="CM30" s="95">
        <v>148</v>
      </c>
      <c r="CN30" s="95">
        <v>165</v>
      </c>
      <c r="CO30" s="95">
        <v>190</v>
      </c>
      <c r="CP30" s="95">
        <v>191</v>
      </c>
      <c r="CQ30" s="95">
        <v>215</v>
      </c>
      <c r="CR30" s="95">
        <v>220</v>
      </c>
      <c r="CS30" s="95">
        <v>226</v>
      </c>
      <c r="CT30" s="95">
        <v>227</v>
      </c>
      <c r="CU30" s="95">
        <v>232</v>
      </c>
      <c r="CV30" s="265">
        <v>207</v>
      </c>
      <c r="CW30" s="265">
        <v>177</v>
      </c>
      <c r="CX30" s="265">
        <v>159</v>
      </c>
      <c r="CY30" s="265">
        <v>222</v>
      </c>
      <c r="CZ30" s="265">
        <v>280</v>
      </c>
      <c r="DA30" s="265">
        <v>273</v>
      </c>
      <c r="DB30" s="265">
        <v>276</v>
      </c>
      <c r="DC30" s="265">
        <v>280</v>
      </c>
      <c r="DD30" s="265">
        <v>247</v>
      </c>
      <c r="DE30" s="265">
        <v>252</v>
      </c>
      <c r="DF30" s="265">
        <v>258</v>
      </c>
      <c r="DG30" s="265">
        <v>263</v>
      </c>
      <c r="DH30" s="95">
        <v>227</v>
      </c>
      <c r="DI30" s="95">
        <v>215</v>
      </c>
      <c r="DJ30" s="95">
        <v>235</v>
      </c>
      <c r="DK30" s="95">
        <v>288</v>
      </c>
      <c r="DL30" s="95">
        <v>305</v>
      </c>
      <c r="DM30" s="95">
        <v>310</v>
      </c>
      <c r="DN30" s="95">
        <v>266</v>
      </c>
      <c r="DO30" s="95">
        <v>277</v>
      </c>
      <c r="DP30" s="95">
        <v>323</v>
      </c>
      <c r="DQ30" s="95">
        <v>313</v>
      </c>
      <c r="DR30" s="95">
        <v>311</v>
      </c>
      <c r="DS30" s="95">
        <v>270</v>
      </c>
      <c r="DT30" s="265">
        <v>209</v>
      </c>
      <c r="DU30" s="265">
        <v>194</v>
      </c>
      <c r="DV30" s="265">
        <v>276</v>
      </c>
      <c r="DW30" s="265">
        <v>289</v>
      </c>
      <c r="DX30" s="265">
        <v>335</v>
      </c>
      <c r="DY30" s="265">
        <v>325</v>
      </c>
      <c r="DZ30" s="265">
        <v>304</v>
      </c>
      <c r="EA30" s="265">
        <v>330</v>
      </c>
      <c r="EB30" s="265">
        <v>337</v>
      </c>
      <c r="EC30" s="265">
        <v>345</v>
      </c>
      <c r="ED30" s="265">
        <v>350</v>
      </c>
      <c r="EE30" s="265">
        <v>313</v>
      </c>
      <c r="EF30" s="95">
        <v>243</v>
      </c>
      <c r="EG30" s="95">
        <v>218</v>
      </c>
      <c r="EH30" s="95">
        <v>221</v>
      </c>
      <c r="EI30" s="95">
        <v>280</v>
      </c>
      <c r="EJ30" s="95">
        <v>284</v>
      </c>
      <c r="EK30" s="95">
        <v>306</v>
      </c>
      <c r="EL30" s="95">
        <v>305</v>
      </c>
      <c r="EM30" s="95">
        <v>328</v>
      </c>
      <c r="EN30" s="95">
        <v>342</v>
      </c>
      <c r="EO30" s="95">
        <v>354</v>
      </c>
      <c r="EP30" s="95">
        <v>356</v>
      </c>
      <c r="EQ30" s="95">
        <v>337</v>
      </c>
      <c r="ER30" s="95">
        <v>251</v>
      </c>
      <c r="ES30" s="95">
        <v>234</v>
      </c>
      <c r="ET30" s="95">
        <v>280</v>
      </c>
      <c r="EU30" s="95">
        <v>267</v>
      </c>
      <c r="EV30" s="95">
        <v>287</v>
      </c>
      <c r="EW30" s="276">
        <v>287</v>
      </c>
      <c r="EX30" s="276">
        <v>315</v>
      </c>
      <c r="EY30" s="276">
        <v>284</v>
      </c>
      <c r="EZ30" s="276">
        <v>305</v>
      </c>
      <c r="FA30" s="276">
        <v>320</v>
      </c>
      <c r="FB30" s="276">
        <v>357</v>
      </c>
      <c r="FC30" s="276">
        <v>412</v>
      </c>
      <c r="FD30" s="95">
        <v>238</v>
      </c>
      <c r="FE30" s="281">
        <v>-174</v>
      </c>
      <c r="FF30" s="282">
        <v>57.766990291262097</v>
      </c>
      <c r="FG30" s="281">
        <v>-174</v>
      </c>
      <c r="FH30" s="282">
        <v>57.766990291262097</v>
      </c>
    </row>
    <row r="31" spans="1:178" ht="15" outlineLevel="1">
      <c r="A31" s="258" t="s">
        <v>319</v>
      </c>
      <c r="B31" s="259"/>
      <c r="C31" s="260"/>
      <c r="D31" s="261">
        <v>37738</v>
      </c>
      <c r="E31" s="261">
        <v>37977</v>
      </c>
      <c r="F31" s="261">
        <v>37669</v>
      </c>
      <c r="G31" s="261">
        <v>37696</v>
      </c>
      <c r="H31" s="261">
        <v>38309</v>
      </c>
      <c r="I31" s="261">
        <v>39074</v>
      </c>
      <c r="J31" s="261">
        <v>37787</v>
      </c>
      <c r="K31" s="261">
        <v>37377</v>
      </c>
      <c r="L31" s="261">
        <v>36238</v>
      </c>
      <c r="M31" s="261">
        <v>36145</v>
      </c>
      <c r="N31" s="261">
        <v>36163</v>
      </c>
      <c r="O31" s="261">
        <v>35890</v>
      </c>
      <c r="P31" s="261">
        <v>32849</v>
      </c>
      <c r="Q31" s="261">
        <v>31403</v>
      </c>
      <c r="R31" s="261">
        <v>32829</v>
      </c>
      <c r="S31" s="261">
        <v>33030</v>
      </c>
      <c r="T31" s="261">
        <v>38309</v>
      </c>
      <c r="U31" s="261">
        <v>34557</v>
      </c>
      <c r="V31" s="261">
        <v>34690</v>
      </c>
      <c r="W31" s="261">
        <v>36037</v>
      </c>
      <c r="X31" s="261">
        <v>36843</v>
      </c>
      <c r="Y31" s="261">
        <v>37681</v>
      </c>
      <c r="Z31" s="261">
        <v>36514</v>
      </c>
      <c r="AA31" s="261">
        <v>35707</v>
      </c>
      <c r="AB31" s="261">
        <v>33742</v>
      </c>
      <c r="AC31" s="261">
        <v>33012</v>
      </c>
      <c r="AD31" s="261">
        <v>33105</v>
      </c>
      <c r="AE31" s="261">
        <v>33341</v>
      </c>
      <c r="AF31" s="261">
        <v>33211</v>
      </c>
      <c r="AG31" s="261">
        <v>34131</v>
      </c>
      <c r="AH31" s="261">
        <v>35595</v>
      </c>
      <c r="AI31" s="261">
        <v>36484</v>
      </c>
      <c r="AJ31" s="261">
        <v>37142</v>
      </c>
      <c r="AK31" s="261">
        <v>37092</v>
      </c>
      <c r="AL31" s="261">
        <v>35223</v>
      </c>
      <c r="AM31" s="261">
        <v>35602</v>
      </c>
      <c r="AN31" s="261">
        <v>34930</v>
      </c>
      <c r="AO31" s="261">
        <v>33065</v>
      </c>
      <c r="AP31" s="261">
        <v>33600</v>
      </c>
      <c r="AQ31" s="261">
        <v>34932</v>
      </c>
      <c r="AR31" s="261">
        <v>35541</v>
      </c>
      <c r="AS31" s="261">
        <v>38260</v>
      </c>
      <c r="AT31" s="261">
        <v>38690</v>
      </c>
      <c r="AU31" s="261">
        <v>38933</v>
      </c>
      <c r="AV31" s="261">
        <v>39354</v>
      </c>
      <c r="AW31" s="261">
        <v>39669</v>
      </c>
      <c r="AX31" s="261">
        <v>39816</v>
      </c>
      <c r="AY31" s="261">
        <v>40582</v>
      </c>
      <c r="AZ31" s="261">
        <v>40047</v>
      </c>
      <c r="BA31" s="261">
        <v>39959</v>
      </c>
      <c r="BB31" s="261">
        <v>39899</v>
      </c>
      <c r="BC31" s="261">
        <v>38354</v>
      </c>
      <c r="BD31" s="261">
        <v>38263</v>
      </c>
      <c r="BE31" s="261">
        <v>38793</v>
      </c>
      <c r="BF31" s="261">
        <v>39692</v>
      </c>
      <c r="BG31" s="261">
        <v>39779</v>
      </c>
      <c r="BH31" s="261">
        <v>37846</v>
      </c>
      <c r="BI31" s="261">
        <v>37208</v>
      </c>
      <c r="BJ31" s="261">
        <v>36940</v>
      </c>
      <c r="BK31" s="261">
        <v>37574</v>
      </c>
      <c r="BL31" s="261">
        <v>37298</v>
      </c>
      <c r="BM31" s="261">
        <v>37004</v>
      </c>
      <c r="BN31" s="261">
        <v>37849</v>
      </c>
      <c r="BO31" s="261">
        <v>37958</v>
      </c>
      <c r="BP31" s="261">
        <v>37375</v>
      </c>
      <c r="BQ31" s="261">
        <v>37686</v>
      </c>
      <c r="BR31" s="261">
        <v>37573</v>
      </c>
      <c r="BS31" s="261">
        <v>38018</v>
      </c>
      <c r="BT31" s="261">
        <v>38499</v>
      </c>
      <c r="BU31" s="261">
        <v>38666</v>
      </c>
      <c r="BV31" s="261">
        <v>38632</v>
      </c>
      <c r="BW31" s="261">
        <v>38411</v>
      </c>
      <c r="BX31" s="261">
        <v>37551</v>
      </c>
      <c r="BY31" s="261">
        <v>37327</v>
      </c>
      <c r="BZ31" s="261">
        <v>37472</v>
      </c>
      <c r="CA31" s="261">
        <v>37673</v>
      </c>
      <c r="CB31" s="261">
        <v>38045</v>
      </c>
      <c r="CC31" s="261">
        <v>38268</v>
      </c>
      <c r="CD31" s="261">
        <v>38648</v>
      </c>
      <c r="CE31" s="261">
        <v>38881</v>
      </c>
      <c r="CF31" s="261">
        <v>38174</v>
      </c>
      <c r="CG31" s="261">
        <v>38669</v>
      </c>
      <c r="CH31" s="261">
        <v>38918</v>
      </c>
      <c r="CI31" s="261">
        <v>38806</v>
      </c>
      <c r="CJ31" s="261">
        <v>37697</v>
      </c>
      <c r="CK31" s="261">
        <v>36915</v>
      </c>
      <c r="CL31" s="261">
        <v>37314</v>
      </c>
      <c r="CM31" s="261">
        <v>37488</v>
      </c>
      <c r="CN31" s="261">
        <v>36608</v>
      </c>
      <c r="CO31" s="261">
        <v>36766</v>
      </c>
      <c r="CP31" s="261">
        <v>37060</v>
      </c>
      <c r="CQ31" s="261">
        <v>38414</v>
      </c>
      <c r="CR31" s="261">
        <v>38732</v>
      </c>
      <c r="CS31" s="261">
        <v>39347</v>
      </c>
      <c r="CT31" s="261">
        <v>40228</v>
      </c>
      <c r="CU31" s="261">
        <v>40889</v>
      </c>
      <c r="CV31" s="261">
        <v>40518</v>
      </c>
      <c r="CW31" s="261">
        <v>40902</v>
      </c>
      <c r="CX31" s="261">
        <v>41569</v>
      </c>
      <c r="CY31" s="261">
        <v>42073</v>
      </c>
      <c r="CZ31" s="261">
        <v>42740</v>
      </c>
      <c r="DA31" s="261">
        <v>42816</v>
      </c>
      <c r="DB31" s="261">
        <v>42677</v>
      </c>
      <c r="DC31" s="261">
        <v>42947</v>
      </c>
      <c r="DD31" s="261">
        <v>42087</v>
      </c>
      <c r="DE31" s="261">
        <v>42220</v>
      </c>
      <c r="DF31" s="261">
        <v>42279</v>
      </c>
      <c r="DG31" s="261">
        <v>42673</v>
      </c>
      <c r="DH31" s="261">
        <v>41907</v>
      </c>
      <c r="DI31" s="261">
        <v>42153</v>
      </c>
      <c r="DJ31" s="261">
        <v>43497</v>
      </c>
      <c r="DK31" s="261">
        <v>43938</v>
      </c>
      <c r="DL31" s="261">
        <v>43535</v>
      </c>
      <c r="DM31" s="261">
        <v>43760</v>
      </c>
      <c r="DN31" s="261">
        <v>39844</v>
      </c>
      <c r="DO31" s="261">
        <v>39997</v>
      </c>
      <c r="DP31" s="261">
        <v>40635</v>
      </c>
      <c r="DQ31" s="261">
        <v>40537</v>
      </c>
      <c r="DR31" s="261">
        <v>40797</v>
      </c>
      <c r="DS31" s="261">
        <v>40565</v>
      </c>
      <c r="DT31" s="261">
        <v>39448</v>
      </c>
      <c r="DU31" s="261">
        <v>39170</v>
      </c>
      <c r="DV31" s="261">
        <v>40430</v>
      </c>
      <c r="DW31" s="261">
        <v>40300</v>
      </c>
      <c r="DX31" s="261">
        <v>40591</v>
      </c>
      <c r="DY31" s="261">
        <v>41073</v>
      </c>
      <c r="DZ31" s="261">
        <v>40885</v>
      </c>
      <c r="EA31" s="261">
        <v>41380</v>
      </c>
      <c r="EB31" s="261">
        <v>41216</v>
      </c>
      <c r="EC31" s="261">
        <v>41429</v>
      </c>
      <c r="ED31" s="261">
        <v>41881</v>
      </c>
      <c r="EE31" s="261">
        <v>41259</v>
      </c>
      <c r="EF31" s="261">
        <v>40296</v>
      </c>
      <c r="EG31" s="261">
        <v>40338</v>
      </c>
      <c r="EH31" s="261">
        <v>40819</v>
      </c>
      <c r="EI31" s="261">
        <v>41410</v>
      </c>
      <c r="EJ31" s="261">
        <v>41473</v>
      </c>
      <c r="EK31" s="261">
        <v>41761</v>
      </c>
      <c r="EL31" s="261">
        <v>41260</v>
      </c>
      <c r="EM31" s="261">
        <v>41448</v>
      </c>
      <c r="EN31" s="261">
        <v>41749</v>
      </c>
      <c r="EO31" s="261">
        <v>41582</v>
      </c>
      <c r="EP31" s="261">
        <v>41771</v>
      </c>
      <c r="EQ31" s="261">
        <v>41529</v>
      </c>
      <c r="ER31" s="261">
        <v>40227</v>
      </c>
      <c r="ES31" s="261">
        <v>40269</v>
      </c>
      <c r="ET31" s="261">
        <v>41227</v>
      </c>
      <c r="EU31" s="261">
        <v>41699</v>
      </c>
      <c r="EV31" s="261">
        <v>41690</v>
      </c>
      <c r="EW31" s="275">
        <v>41747</v>
      </c>
      <c r="EX31" s="275">
        <v>41426</v>
      </c>
      <c r="EY31" s="275">
        <v>41518</v>
      </c>
      <c r="EZ31" s="275">
        <v>41701</v>
      </c>
      <c r="FA31" s="275">
        <v>41794</v>
      </c>
      <c r="FB31" s="275">
        <v>41411</v>
      </c>
      <c r="FC31" s="275">
        <v>41430</v>
      </c>
      <c r="FD31" s="261">
        <v>40242</v>
      </c>
      <c r="FE31" s="281">
        <v>-1188</v>
      </c>
      <c r="FF31" s="282">
        <v>97.132512671976798</v>
      </c>
      <c r="FG31" s="281">
        <v>-1188</v>
      </c>
      <c r="FH31" s="282">
        <v>97.132512671976798</v>
      </c>
    </row>
    <row r="32" spans="1:178" ht="15" outlineLevel="2">
      <c r="A32" s="306">
        <v>31</v>
      </c>
      <c r="B32" s="307" t="s">
        <v>319</v>
      </c>
      <c r="C32" s="306" t="s">
        <v>366</v>
      </c>
      <c r="D32" s="265">
        <v>4419</v>
      </c>
      <c r="E32" s="265">
        <v>4364</v>
      </c>
      <c r="F32" s="265">
        <v>4402</v>
      </c>
      <c r="G32" s="265">
        <v>4451</v>
      </c>
      <c r="H32" s="265">
        <v>4545</v>
      </c>
      <c r="I32" s="265">
        <v>4667</v>
      </c>
      <c r="J32" s="265">
        <v>4560</v>
      </c>
      <c r="K32" s="265">
        <v>4487</v>
      </c>
      <c r="L32" s="265">
        <v>4402</v>
      </c>
      <c r="M32" s="265">
        <v>4454</v>
      </c>
      <c r="N32" s="265">
        <v>4461</v>
      </c>
      <c r="O32" s="265">
        <v>4412</v>
      </c>
      <c r="P32" s="265">
        <v>4263</v>
      </c>
      <c r="Q32" s="265">
        <v>3424</v>
      </c>
      <c r="R32" s="265">
        <v>4161</v>
      </c>
      <c r="S32" s="265">
        <v>4264</v>
      </c>
      <c r="T32" s="265">
        <v>4545</v>
      </c>
      <c r="U32" s="265">
        <v>4555</v>
      </c>
      <c r="V32" s="265">
        <v>4570</v>
      </c>
      <c r="W32" s="265">
        <v>4661</v>
      </c>
      <c r="X32" s="265">
        <v>4740</v>
      </c>
      <c r="Y32" s="265">
        <v>4740</v>
      </c>
      <c r="Z32" s="265">
        <v>4492</v>
      </c>
      <c r="AA32" s="265">
        <v>4391</v>
      </c>
      <c r="AB32" s="265">
        <v>4197</v>
      </c>
      <c r="AC32" s="265">
        <v>4090</v>
      </c>
      <c r="AD32" s="265">
        <v>4177</v>
      </c>
      <c r="AE32" s="265">
        <v>4106</v>
      </c>
      <c r="AF32" s="265">
        <v>4064</v>
      </c>
      <c r="AG32" s="265">
        <v>4227</v>
      </c>
      <c r="AH32" s="265">
        <v>4365</v>
      </c>
      <c r="AI32" s="265">
        <v>4466</v>
      </c>
      <c r="AJ32" s="265">
        <v>4470</v>
      </c>
      <c r="AK32" s="265">
        <v>4474</v>
      </c>
      <c r="AL32" s="265">
        <v>4223</v>
      </c>
      <c r="AM32" s="265">
        <v>4248</v>
      </c>
      <c r="AN32" s="265">
        <v>4130</v>
      </c>
      <c r="AO32" s="265">
        <v>3918</v>
      </c>
      <c r="AP32" s="265">
        <v>3999</v>
      </c>
      <c r="AQ32" s="265">
        <v>4155</v>
      </c>
      <c r="AR32" s="265">
        <v>4268</v>
      </c>
      <c r="AS32" s="265">
        <v>4880</v>
      </c>
      <c r="AT32" s="265">
        <v>4921</v>
      </c>
      <c r="AU32" s="265">
        <v>4971</v>
      </c>
      <c r="AV32" s="265">
        <v>5084</v>
      </c>
      <c r="AW32" s="265">
        <v>5132</v>
      </c>
      <c r="AX32" s="265">
        <v>5153</v>
      </c>
      <c r="AY32" s="265">
        <v>5273</v>
      </c>
      <c r="AZ32" s="265">
        <v>5299</v>
      </c>
      <c r="BA32" s="265">
        <v>5319</v>
      </c>
      <c r="BB32" s="265">
        <v>5304</v>
      </c>
      <c r="BC32" s="265">
        <v>5045</v>
      </c>
      <c r="BD32" s="265">
        <v>4872</v>
      </c>
      <c r="BE32" s="265">
        <v>4881</v>
      </c>
      <c r="BF32" s="265">
        <v>4913</v>
      </c>
      <c r="BG32" s="265">
        <v>4880</v>
      </c>
      <c r="BH32" s="265">
        <v>4716</v>
      </c>
      <c r="BI32" s="265">
        <v>4592</v>
      </c>
      <c r="BJ32" s="265">
        <v>4434</v>
      </c>
      <c r="BK32" s="265">
        <v>4517</v>
      </c>
      <c r="BL32" s="95">
        <v>4439</v>
      </c>
      <c r="BM32" s="95">
        <v>4428</v>
      </c>
      <c r="BN32" s="95">
        <v>4529</v>
      </c>
      <c r="BO32" s="95">
        <v>4555</v>
      </c>
      <c r="BP32" s="95">
        <v>4519</v>
      </c>
      <c r="BQ32" s="95">
        <v>4481</v>
      </c>
      <c r="BR32" s="95">
        <v>4414</v>
      </c>
      <c r="BS32" s="95">
        <v>4332</v>
      </c>
      <c r="BT32" s="95">
        <v>4375</v>
      </c>
      <c r="BU32" s="95">
        <v>4387</v>
      </c>
      <c r="BV32" s="95">
        <v>4303</v>
      </c>
      <c r="BW32" s="95">
        <v>4292</v>
      </c>
      <c r="BX32" s="265">
        <v>4150</v>
      </c>
      <c r="BY32" s="265">
        <v>4062</v>
      </c>
      <c r="BZ32" s="265">
        <v>3981</v>
      </c>
      <c r="CA32" s="265">
        <v>3960</v>
      </c>
      <c r="CB32" s="265">
        <v>3985</v>
      </c>
      <c r="CC32" s="265">
        <v>3939</v>
      </c>
      <c r="CD32" s="265">
        <v>3955</v>
      </c>
      <c r="CE32" s="265">
        <v>3902</v>
      </c>
      <c r="CF32" s="265">
        <v>3855</v>
      </c>
      <c r="CG32" s="265">
        <v>3872</v>
      </c>
      <c r="CH32" s="265">
        <v>3844</v>
      </c>
      <c r="CI32" s="265">
        <v>3806</v>
      </c>
      <c r="CJ32" s="95">
        <v>3629</v>
      </c>
      <c r="CK32" s="95">
        <v>3518</v>
      </c>
      <c r="CL32" s="95">
        <v>3526</v>
      </c>
      <c r="CM32" s="95">
        <v>3651</v>
      </c>
      <c r="CN32" s="95">
        <v>3511</v>
      </c>
      <c r="CO32" s="95">
        <v>3533</v>
      </c>
      <c r="CP32" s="95">
        <v>3551</v>
      </c>
      <c r="CQ32" s="95">
        <v>3678</v>
      </c>
      <c r="CR32" s="95">
        <v>3715</v>
      </c>
      <c r="CS32" s="95">
        <v>3782</v>
      </c>
      <c r="CT32" s="95">
        <v>3858</v>
      </c>
      <c r="CU32" s="95">
        <v>3955</v>
      </c>
      <c r="CV32" s="265">
        <v>3975</v>
      </c>
      <c r="CW32" s="265">
        <v>3961</v>
      </c>
      <c r="CX32" s="265">
        <v>4040</v>
      </c>
      <c r="CY32" s="265">
        <v>4110</v>
      </c>
      <c r="CZ32" s="265">
        <v>4173</v>
      </c>
      <c r="DA32" s="265">
        <v>4183</v>
      </c>
      <c r="DB32" s="265">
        <v>4154</v>
      </c>
      <c r="DC32" s="265">
        <v>4128</v>
      </c>
      <c r="DD32" s="265">
        <v>3937</v>
      </c>
      <c r="DE32" s="265">
        <v>3903</v>
      </c>
      <c r="DF32" s="265">
        <v>3948</v>
      </c>
      <c r="DG32" s="265">
        <v>4008</v>
      </c>
      <c r="DH32" s="95">
        <v>3957</v>
      </c>
      <c r="DI32" s="95">
        <v>3907</v>
      </c>
      <c r="DJ32" s="95">
        <v>4082</v>
      </c>
      <c r="DK32" s="95">
        <v>4099</v>
      </c>
      <c r="DL32" s="95">
        <v>4042</v>
      </c>
      <c r="DM32" s="95">
        <v>4046</v>
      </c>
      <c r="DN32" s="95">
        <v>3626</v>
      </c>
      <c r="DO32" s="95">
        <v>3602</v>
      </c>
      <c r="DP32" s="95">
        <v>3675</v>
      </c>
      <c r="DQ32" s="95">
        <v>3640</v>
      </c>
      <c r="DR32" s="95">
        <v>3652</v>
      </c>
      <c r="DS32" s="95">
        <v>3671</v>
      </c>
      <c r="DT32" s="265">
        <v>3555</v>
      </c>
      <c r="DU32" s="265">
        <v>3447</v>
      </c>
      <c r="DV32" s="265">
        <v>3648</v>
      </c>
      <c r="DW32" s="265">
        <v>3671</v>
      </c>
      <c r="DX32" s="265">
        <v>3654</v>
      </c>
      <c r="DY32" s="265">
        <v>3659</v>
      </c>
      <c r="DZ32" s="265">
        <v>3625</v>
      </c>
      <c r="EA32" s="265">
        <v>3689</v>
      </c>
      <c r="EB32" s="265">
        <v>3659</v>
      </c>
      <c r="EC32" s="265">
        <v>3712</v>
      </c>
      <c r="ED32" s="265">
        <v>3736</v>
      </c>
      <c r="EE32" s="265">
        <v>3567</v>
      </c>
      <c r="EF32" s="95">
        <v>3428</v>
      </c>
      <c r="EG32" s="95">
        <v>3317</v>
      </c>
      <c r="EH32" s="95">
        <v>3345</v>
      </c>
      <c r="EI32" s="95">
        <v>3407</v>
      </c>
      <c r="EJ32" s="95">
        <v>3400</v>
      </c>
      <c r="EK32" s="95">
        <v>3418</v>
      </c>
      <c r="EL32" s="95">
        <v>3369</v>
      </c>
      <c r="EM32" s="95">
        <v>3334</v>
      </c>
      <c r="EN32" s="95">
        <v>3369</v>
      </c>
      <c r="EO32" s="95">
        <v>3307</v>
      </c>
      <c r="EP32" s="95">
        <v>3344</v>
      </c>
      <c r="EQ32" s="95">
        <v>3290</v>
      </c>
      <c r="ER32" s="95">
        <v>3184</v>
      </c>
      <c r="ES32" s="95">
        <v>3200</v>
      </c>
      <c r="ET32" s="95">
        <v>3272</v>
      </c>
      <c r="EU32" s="95">
        <v>3301</v>
      </c>
      <c r="EV32" s="95">
        <v>3261</v>
      </c>
      <c r="EW32" s="276">
        <v>3266</v>
      </c>
      <c r="EX32" s="276">
        <v>3239</v>
      </c>
      <c r="EY32" s="276">
        <v>3294</v>
      </c>
      <c r="EZ32" s="276">
        <v>3271</v>
      </c>
      <c r="FA32" s="276">
        <v>3358</v>
      </c>
      <c r="FB32" s="276">
        <v>3302</v>
      </c>
      <c r="FC32" s="276">
        <v>3263</v>
      </c>
      <c r="FD32" s="95">
        <v>3111</v>
      </c>
      <c r="FE32" s="281">
        <v>-152</v>
      </c>
      <c r="FF32" s="282">
        <v>95.341710082745905</v>
      </c>
      <c r="FG32" s="281">
        <v>-152</v>
      </c>
      <c r="FH32" s="282">
        <v>95.341710082745905</v>
      </c>
    </row>
    <row r="33" spans="1:164" ht="15" outlineLevel="2">
      <c r="A33" s="306">
        <v>40</v>
      </c>
      <c r="B33" s="307" t="s">
        <v>319</v>
      </c>
      <c r="C33" s="306" t="s">
        <v>367</v>
      </c>
      <c r="D33" s="265">
        <v>1398</v>
      </c>
      <c r="E33" s="265">
        <v>1435</v>
      </c>
      <c r="F33" s="265">
        <v>1429</v>
      </c>
      <c r="G33" s="265">
        <v>1452</v>
      </c>
      <c r="H33" s="265">
        <v>1480</v>
      </c>
      <c r="I33" s="265">
        <v>1528</v>
      </c>
      <c r="J33" s="265">
        <v>1507</v>
      </c>
      <c r="K33" s="265">
        <v>1454</v>
      </c>
      <c r="L33" s="265">
        <v>1400</v>
      </c>
      <c r="M33" s="265">
        <v>1364</v>
      </c>
      <c r="N33" s="265">
        <v>1375</v>
      </c>
      <c r="O33" s="265">
        <v>1350</v>
      </c>
      <c r="P33" s="265">
        <v>1203</v>
      </c>
      <c r="Q33" s="265">
        <v>1200</v>
      </c>
      <c r="R33" s="265">
        <v>1261</v>
      </c>
      <c r="S33" s="265">
        <v>1237</v>
      </c>
      <c r="T33" s="265">
        <v>1480</v>
      </c>
      <c r="U33" s="265">
        <v>1282</v>
      </c>
      <c r="V33" s="265">
        <v>1278</v>
      </c>
      <c r="W33" s="265">
        <v>1322</v>
      </c>
      <c r="X33" s="265">
        <v>1372</v>
      </c>
      <c r="Y33" s="265">
        <v>1405</v>
      </c>
      <c r="Z33" s="265">
        <v>1315</v>
      </c>
      <c r="AA33" s="265">
        <v>1281</v>
      </c>
      <c r="AB33" s="265">
        <v>1194</v>
      </c>
      <c r="AC33" s="265">
        <v>1122</v>
      </c>
      <c r="AD33" s="265">
        <v>1126</v>
      </c>
      <c r="AE33" s="265">
        <v>1137</v>
      </c>
      <c r="AF33" s="265">
        <v>1119</v>
      </c>
      <c r="AG33" s="265">
        <v>1121</v>
      </c>
      <c r="AH33" s="265">
        <v>1205</v>
      </c>
      <c r="AI33" s="265">
        <v>1226</v>
      </c>
      <c r="AJ33" s="265">
        <v>1235</v>
      </c>
      <c r="AK33" s="265">
        <v>1216</v>
      </c>
      <c r="AL33" s="265">
        <v>1117</v>
      </c>
      <c r="AM33" s="265">
        <v>1144</v>
      </c>
      <c r="AN33" s="265">
        <v>1111</v>
      </c>
      <c r="AO33" s="265">
        <v>1039</v>
      </c>
      <c r="AP33" s="265">
        <v>1079</v>
      </c>
      <c r="AQ33" s="265">
        <v>1172</v>
      </c>
      <c r="AR33" s="265">
        <v>1195</v>
      </c>
      <c r="AS33" s="265">
        <v>1400</v>
      </c>
      <c r="AT33" s="265">
        <v>1343</v>
      </c>
      <c r="AU33" s="265">
        <v>1361</v>
      </c>
      <c r="AV33" s="265">
        <v>1418</v>
      </c>
      <c r="AW33" s="265">
        <v>1486</v>
      </c>
      <c r="AX33" s="265">
        <v>1516</v>
      </c>
      <c r="AY33" s="265">
        <v>1567</v>
      </c>
      <c r="AZ33" s="265">
        <v>1536</v>
      </c>
      <c r="BA33" s="265">
        <v>1564</v>
      </c>
      <c r="BB33" s="265">
        <v>1562</v>
      </c>
      <c r="BC33" s="265">
        <v>1524</v>
      </c>
      <c r="BD33" s="265">
        <v>1527</v>
      </c>
      <c r="BE33" s="265">
        <v>1584</v>
      </c>
      <c r="BF33" s="265">
        <v>1661</v>
      </c>
      <c r="BG33" s="265">
        <v>1651</v>
      </c>
      <c r="BH33" s="265">
        <v>1631</v>
      </c>
      <c r="BI33" s="265">
        <v>1620</v>
      </c>
      <c r="BJ33" s="265">
        <v>1628</v>
      </c>
      <c r="BK33" s="265">
        <v>1622</v>
      </c>
      <c r="BL33" s="95">
        <v>1628</v>
      </c>
      <c r="BM33" s="95">
        <v>1636</v>
      </c>
      <c r="BN33" s="95">
        <v>1742</v>
      </c>
      <c r="BO33" s="95">
        <v>1686</v>
      </c>
      <c r="BP33" s="95">
        <v>1650</v>
      </c>
      <c r="BQ33" s="95">
        <v>1651</v>
      </c>
      <c r="BR33" s="95">
        <v>1660</v>
      </c>
      <c r="BS33" s="95">
        <v>1637</v>
      </c>
      <c r="BT33" s="95">
        <v>1675</v>
      </c>
      <c r="BU33" s="95">
        <v>1667</v>
      </c>
      <c r="BV33" s="95">
        <v>1673</v>
      </c>
      <c r="BW33" s="95">
        <v>1698</v>
      </c>
      <c r="BX33" s="265">
        <v>1695</v>
      </c>
      <c r="BY33" s="265">
        <v>1672</v>
      </c>
      <c r="BZ33" s="265">
        <v>1674</v>
      </c>
      <c r="CA33" s="265">
        <v>1683</v>
      </c>
      <c r="CB33" s="265">
        <v>1919</v>
      </c>
      <c r="CC33" s="265">
        <v>1930</v>
      </c>
      <c r="CD33" s="265">
        <v>1999</v>
      </c>
      <c r="CE33" s="265">
        <v>1935</v>
      </c>
      <c r="CF33" s="265">
        <v>1686</v>
      </c>
      <c r="CG33" s="265">
        <v>1700</v>
      </c>
      <c r="CH33" s="265">
        <v>1719</v>
      </c>
      <c r="CI33" s="265">
        <v>1702</v>
      </c>
      <c r="CJ33" s="95">
        <v>1775</v>
      </c>
      <c r="CK33" s="95">
        <v>1725</v>
      </c>
      <c r="CL33" s="95">
        <v>1757</v>
      </c>
      <c r="CM33" s="95">
        <v>1779</v>
      </c>
      <c r="CN33" s="95">
        <v>1696</v>
      </c>
      <c r="CO33" s="95">
        <v>1720</v>
      </c>
      <c r="CP33" s="95">
        <v>1728</v>
      </c>
      <c r="CQ33" s="95">
        <v>1791</v>
      </c>
      <c r="CR33" s="95">
        <v>1809</v>
      </c>
      <c r="CS33" s="95">
        <v>1834</v>
      </c>
      <c r="CT33" s="95">
        <v>1881</v>
      </c>
      <c r="CU33" s="95">
        <v>1909</v>
      </c>
      <c r="CV33" s="265">
        <v>1872</v>
      </c>
      <c r="CW33" s="265">
        <v>1819</v>
      </c>
      <c r="CX33" s="265">
        <v>1789</v>
      </c>
      <c r="CY33" s="265">
        <v>1795</v>
      </c>
      <c r="CZ33" s="265">
        <v>1841</v>
      </c>
      <c r="DA33" s="265">
        <v>1817</v>
      </c>
      <c r="DB33" s="265">
        <v>1849</v>
      </c>
      <c r="DC33" s="265">
        <v>1818</v>
      </c>
      <c r="DD33" s="265">
        <v>1648</v>
      </c>
      <c r="DE33" s="265">
        <v>1656</v>
      </c>
      <c r="DF33" s="265">
        <v>1671</v>
      </c>
      <c r="DG33" s="265">
        <v>1681</v>
      </c>
      <c r="DH33" s="95">
        <v>1634</v>
      </c>
      <c r="DI33" s="95">
        <v>1585</v>
      </c>
      <c r="DJ33" s="95">
        <v>1677</v>
      </c>
      <c r="DK33" s="95">
        <v>1704</v>
      </c>
      <c r="DL33" s="95">
        <v>1654</v>
      </c>
      <c r="DM33" s="95">
        <v>1670</v>
      </c>
      <c r="DN33" s="95">
        <v>1528</v>
      </c>
      <c r="DO33" s="95">
        <v>1485</v>
      </c>
      <c r="DP33" s="95">
        <v>1556</v>
      </c>
      <c r="DQ33" s="95">
        <v>1561</v>
      </c>
      <c r="DR33" s="95">
        <v>1544</v>
      </c>
      <c r="DS33" s="95">
        <v>1554</v>
      </c>
      <c r="DT33" s="265">
        <v>1438</v>
      </c>
      <c r="DU33" s="265">
        <v>1390</v>
      </c>
      <c r="DV33" s="265">
        <v>1529</v>
      </c>
      <c r="DW33" s="265">
        <v>1524</v>
      </c>
      <c r="DX33" s="265">
        <v>1538</v>
      </c>
      <c r="DY33" s="265">
        <v>1586</v>
      </c>
      <c r="DZ33" s="265">
        <v>1556</v>
      </c>
      <c r="EA33" s="265">
        <v>1573</v>
      </c>
      <c r="EB33" s="265">
        <v>1612</v>
      </c>
      <c r="EC33" s="265">
        <v>1573</v>
      </c>
      <c r="ED33" s="265">
        <v>1642</v>
      </c>
      <c r="EE33" s="265">
        <v>1608</v>
      </c>
      <c r="EF33" s="95">
        <v>1497</v>
      </c>
      <c r="EG33" s="95">
        <v>1461</v>
      </c>
      <c r="EH33" s="95">
        <v>1465</v>
      </c>
      <c r="EI33" s="95">
        <v>1523</v>
      </c>
      <c r="EJ33" s="95">
        <v>1549</v>
      </c>
      <c r="EK33" s="95">
        <v>1621</v>
      </c>
      <c r="EL33" s="95">
        <v>1612</v>
      </c>
      <c r="EM33" s="95">
        <v>1613</v>
      </c>
      <c r="EN33" s="95">
        <v>1606</v>
      </c>
      <c r="EO33" s="95">
        <v>1594</v>
      </c>
      <c r="EP33" s="95">
        <v>1588</v>
      </c>
      <c r="EQ33" s="95">
        <v>1565</v>
      </c>
      <c r="ER33" s="95">
        <v>1474</v>
      </c>
      <c r="ES33" s="95">
        <v>1418</v>
      </c>
      <c r="ET33" s="95">
        <v>1482</v>
      </c>
      <c r="EU33" s="95">
        <v>1511</v>
      </c>
      <c r="EV33" s="95">
        <v>1499</v>
      </c>
      <c r="EW33" s="276">
        <v>1510</v>
      </c>
      <c r="EX33" s="276">
        <v>1535</v>
      </c>
      <c r="EY33" s="276">
        <v>1552</v>
      </c>
      <c r="EZ33" s="276">
        <v>1584</v>
      </c>
      <c r="FA33" s="276">
        <v>1564</v>
      </c>
      <c r="FB33" s="276">
        <v>1524</v>
      </c>
      <c r="FC33" s="276">
        <v>1517</v>
      </c>
      <c r="FD33" s="95">
        <v>1474</v>
      </c>
      <c r="FE33" s="281">
        <v>-43</v>
      </c>
      <c r="FF33" s="282">
        <v>97.165458141067901</v>
      </c>
      <c r="FG33" s="281">
        <v>-43</v>
      </c>
      <c r="FH33" s="282">
        <v>97.165458141067901</v>
      </c>
    </row>
    <row r="34" spans="1:164" ht="15" outlineLevel="2">
      <c r="A34" s="306">
        <v>190</v>
      </c>
      <c r="B34" s="307" t="s">
        <v>319</v>
      </c>
      <c r="C34" s="306" t="s">
        <v>368</v>
      </c>
      <c r="D34" s="265">
        <v>2683</v>
      </c>
      <c r="E34" s="265">
        <v>2706</v>
      </c>
      <c r="F34" s="265">
        <v>2719</v>
      </c>
      <c r="G34" s="265">
        <v>2736</v>
      </c>
      <c r="H34" s="265">
        <v>2763</v>
      </c>
      <c r="I34" s="265">
        <v>2826</v>
      </c>
      <c r="J34" s="265">
        <v>2764</v>
      </c>
      <c r="K34" s="265">
        <v>2791</v>
      </c>
      <c r="L34" s="265">
        <v>2749</v>
      </c>
      <c r="M34" s="265">
        <v>2817</v>
      </c>
      <c r="N34" s="265">
        <v>2869</v>
      </c>
      <c r="O34" s="265">
        <v>2888</v>
      </c>
      <c r="P34" s="265">
        <v>2697</v>
      </c>
      <c r="Q34" s="265">
        <v>2445</v>
      </c>
      <c r="R34" s="265">
        <v>2754</v>
      </c>
      <c r="S34" s="265">
        <v>2742</v>
      </c>
      <c r="T34" s="265">
        <v>2763</v>
      </c>
      <c r="U34" s="265">
        <v>2776</v>
      </c>
      <c r="V34" s="265">
        <v>2816</v>
      </c>
      <c r="W34" s="265">
        <v>2872</v>
      </c>
      <c r="X34" s="265">
        <v>2922</v>
      </c>
      <c r="Y34" s="265">
        <v>3026</v>
      </c>
      <c r="Z34" s="265">
        <v>2964</v>
      </c>
      <c r="AA34" s="265">
        <v>2885</v>
      </c>
      <c r="AB34" s="265">
        <v>2766</v>
      </c>
      <c r="AC34" s="265">
        <v>2683</v>
      </c>
      <c r="AD34" s="265">
        <v>2675</v>
      </c>
      <c r="AE34" s="265">
        <v>2690</v>
      </c>
      <c r="AF34" s="265">
        <v>2731</v>
      </c>
      <c r="AG34" s="265">
        <v>2777</v>
      </c>
      <c r="AH34" s="265">
        <v>2911</v>
      </c>
      <c r="AI34" s="265">
        <v>2996</v>
      </c>
      <c r="AJ34" s="265">
        <v>3098</v>
      </c>
      <c r="AK34" s="265">
        <v>3087</v>
      </c>
      <c r="AL34" s="265">
        <v>2990</v>
      </c>
      <c r="AM34" s="265">
        <v>2981</v>
      </c>
      <c r="AN34" s="265">
        <v>2857</v>
      </c>
      <c r="AO34" s="265">
        <v>2742</v>
      </c>
      <c r="AP34" s="265">
        <v>2718</v>
      </c>
      <c r="AQ34" s="265">
        <v>2826</v>
      </c>
      <c r="AR34" s="265">
        <v>2875</v>
      </c>
      <c r="AS34" s="265">
        <v>2887</v>
      </c>
      <c r="AT34" s="265">
        <v>2921</v>
      </c>
      <c r="AU34" s="265">
        <v>2945</v>
      </c>
      <c r="AV34" s="265">
        <v>2948</v>
      </c>
      <c r="AW34" s="265">
        <v>2967</v>
      </c>
      <c r="AX34" s="265">
        <v>2986</v>
      </c>
      <c r="AY34" s="265">
        <v>3016</v>
      </c>
      <c r="AZ34" s="265">
        <v>2975</v>
      </c>
      <c r="BA34" s="265">
        <v>2932</v>
      </c>
      <c r="BB34" s="265">
        <v>2891</v>
      </c>
      <c r="BC34" s="265">
        <v>2812</v>
      </c>
      <c r="BD34" s="265">
        <v>2808</v>
      </c>
      <c r="BE34" s="265">
        <v>2826</v>
      </c>
      <c r="BF34" s="265">
        <v>2861</v>
      </c>
      <c r="BG34" s="265">
        <v>2860</v>
      </c>
      <c r="BH34" s="265">
        <v>2717</v>
      </c>
      <c r="BI34" s="265">
        <v>2668</v>
      </c>
      <c r="BJ34" s="265">
        <v>2641</v>
      </c>
      <c r="BK34" s="265">
        <v>2677</v>
      </c>
      <c r="BL34" s="95">
        <v>2658</v>
      </c>
      <c r="BM34" s="95">
        <v>2649</v>
      </c>
      <c r="BN34" s="95">
        <v>2670</v>
      </c>
      <c r="BO34" s="95">
        <v>2678</v>
      </c>
      <c r="BP34" s="95">
        <v>2702</v>
      </c>
      <c r="BQ34" s="95">
        <v>2754</v>
      </c>
      <c r="BR34" s="95">
        <v>2795</v>
      </c>
      <c r="BS34" s="95">
        <v>2820</v>
      </c>
      <c r="BT34" s="95">
        <v>2886</v>
      </c>
      <c r="BU34" s="95">
        <v>2868</v>
      </c>
      <c r="BV34" s="95">
        <v>2889</v>
      </c>
      <c r="BW34" s="95">
        <v>2909</v>
      </c>
      <c r="BX34" s="265">
        <v>2847</v>
      </c>
      <c r="BY34" s="265">
        <v>2900</v>
      </c>
      <c r="BZ34" s="265">
        <v>2932</v>
      </c>
      <c r="CA34" s="265">
        <v>2948</v>
      </c>
      <c r="CB34" s="265">
        <v>2948</v>
      </c>
      <c r="CC34" s="265">
        <v>2988</v>
      </c>
      <c r="CD34" s="265">
        <v>3048</v>
      </c>
      <c r="CE34" s="265">
        <v>3124</v>
      </c>
      <c r="CF34" s="265">
        <v>3124</v>
      </c>
      <c r="CG34" s="265">
        <v>3174</v>
      </c>
      <c r="CH34" s="265">
        <v>3199</v>
      </c>
      <c r="CI34" s="265">
        <v>3172</v>
      </c>
      <c r="CJ34" s="95">
        <v>3098</v>
      </c>
      <c r="CK34" s="95">
        <v>3142</v>
      </c>
      <c r="CL34" s="95">
        <v>3191</v>
      </c>
      <c r="CM34" s="95">
        <v>3226</v>
      </c>
      <c r="CN34" s="95">
        <v>3171</v>
      </c>
      <c r="CO34" s="95">
        <v>3158</v>
      </c>
      <c r="CP34" s="95">
        <v>3191</v>
      </c>
      <c r="CQ34" s="95">
        <v>3310</v>
      </c>
      <c r="CR34" s="95">
        <v>3303</v>
      </c>
      <c r="CS34" s="95">
        <v>3356</v>
      </c>
      <c r="CT34" s="95">
        <v>3416</v>
      </c>
      <c r="CU34" s="95">
        <v>3442</v>
      </c>
      <c r="CV34" s="265">
        <v>3360</v>
      </c>
      <c r="CW34" s="265">
        <v>3375</v>
      </c>
      <c r="CX34" s="265">
        <v>3426</v>
      </c>
      <c r="CY34" s="265">
        <v>3430</v>
      </c>
      <c r="CZ34" s="265">
        <v>3448</v>
      </c>
      <c r="DA34" s="265">
        <v>3441</v>
      </c>
      <c r="DB34" s="265">
        <v>3408</v>
      </c>
      <c r="DC34" s="265">
        <v>3405</v>
      </c>
      <c r="DD34" s="265">
        <v>3427</v>
      </c>
      <c r="DE34" s="265">
        <v>3388</v>
      </c>
      <c r="DF34" s="265">
        <v>3369</v>
      </c>
      <c r="DG34" s="265">
        <v>3389</v>
      </c>
      <c r="DH34" s="95">
        <v>3351</v>
      </c>
      <c r="DI34" s="95">
        <v>3338</v>
      </c>
      <c r="DJ34" s="95">
        <v>3370</v>
      </c>
      <c r="DK34" s="95">
        <v>3430</v>
      </c>
      <c r="DL34" s="95">
        <v>3422</v>
      </c>
      <c r="DM34" s="95">
        <v>3432</v>
      </c>
      <c r="DN34" s="95">
        <v>3163</v>
      </c>
      <c r="DO34" s="95">
        <v>3178</v>
      </c>
      <c r="DP34" s="95">
        <v>3187</v>
      </c>
      <c r="DQ34" s="95">
        <v>3191</v>
      </c>
      <c r="DR34" s="95">
        <v>3237</v>
      </c>
      <c r="DS34" s="95">
        <v>3213</v>
      </c>
      <c r="DT34" s="265">
        <v>3157</v>
      </c>
      <c r="DU34" s="265">
        <v>3166</v>
      </c>
      <c r="DV34" s="265">
        <v>3230</v>
      </c>
      <c r="DW34" s="265">
        <v>3189</v>
      </c>
      <c r="DX34" s="265">
        <v>3186</v>
      </c>
      <c r="DY34" s="265">
        <v>3238</v>
      </c>
      <c r="DZ34" s="265">
        <v>3205</v>
      </c>
      <c r="EA34" s="265">
        <v>3215</v>
      </c>
      <c r="EB34" s="265">
        <v>3210</v>
      </c>
      <c r="EC34" s="265">
        <v>3186</v>
      </c>
      <c r="ED34" s="265">
        <v>3184</v>
      </c>
      <c r="EE34" s="265">
        <v>3202</v>
      </c>
      <c r="EF34" s="95">
        <v>3193</v>
      </c>
      <c r="EG34" s="95">
        <v>3199</v>
      </c>
      <c r="EH34" s="95">
        <v>3262</v>
      </c>
      <c r="EI34" s="95">
        <v>3289</v>
      </c>
      <c r="EJ34" s="95">
        <v>3301</v>
      </c>
      <c r="EK34" s="95">
        <v>3296</v>
      </c>
      <c r="EL34" s="95">
        <v>3276</v>
      </c>
      <c r="EM34" s="95">
        <v>3252</v>
      </c>
      <c r="EN34" s="95">
        <v>3285</v>
      </c>
      <c r="EO34" s="95">
        <v>3282</v>
      </c>
      <c r="EP34" s="95">
        <v>3316</v>
      </c>
      <c r="EQ34" s="95">
        <v>3321</v>
      </c>
      <c r="ER34" s="95">
        <v>3214</v>
      </c>
      <c r="ES34" s="95">
        <v>3194</v>
      </c>
      <c r="ET34" s="95">
        <v>3251</v>
      </c>
      <c r="EU34" s="95">
        <v>3268</v>
      </c>
      <c r="EV34" s="95">
        <v>3299</v>
      </c>
      <c r="EW34" s="276">
        <v>3296</v>
      </c>
      <c r="EX34" s="276">
        <v>3242</v>
      </c>
      <c r="EY34" s="276">
        <v>3281</v>
      </c>
      <c r="EZ34" s="276">
        <v>3250</v>
      </c>
      <c r="FA34" s="276">
        <v>3242</v>
      </c>
      <c r="FB34" s="276">
        <v>3208</v>
      </c>
      <c r="FC34" s="276">
        <v>3201</v>
      </c>
      <c r="FD34" s="95">
        <v>3080</v>
      </c>
      <c r="FE34" s="281">
        <v>-121</v>
      </c>
      <c r="FF34" s="282">
        <v>96.219931271477705</v>
      </c>
      <c r="FG34" s="281">
        <v>-121</v>
      </c>
      <c r="FH34" s="282">
        <v>96.219931271477705</v>
      </c>
    </row>
    <row r="35" spans="1:164" ht="15" outlineLevel="2">
      <c r="A35" s="306">
        <v>604</v>
      </c>
      <c r="B35" s="307" t="s">
        <v>319</v>
      </c>
      <c r="C35" s="306" t="s">
        <v>369</v>
      </c>
      <c r="D35" s="265">
        <v>3457</v>
      </c>
      <c r="E35" s="265">
        <v>3475</v>
      </c>
      <c r="F35" s="265">
        <v>3413</v>
      </c>
      <c r="G35" s="265">
        <v>3407</v>
      </c>
      <c r="H35" s="265">
        <v>3532</v>
      </c>
      <c r="I35" s="265">
        <v>3573</v>
      </c>
      <c r="J35" s="265">
        <v>3426</v>
      </c>
      <c r="K35" s="265">
        <v>3425</v>
      </c>
      <c r="L35" s="265">
        <v>3258</v>
      </c>
      <c r="M35" s="265">
        <v>3195</v>
      </c>
      <c r="N35" s="265">
        <v>3160</v>
      </c>
      <c r="O35" s="265">
        <v>3242</v>
      </c>
      <c r="P35" s="265">
        <v>2929</v>
      </c>
      <c r="Q35" s="265">
        <v>2740</v>
      </c>
      <c r="R35" s="265">
        <v>3133</v>
      </c>
      <c r="S35" s="265">
        <v>3082</v>
      </c>
      <c r="T35" s="265">
        <v>3532</v>
      </c>
      <c r="U35" s="265">
        <v>3261</v>
      </c>
      <c r="V35" s="265">
        <v>3263</v>
      </c>
      <c r="W35" s="265">
        <v>3419</v>
      </c>
      <c r="X35" s="265">
        <v>3488</v>
      </c>
      <c r="Y35" s="265">
        <v>3565</v>
      </c>
      <c r="Z35" s="265">
        <v>3429</v>
      </c>
      <c r="AA35" s="265">
        <v>3275</v>
      </c>
      <c r="AB35" s="265">
        <v>3091</v>
      </c>
      <c r="AC35" s="265">
        <v>2995</v>
      </c>
      <c r="AD35" s="265">
        <v>3039</v>
      </c>
      <c r="AE35" s="265">
        <v>3044</v>
      </c>
      <c r="AF35" s="265">
        <v>3110</v>
      </c>
      <c r="AG35" s="265">
        <v>3255</v>
      </c>
      <c r="AH35" s="265">
        <v>3387</v>
      </c>
      <c r="AI35" s="265">
        <v>3503</v>
      </c>
      <c r="AJ35" s="265">
        <v>3612</v>
      </c>
      <c r="AK35" s="265">
        <v>3656</v>
      </c>
      <c r="AL35" s="265">
        <v>3371</v>
      </c>
      <c r="AM35" s="265">
        <v>3369</v>
      </c>
      <c r="AN35" s="265">
        <v>3349</v>
      </c>
      <c r="AO35" s="265">
        <v>3125</v>
      </c>
      <c r="AP35" s="265">
        <v>3185</v>
      </c>
      <c r="AQ35" s="265">
        <v>3305</v>
      </c>
      <c r="AR35" s="265">
        <v>3439</v>
      </c>
      <c r="AS35" s="265">
        <v>3778</v>
      </c>
      <c r="AT35" s="265">
        <v>3824</v>
      </c>
      <c r="AU35" s="265">
        <v>3838</v>
      </c>
      <c r="AV35" s="265">
        <v>3961</v>
      </c>
      <c r="AW35" s="265">
        <v>4051</v>
      </c>
      <c r="AX35" s="265">
        <v>4116</v>
      </c>
      <c r="AY35" s="265">
        <v>4312</v>
      </c>
      <c r="AZ35" s="265">
        <v>4274</v>
      </c>
      <c r="BA35" s="265">
        <v>4254</v>
      </c>
      <c r="BB35" s="265">
        <v>4304</v>
      </c>
      <c r="BC35" s="265">
        <v>4184</v>
      </c>
      <c r="BD35" s="265">
        <v>4149</v>
      </c>
      <c r="BE35" s="265">
        <v>4297</v>
      </c>
      <c r="BF35" s="265">
        <v>4480</v>
      </c>
      <c r="BG35" s="265">
        <v>4415</v>
      </c>
      <c r="BH35" s="265">
        <v>4211</v>
      </c>
      <c r="BI35" s="265">
        <v>4032</v>
      </c>
      <c r="BJ35" s="265">
        <v>4097</v>
      </c>
      <c r="BK35" s="265">
        <v>4241</v>
      </c>
      <c r="BL35" s="95">
        <v>4271</v>
      </c>
      <c r="BM35" s="95">
        <v>4175</v>
      </c>
      <c r="BN35" s="95">
        <v>4350</v>
      </c>
      <c r="BO35" s="95">
        <v>4350</v>
      </c>
      <c r="BP35" s="95">
        <v>4249</v>
      </c>
      <c r="BQ35" s="95">
        <v>4281</v>
      </c>
      <c r="BR35" s="95">
        <v>4275</v>
      </c>
      <c r="BS35" s="95">
        <v>4360</v>
      </c>
      <c r="BT35" s="95">
        <v>4407</v>
      </c>
      <c r="BU35" s="95">
        <v>4502</v>
      </c>
      <c r="BV35" s="95">
        <v>4551</v>
      </c>
      <c r="BW35" s="95">
        <v>4583</v>
      </c>
      <c r="BX35" s="265">
        <v>4608</v>
      </c>
      <c r="BY35" s="265">
        <v>4606</v>
      </c>
      <c r="BZ35" s="265">
        <v>4497</v>
      </c>
      <c r="CA35" s="265">
        <v>4628</v>
      </c>
      <c r="CB35" s="265">
        <v>4620</v>
      </c>
      <c r="CC35" s="265">
        <v>4697</v>
      </c>
      <c r="CD35" s="265">
        <v>4814</v>
      </c>
      <c r="CE35" s="265">
        <v>4877</v>
      </c>
      <c r="CF35" s="265">
        <v>4811</v>
      </c>
      <c r="CG35" s="265">
        <v>4895</v>
      </c>
      <c r="CH35" s="265">
        <v>4950</v>
      </c>
      <c r="CI35" s="265">
        <v>4936</v>
      </c>
      <c r="CJ35" s="95">
        <v>4842</v>
      </c>
      <c r="CK35" s="95">
        <v>4778</v>
      </c>
      <c r="CL35" s="95">
        <v>4853</v>
      </c>
      <c r="CM35" s="95">
        <v>4925</v>
      </c>
      <c r="CN35" s="95">
        <v>4734</v>
      </c>
      <c r="CO35" s="95">
        <v>4748</v>
      </c>
      <c r="CP35" s="95">
        <v>4838</v>
      </c>
      <c r="CQ35" s="95">
        <v>5063</v>
      </c>
      <c r="CR35" s="95">
        <v>5155</v>
      </c>
      <c r="CS35" s="95">
        <v>5302</v>
      </c>
      <c r="CT35" s="95">
        <v>5438</v>
      </c>
      <c r="CU35" s="95">
        <v>5613</v>
      </c>
      <c r="CV35" s="265">
        <v>5601</v>
      </c>
      <c r="CW35" s="265">
        <v>5724</v>
      </c>
      <c r="CX35" s="265">
        <v>5777</v>
      </c>
      <c r="CY35" s="265">
        <v>5923</v>
      </c>
      <c r="CZ35" s="265">
        <v>6112</v>
      </c>
      <c r="DA35" s="265">
        <v>6161</v>
      </c>
      <c r="DB35" s="265">
        <v>6168</v>
      </c>
      <c r="DC35" s="265">
        <v>6179</v>
      </c>
      <c r="DD35" s="265">
        <v>5869</v>
      </c>
      <c r="DE35" s="265">
        <v>5890</v>
      </c>
      <c r="DF35" s="265">
        <v>5884</v>
      </c>
      <c r="DG35" s="265">
        <v>5977</v>
      </c>
      <c r="DH35" s="95">
        <v>5815</v>
      </c>
      <c r="DI35" s="95">
        <v>5848</v>
      </c>
      <c r="DJ35" s="95">
        <v>6128</v>
      </c>
      <c r="DK35" s="95">
        <v>6176</v>
      </c>
      <c r="DL35" s="95">
        <v>6146</v>
      </c>
      <c r="DM35" s="95">
        <v>6175</v>
      </c>
      <c r="DN35" s="95">
        <v>5566</v>
      </c>
      <c r="DO35" s="95">
        <v>5646</v>
      </c>
      <c r="DP35" s="95">
        <v>5754</v>
      </c>
      <c r="DQ35" s="95">
        <v>5739</v>
      </c>
      <c r="DR35" s="95">
        <v>5782</v>
      </c>
      <c r="DS35" s="95">
        <v>5789</v>
      </c>
      <c r="DT35" s="265">
        <v>5608</v>
      </c>
      <c r="DU35" s="265">
        <v>5579</v>
      </c>
      <c r="DV35" s="265">
        <v>5737</v>
      </c>
      <c r="DW35" s="265">
        <v>5649</v>
      </c>
      <c r="DX35" s="265">
        <v>5653</v>
      </c>
      <c r="DY35" s="265">
        <v>5750</v>
      </c>
      <c r="DZ35" s="265">
        <v>5737</v>
      </c>
      <c r="EA35" s="265">
        <v>5821</v>
      </c>
      <c r="EB35" s="265">
        <v>5843</v>
      </c>
      <c r="EC35" s="265">
        <v>5940</v>
      </c>
      <c r="ED35" s="265">
        <v>5988</v>
      </c>
      <c r="EE35" s="265">
        <v>5878</v>
      </c>
      <c r="EF35" s="95">
        <v>5763</v>
      </c>
      <c r="EG35" s="95">
        <v>5696</v>
      </c>
      <c r="EH35" s="95">
        <v>5692</v>
      </c>
      <c r="EI35" s="95">
        <v>5774</v>
      </c>
      <c r="EJ35" s="95">
        <v>5759</v>
      </c>
      <c r="EK35" s="95">
        <v>5787</v>
      </c>
      <c r="EL35" s="95">
        <v>5700</v>
      </c>
      <c r="EM35" s="95">
        <v>5731</v>
      </c>
      <c r="EN35" s="95">
        <v>5803</v>
      </c>
      <c r="EO35" s="95">
        <v>5790</v>
      </c>
      <c r="EP35" s="95">
        <v>5860</v>
      </c>
      <c r="EQ35" s="95">
        <v>5866</v>
      </c>
      <c r="ER35" s="95">
        <v>5685</v>
      </c>
      <c r="ES35" s="95">
        <v>5640</v>
      </c>
      <c r="ET35" s="95">
        <v>5823</v>
      </c>
      <c r="EU35" s="95">
        <v>5919</v>
      </c>
      <c r="EV35" s="95">
        <v>5892</v>
      </c>
      <c r="EW35" s="276">
        <v>5885</v>
      </c>
      <c r="EX35" s="276">
        <v>5913</v>
      </c>
      <c r="EY35" s="276">
        <v>5885</v>
      </c>
      <c r="EZ35" s="276">
        <v>5969</v>
      </c>
      <c r="FA35" s="276">
        <v>6002</v>
      </c>
      <c r="FB35" s="276">
        <v>5998</v>
      </c>
      <c r="FC35" s="276">
        <v>6073</v>
      </c>
      <c r="FD35" s="95">
        <v>5989</v>
      </c>
      <c r="FE35" s="281">
        <v>-84</v>
      </c>
      <c r="FF35" s="282">
        <v>98.616828585542606</v>
      </c>
      <c r="FG35" s="281">
        <v>-84</v>
      </c>
      <c r="FH35" s="282">
        <v>98.616828585542606</v>
      </c>
    </row>
    <row r="36" spans="1:164" ht="15" outlineLevel="2">
      <c r="A36" s="306">
        <v>670</v>
      </c>
      <c r="B36" s="307" t="s">
        <v>319</v>
      </c>
      <c r="C36" s="306" t="s">
        <v>370</v>
      </c>
      <c r="D36" s="265">
        <v>3419</v>
      </c>
      <c r="E36" s="265">
        <v>3678</v>
      </c>
      <c r="F36" s="265">
        <v>3754</v>
      </c>
      <c r="G36" s="265">
        <v>3715</v>
      </c>
      <c r="H36" s="265">
        <v>3819</v>
      </c>
      <c r="I36" s="265">
        <v>3922</v>
      </c>
      <c r="J36" s="265">
        <v>3848</v>
      </c>
      <c r="K36" s="265">
        <v>3756</v>
      </c>
      <c r="L36" s="265">
        <v>3561</v>
      </c>
      <c r="M36" s="265">
        <v>3611</v>
      </c>
      <c r="N36" s="265">
        <v>3685</v>
      </c>
      <c r="O36" s="265">
        <v>3689</v>
      </c>
      <c r="P36" s="265">
        <v>3150</v>
      </c>
      <c r="Q36" s="265">
        <v>3047</v>
      </c>
      <c r="R36" s="265">
        <v>3359</v>
      </c>
      <c r="S36" s="265">
        <v>3448</v>
      </c>
      <c r="T36" s="265">
        <v>3819</v>
      </c>
      <c r="U36" s="265">
        <v>3601</v>
      </c>
      <c r="V36" s="265">
        <v>3597</v>
      </c>
      <c r="W36" s="265">
        <v>3683</v>
      </c>
      <c r="X36" s="265">
        <v>3699</v>
      </c>
      <c r="Y36" s="265">
        <v>3804</v>
      </c>
      <c r="Z36" s="265">
        <v>3742</v>
      </c>
      <c r="AA36" s="265">
        <v>3680</v>
      </c>
      <c r="AB36" s="265">
        <v>3311</v>
      </c>
      <c r="AC36" s="265">
        <v>3273</v>
      </c>
      <c r="AD36" s="265">
        <v>3278</v>
      </c>
      <c r="AE36" s="265">
        <v>3381</v>
      </c>
      <c r="AF36" s="265">
        <v>3402</v>
      </c>
      <c r="AG36" s="265">
        <v>3527</v>
      </c>
      <c r="AH36" s="265">
        <v>3745</v>
      </c>
      <c r="AI36" s="265">
        <v>3787</v>
      </c>
      <c r="AJ36" s="265">
        <v>3854</v>
      </c>
      <c r="AK36" s="265">
        <v>3815</v>
      </c>
      <c r="AL36" s="265">
        <v>3620</v>
      </c>
      <c r="AM36" s="265">
        <v>3683</v>
      </c>
      <c r="AN36" s="265">
        <v>3571</v>
      </c>
      <c r="AO36" s="265">
        <v>3394</v>
      </c>
      <c r="AP36" s="265">
        <v>3464</v>
      </c>
      <c r="AQ36" s="265">
        <v>3590</v>
      </c>
      <c r="AR36" s="265">
        <v>3680</v>
      </c>
      <c r="AS36" s="265">
        <v>3797</v>
      </c>
      <c r="AT36" s="265">
        <v>3865</v>
      </c>
      <c r="AU36" s="265">
        <v>3888</v>
      </c>
      <c r="AV36" s="265">
        <v>3852</v>
      </c>
      <c r="AW36" s="265">
        <v>3867</v>
      </c>
      <c r="AX36" s="265">
        <v>3849</v>
      </c>
      <c r="AY36" s="265">
        <v>3839</v>
      </c>
      <c r="AZ36" s="265">
        <v>3674</v>
      </c>
      <c r="BA36" s="265">
        <v>3671</v>
      </c>
      <c r="BB36" s="265">
        <v>3692</v>
      </c>
      <c r="BC36" s="265">
        <v>3552</v>
      </c>
      <c r="BD36" s="265">
        <v>3558</v>
      </c>
      <c r="BE36" s="265">
        <v>3638</v>
      </c>
      <c r="BF36" s="265">
        <v>3602</v>
      </c>
      <c r="BG36" s="265">
        <v>3754</v>
      </c>
      <c r="BH36" s="265">
        <v>3554</v>
      </c>
      <c r="BI36" s="265">
        <v>3470</v>
      </c>
      <c r="BJ36" s="265">
        <v>3368</v>
      </c>
      <c r="BK36" s="265">
        <v>3368</v>
      </c>
      <c r="BL36" s="95">
        <v>3247</v>
      </c>
      <c r="BM36" s="95">
        <v>3262</v>
      </c>
      <c r="BN36" s="95">
        <v>3264</v>
      </c>
      <c r="BO36" s="95">
        <v>3263</v>
      </c>
      <c r="BP36" s="95">
        <v>3202</v>
      </c>
      <c r="BQ36" s="95">
        <v>3241</v>
      </c>
      <c r="BR36" s="95">
        <v>3200</v>
      </c>
      <c r="BS36" s="95">
        <v>3288</v>
      </c>
      <c r="BT36" s="95">
        <v>3328</v>
      </c>
      <c r="BU36" s="95">
        <v>3304</v>
      </c>
      <c r="BV36" s="95">
        <v>3313</v>
      </c>
      <c r="BW36" s="95">
        <v>3257</v>
      </c>
      <c r="BX36" s="265">
        <v>3050</v>
      </c>
      <c r="BY36" s="265">
        <v>2994</v>
      </c>
      <c r="BZ36" s="265">
        <v>3083</v>
      </c>
      <c r="CA36" s="265">
        <v>3102</v>
      </c>
      <c r="CB36" s="265">
        <v>3185</v>
      </c>
      <c r="CC36" s="265">
        <v>3212</v>
      </c>
      <c r="CD36" s="265">
        <v>3262</v>
      </c>
      <c r="CE36" s="265">
        <v>3318</v>
      </c>
      <c r="CF36" s="265">
        <v>3279</v>
      </c>
      <c r="CG36" s="265">
        <v>3329</v>
      </c>
      <c r="CH36" s="265">
        <v>3407</v>
      </c>
      <c r="CI36" s="265">
        <v>3389</v>
      </c>
      <c r="CJ36" s="95">
        <v>3277</v>
      </c>
      <c r="CK36" s="95">
        <v>3250</v>
      </c>
      <c r="CL36" s="95">
        <v>3333</v>
      </c>
      <c r="CM36" s="95">
        <v>3286</v>
      </c>
      <c r="CN36" s="95">
        <v>3212</v>
      </c>
      <c r="CO36" s="95">
        <v>3265</v>
      </c>
      <c r="CP36" s="95">
        <v>3261</v>
      </c>
      <c r="CQ36" s="95">
        <v>3369</v>
      </c>
      <c r="CR36" s="95">
        <v>3351</v>
      </c>
      <c r="CS36" s="95">
        <v>3366</v>
      </c>
      <c r="CT36" s="95">
        <v>3415</v>
      </c>
      <c r="CU36" s="95">
        <v>3402</v>
      </c>
      <c r="CV36" s="265">
        <v>3308</v>
      </c>
      <c r="CW36" s="265">
        <v>3376</v>
      </c>
      <c r="CX36" s="265">
        <v>3452</v>
      </c>
      <c r="CY36" s="265">
        <v>3526</v>
      </c>
      <c r="CZ36" s="265">
        <v>3597</v>
      </c>
      <c r="DA36" s="265">
        <v>3610</v>
      </c>
      <c r="DB36" s="265">
        <v>3618</v>
      </c>
      <c r="DC36" s="265">
        <v>3680</v>
      </c>
      <c r="DD36" s="265">
        <v>3723</v>
      </c>
      <c r="DE36" s="265">
        <v>3714</v>
      </c>
      <c r="DF36" s="265">
        <v>3677</v>
      </c>
      <c r="DG36" s="265">
        <v>3703</v>
      </c>
      <c r="DH36" s="95">
        <v>3603</v>
      </c>
      <c r="DI36" s="95">
        <v>3653</v>
      </c>
      <c r="DJ36" s="95">
        <v>3733</v>
      </c>
      <c r="DK36" s="95">
        <v>3779</v>
      </c>
      <c r="DL36" s="95">
        <v>3748</v>
      </c>
      <c r="DM36" s="95">
        <v>3784</v>
      </c>
      <c r="DN36" s="95">
        <v>3469</v>
      </c>
      <c r="DO36" s="95">
        <v>3494</v>
      </c>
      <c r="DP36" s="95">
        <v>3493</v>
      </c>
      <c r="DQ36" s="95">
        <v>3478</v>
      </c>
      <c r="DR36" s="95">
        <v>3482</v>
      </c>
      <c r="DS36" s="95">
        <v>3393</v>
      </c>
      <c r="DT36" s="265">
        <v>3276</v>
      </c>
      <c r="DU36" s="265">
        <v>3304</v>
      </c>
      <c r="DV36" s="265">
        <v>3375</v>
      </c>
      <c r="DW36" s="265">
        <v>3397</v>
      </c>
      <c r="DX36" s="265">
        <v>3467</v>
      </c>
      <c r="DY36" s="265">
        <v>3526</v>
      </c>
      <c r="DZ36" s="265">
        <v>3515</v>
      </c>
      <c r="EA36" s="265">
        <v>3518</v>
      </c>
      <c r="EB36" s="265">
        <v>3499</v>
      </c>
      <c r="EC36" s="265">
        <v>3482</v>
      </c>
      <c r="ED36" s="265">
        <v>3573</v>
      </c>
      <c r="EE36" s="265">
        <v>3567</v>
      </c>
      <c r="EF36" s="95">
        <v>3426</v>
      </c>
      <c r="EG36" s="95">
        <v>3439</v>
      </c>
      <c r="EH36" s="95">
        <v>3474</v>
      </c>
      <c r="EI36" s="95">
        <v>3553</v>
      </c>
      <c r="EJ36" s="95">
        <v>3596</v>
      </c>
      <c r="EK36" s="95">
        <v>3638</v>
      </c>
      <c r="EL36" s="95">
        <v>3627</v>
      </c>
      <c r="EM36" s="95">
        <v>3638</v>
      </c>
      <c r="EN36" s="95">
        <v>3674</v>
      </c>
      <c r="EO36" s="95">
        <v>3622</v>
      </c>
      <c r="EP36" s="95">
        <v>3632</v>
      </c>
      <c r="EQ36" s="95">
        <v>3595</v>
      </c>
      <c r="ER36" s="95">
        <v>3503</v>
      </c>
      <c r="ES36" s="95">
        <v>3464</v>
      </c>
      <c r="ET36" s="95">
        <v>3614</v>
      </c>
      <c r="EU36" s="95">
        <v>3692</v>
      </c>
      <c r="EV36" s="95">
        <v>3706</v>
      </c>
      <c r="EW36" s="276">
        <v>3755</v>
      </c>
      <c r="EX36" s="276">
        <v>3756</v>
      </c>
      <c r="EY36" s="276">
        <v>3778</v>
      </c>
      <c r="EZ36" s="276">
        <v>3807</v>
      </c>
      <c r="FA36" s="276">
        <v>3834</v>
      </c>
      <c r="FB36" s="276">
        <v>3803</v>
      </c>
      <c r="FC36" s="276">
        <v>3796</v>
      </c>
      <c r="FD36" s="95">
        <v>3640</v>
      </c>
      <c r="FE36" s="281">
        <v>-156</v>
      </c>
      <c r="FF36" s="282">
        <v>95.890410958904098</v>
      </c>
      <c r="FG36" s="281">
        <v>-156</v>
      </c>
      <c r="FH36" s="282">
        <v>95.890410958904098</v>
      </c>
    </row>
    <row r="37" spans="1:164" ht="15" outlineLevel="2">
      <c r="A37" s="306">
        <v>690</v>
      </c>
      <c r="B37" s="307" t="s">
        <v>319</v>
      </c>
      <c r="C37" s="306" t="s">
        <v>371</v>
      </c>
      <c r="D37" s="265">
        <v>1277</v>
      </c>
      <c r="E37" s="265">
        <v>1310</v>
      </c>
      <c r="F37" s="265">
        <v>1295</v>
      </c>
      <c r="G37" s="265">
        <v>1315</v>
      </c>
      <c r="H37" s="265">
        <v>1280</v>
      </c>
      <c r="I37" s="265">
        <v>1311</v>
      </c>
      <c r="J37" s="265">
        <v>1310</v>
      </c>
      <c r="K37" s="265">
        <v>1268</v>
      </c>
      <c r="L37" s="265">
        <v>1256</v>
      </c>
      <c r="M37" s="265">
        <v>1260</v>
      </c>
      <c r="N37" s="265">
        <v>1294</v>
      </c>
      <c r="O37" s="265">
        <v>1268</v>
      </c>
      <c r="P37" s="265">
        <v>1240</v>
      </c>
      <c r="Q37" s="265">
        <v>1197</v>
      </c>
      <c r="R37" s="265">
        <v>1215</v>
      </c>
      <c r="S37" s="265">
        <v>1218</v>
      </c>
      <c r="T37" s="265">
        <v>1280</v>
      </c>
      <c r="U37" s="265">
        <v>1282</v>
      </c>
      <c r="V37" s="265">
        <v>1284</v>
      </c>
      <c r="W37" s="265">
        <v>1314</v>
      </c>
      <c r="X37" s="265">
        <v>1324</v>
      </c>
      <c r="Y37" s="265">
        <v>1338</v>
      </c>
      <c r="Z37" s="265">
        <v>1323</v>
      </c>
      <c r="AA37" s="265">
        <v>1288</v>
      </c>
      <c r="AB37" s="265">
        <v>1264</v>
      </c>
      <c r="AC37" s="265">
        <v>1241</v>
      </c>
      <c r="AD37" s="265">
        <v>1242</v>
      </c>
      <c r="AE37" s="265">
        <v>1249</v>
      </c>
      <c r="AF37" s="265">
        <v>1216</v>
      </c>
      <c r="AG37" s="265">
        <v>1230</v>
      </c>
      <c r="AH37" s="265">
        <v>1322</v>
      </c>
      <c r="AI37" s="265">
        <v>1358</v>
      </c>
      <c r="AJ37" s="265">
        <v>1372</v>
      </c>
      <c r="AK37" s="265">
        <v>1353</v>
      </c>
      <c r="AL37" s="265">
        <v>1290</v>
      </c>
      <c r="AM37" s="265">
        <v>1320</v>
      </c>
      <c r="AN37" s="265">
        <v>1329</v>
      </c>
      <c r="AO37" s="265">
        <v>1209</v>
      </c>
      <c r="AP37" s="265">
        <v>1204</v>
      </c>
      <c r="AQ37" s="265">
        <v>1241</v>
      </c>
      <c r="AR37" s="265">
        <v>1255</v>
      </c>
      <c r="AS37" s="265">
        <v>1272</v>
      </c>
      <c r="AT37" s="265">
        <v>1320</v>
      </c>
      <c r="AU37" s="265">
        <v>1315</v>
      </c>
      <c r="AV37" s="265">
        <v>1283</v>
      </c>
      <c r="AW37" s="265">
        <v>1275</v>
      </c>
      <c r="AX37" s="265">
        <v>1249</v>
      </c>
      <c r="AY37" s="265">
        <v>1235</v>
      </c>
      <c r="AZ37" s="265">
        <v>1189</v>
      </c>
      <c r="BA37" s="265">
        <v>1186</v>
      </c>
      <c r="BB37" s="265">
        <v>1175</v>
      </c>
      <c r="BC37" s="265">
        <v>1152</v>
      </c>
      <c r="BD37" s="265">
        <v>1173</v>
      </c>
      <c r="BE37" s="265">
        <v>1241</v>
      </c>
      <c r="BF37" s="265">
        <v>1241</v>
      </c>
      <c r="BG37" s="265">
        <v>1238</v>
      </c>
      <c r="BH37" s="265">
        <v>1266</v>
      </c>
      <c r="BI37" s="265">
        <v>1252</v>
      </c>
      <c r="BJ37" s="265">
        <v>1226</v>
      </c>
      <c r="BK37" s="265">
        <v>1240</v>
      </c>
      <c r="BL37" s="95">
        <v>1216</v>
      </c>
      <c r="BM37" s="95">
        <v>1224</v>
      </c>
      <c r="BN37" s="95">
        <v>1227</v>
      </c>
      <c r="BO37" s="95">
        <v>1257</v>
      </c>
      <c r="BP37" s="95">
        <v>1298</v>
      </c>
      <c r="BQ37" s="95">
        <v>1336</v>
      </c>
      <c r="BR37" s="95">
        <v>1339</v>
      </c>
      <c r="BS37" s="95">
        <v>1355</v>
      </c>
      <c r="BT37" s="95">
        <v>1357</v>
      </c>
      <c r="BU37" s="95">
        <v>1398</v>
      </c>
      <c r="BV37" s="95">
        <v>1398</v>
      </c>
      <c r="BW37" s="95">
        <v>1390</v>
      </c>
      <c r="BX37" s="265">
        <v>1353</v>
      </c>
      <c r="BY37" s="265">
        <v>1375</v>
      </c>
      <c r="BZ37" s="265">
        <v>1399</v>
      </c>
      <c r="CA37" s="265">
        <v>1420</v>
      </c>
      <c r="CB37" s="265">
        <v>1415</v>
      </c>
      <c r="CC37" s="265">
        <v>1447</v>
      </c>
      <c r="CD37" s="265">
        <v>1473</v>
      </c>
      <c r="CE37" s="265">
        <v>1497</v>
      </c>
      <c r="CF37" s="265">
        <v>1449</v>
      </c>
      <c r="CG37" s="265">
        <v>1464</v>
      </c>
      <c r="CH37" s="265">
        <v>1475</v>
      </c>
      <c r="CI37" s="265">
        <v>1483</v>
      </c>
      <c r="CJ37" s="95">
        <v>1433</v>
      </c>
      <c r="CK37" s="95">
        <v>1397</v>
      </c>
      <c r="CL37" s="95">
        <v>1399</v>
      </c>
      <c r="CM37" s="95">
        <v>1401</v>
      </c>
      <c r="CN37" s="95">
        <v>1422</v>
      </c>
      <c r="CO37" s="95">
        <v>1423</v>
      </c>
      <c r="CP37" s="95">
        <v>1420</v>
      </c>
      <c r="CQ37" s="95">
        <v>1449</v>
      </c>
      <c r="CR37" s="95">
        <v>1453</v>
      </c>
      <c r="CS37" s="95">
        <v>1476</v>
      </c>
      <c r="CT37" s="95">
        <v>1534</v>
      </c>
      <c r="CU37" s="95">
        <v>1540</v>
      </c>
      <c r="CV37" s="265">
        <v>1501</v>
      </c>
      <c r="CW37" s="265">
        <v>1536</v>
      </c>
      <c r="CX37" s="265">
        <v>1529</v>
      </c>
      <c r="CY37" s="265">
        <v>1543</v>
      </c>
      <c r="CZ37" s="265">
        <v>1546</v>
      </c>
      <c r="DA37" s="265">
        <v>1539</v>
      </c>
      <c r="DB37" s="265">
        <v>1506</v>
      </c>
      <c r="DC37" s="265">
        <v>1526</v>
      </c>
      <c r="DD37" s="265">
        <v>1564</v>
      </c>
      <c r="DE37" s="265">
        <v>1573</v>
      </c>
      <c r="DF37" s="265">
        <v>1567</v>
      </c>
      <c r="DG37" s="265">
        <v>1568</v>
      </c>
      <c r="DH37" s="95">
        <v>1556</v>
      </c>
      <c r="DI37" s="95">
        <v>1573</v>
      </c>
      <c r="DJ37" s="95">
        <v>1584</v>
      </c>
      <c r="DK37" s="95">
        <v>1586</v>
      </c>
      <c r="DL37" s="95">
        <v>1583</v>
      </c>
      <c r="DM37" s="95">
        <v>1582</v>
      </c>
      <c r="DN37" s="95">
        <v>1467</v>
      </c>
      <c r="DO37" s="95">
        <v>1467</v>
      </c>
      <c r="DP37" s="95">
        <v>1473</v>
      </c>
      <c r="DQ37" s="95">
        <v>1484</v>
      </c>
      <c r="DR37" s="95">
        <v>1473</v>
      </c>
      <c r="DS37" s="95">
        <v>1474</v>
      </c>
      <c r="DT37" s="265">
        <v>1446</v>
      </c>
      <c r="DU37" s="265">
        <v>1501</v>
      </c>
      <c r="DV37" s="265">
        <v>1546</v>
      </c>
      <c r="DW37" s="265">
        <v>1563</v>
      </c>
      <c r="DX37" s="265">
        <v>1612</v>
      </c>
      <c r="DY37" s="265">
        <v>1635</v>
      </c>
      <c r="DZ37" s="265">
        <v>1621</v>
      </c>
      <c r="EA37" s="265">
        <v>1607</v>
      </c>
      <c r="EB37" s="265">
        <v>1577</v>
      </c>
      <c r="EC37" s="265">
        <v>1587</v>
      </c>
      <c r="ED37" s="265">
        <v>1611</v>
      </c>
      <c r="EE37" s="265">
        <v>1614</v>
      </c>
      <c r="EF37" s="95">
        <v>1551</v>
      </c>
      <c r="EG37" s="95">
        <v>1565</v>
      </c>
      <c r="EH37" s="95">
        <v>1571</v>
      </c>
      <c r="EI37" s="95">
        <v>1582</v>
      </c>
      <c r="EJ37" s="95">
        <v>1588</v>
      </c>
      <c r="EK37" s="95">
        <v>1588</v>
      </c>
      <c r="EL37" s="95">
        <v>1619</v>
      </c>
      <c r="EM37" s="95">
        <v>1647</v>
      </c>
      <c r="EN37" s="95">
        <v>1664</v>
      </c>
      <c r="EO37" s="95">
        <v>1669</v>
      </c>
      <c r="EP37" s="95">
        <v>1695</v>
      </c>
      <c r="EQ37" s="95">
        <v>1693</v>
      </c>
      <c r="ER37" s="95">
        <v>1639</v>
      </c>
      <c r="ES37" s="95">
        <v>1677</v>
      </c>
      <c r="ET37" s="95">
        <v>1732</v>
      </c>
      <c r="EU37" s="95">
        <v>1743</v>
      </c>
      <c r="EV37" s="95">
        <v>1753</v>
      </c>
      <c r="EW37" s="276">
        <v>1743</v>
      </c>
      <c r="EX37" s="276">
        <v>1744</v>
      </c>
      <c r="EY37" s="276">
        <v>1744</v>
      </c>
      <c r="EZ37" s="276">
        <v>1745</v>
      </c>
      <c r="FA37" s="276">
        <v>1741</v>
      </c>
      <c r="FB37" s="276">
        <v>1759</v>
      </c>
      <c r="FC37" s="276">
        <v>1769</v>
      </c>
      <c r="FD37" s="95">
        <v>1681</v>
      </c>
      <c r="FE37" s="281">
        <v>-88</v>
      </c>
      <c r="FF37" s="282">
        <v>95.025438100621798</v>
      </c>
      <c r="FG37" s="281">
        <v>-88</v>
      </c>
      <c r="FH37" s="282">
        <v>95.025438100621798</v>
      </c>
    </row>
    <row r="38" spans="1:164" ht="15" outlineLevel="2">
      <c r="A38" s="306">
        <v>736</v>
      </c>
      <c r="B38" s="307" t="s">
        <v>319</v>
      </c>
      <c r="C38" s="306" t="s">
        <v>372</v>
      </c>
      <c r="D38" s="265">
        <v>16319</v>
      </c>
      <c r="E38" s="265">
        <v>15976</v>
      </c>
      <c r="F38" s="265">
        <v>15521</v>
      </c>
      <c r="G38" s="265">
        <v>15485</v>
      </c>
      <c r="H38" s="265">
        <v>15564</v>
      </c>
      <c r="I38" s="265">
        <v>15775</v>
      </c>
      <c r="J38" s="265">
        <v>15035</v>
      </c>
      <c r="K38" s="265">
        <v>15045</v>
      </c>
      <c r="L38" s="265">
        <v>14490</v>
      </c>
      <c r="M38" s="265">
        <v>14256</v>
      </c>
      <c r="N38" s="265">
        <v>14096</v>
      </c>
      <c r="O38" s="265">
        <v>13940</v>
      </c>
      <c r="P38" s="265">
        <v>12777</v>
      </c>
      <c r="Q38" s="265">
        <v>12579</v>
      </c>
      <c r="R38" s="265">
        <v>12012</v>
      </c>
      <c r="S38" s="265">
        <v>12056</v>
      </c>
      <c r="T38" s="265">
        <v>15564</v>
      </c>
      <c r="U38" s="265">
        <v>12678</v>
      </c>
      <c r="V38" s="265">
        <v>12690</v>
      </c>
      <c r="W38" s="265">
        <v>13340</v>
      </c>
      <c r="X38" s="265">
        <v>13806</v>
      </c>
      <c r="Y38" s="265">
        <v>14122</v>
      </c>
      <c r="Z38" s="265">
        <v>13755</v>
      </c>
      <c r="AA38" s="265">
        <v>13605</v>
      </c>
      <c r="AB38" s="265">
        <v>13068</v>
      </c>
      <c r="AC38" s="265">
        <v>12866</v>
      </c>
      <c r="AD38" s="265">
        <v>12698</v>
      </c>
      <c r="AE38" s="265">
        <v>12736</v>
      </c>
      <c r="AF38" s="265">
        <v>12576</v>
      </c>
      <c r="AG38" s="265">
        <v>12923</v>
      </c>
      <c r="AH38" s="265">
        <v>13178</v>
      </c>
      <c r="AI38" s="265">
        <v>13471</v>
      </c>
      <c r="AJ38" s="265">
        <v>13653</v>
      </c>
      <c r="AK38" s="265">
        <v>13673</v>
      </c>
      <c r="AL38" s="265">
        <v>13015</v>
      </c>
      <c r="AM38" s="265">
        <v>13132</v>
      </c>
      <c r="AN38" s="265">
        <v>13052</v>
      </c>
      <c r="AO38" s="265">
        <v>12594</v>
      </c>
      <c r="AP38" s="265">
        <v>12760</v>
      </c>
      <c r="AQ38" s="265">
        <v>13212</v>
      </c>
      <c r="AR38" s="265">
        <v>13370</v>
      </c>
      <c r="AS38" s="265">
        <v>14405</v>
      </c>
      <c r="AT38" s="265">
        <v>14512</v>
      </c>
      <c r="AU38" s="265">
        <v>14631</v>
      </c>
      <c r="AV38" s="265">
        <v>14857</v>
      </c>
      <c r="AW38" s="265">
        <v>14909</v>
      </c>
      <c r="AX38" s="265">
        <v>14988</v>
      </c>
      <c r="AY38" s="265">
        <v>15360</v>
      </c>
      <c r="AZ38" s="265">
        <v>15332</v>
      </c>
      <c r="BA38" s="265">
        <v>15301</v>
      </c>
      <c r="BB38" s="265">
        <v>15275</v>
      </c>
      <c r="BC38" s="265">
        <v>14642</v>
      </c>
      <c r="BD38" s="265">
        <v>14737</v>
      </c>
      <c r="BE38" s="265">
        <v>14823</v>
      </c>
      <c r="BF38" s="265">
        <v>15371</v>
      </c>
      <c r="BG38" s="265">
        <v>15319</v>
      </c>
      <c r="BH38" s="265">
        <v>14241</v>
      </c>
      <c r="BI38" s="265">
        <v>14076</v>
      </c>
      <c r="BJ38" s="265">
        <v>14063</v>
      </c>
      <c r="BK38" s="265">
        <v>14288</v>
      </c>
      <c r="BL38" s="95">
        <v>14232</v>
      </c>
      <c r="BM38" s="95">
        <v>14017</v>
      </c>
      <c r="BN38" s="95">
        <v>14215</v>
      </c>
      <c r="BO38" s="95">
        <v>14277</v>
      </c>
      <c r="BP38" s="95">
        <v>13797</v>
      </c>
      <c r="BQ38" s="95">
        <v>13781</v>
      </c>
      <c r="BR38" s="95">
        <v>13717</v>
      </c>
      <c r="BS38" s="95">
        <v>13897</v>
      </c>
      <c r="BT38" s="95">
        <v>13992</v>
      </c>
      <c r="BU38" s="95">
        <v>13993</v>
      </c>
      <c r="BV38" s="95">
        <v>13918</v>
      </c>
      <c r="BW38" s="95">
        <v>13818</v>
      </c>
      <c r="BX38" s="265">
        <v>13742</v>
      </c>
      <c r="BY38" s="265">
        <v>13724</v>
      </c>
      <c r="BZ38" s="265">
        <v>13744</v>
      </c>
      <c r="CA38" s="265">
        <v>13759</v>
      </c>
      <c r="CB38" s="265">
        <v>13705</v>
      </c>
      <c r="CC38" s="265">
        <v>13782</v>
      </c>
      <c r="CD38" s="265">
        <v>13901</v>
      </c>
      <c r="CE38" s="265">
        <v>13934</v>
      </c>
      <c r="CF38" s="265">
        <v>13861</v>
      </c>
      <c r="CG38" s="265">
        <v>14032</v>
      </c>
      <c r="CH38" s="265">
        <v>14102</v>
      </c>
      <c r="CI38" s="265">
        <v>14099</v>
      </c>
      <c r="CJ38" s="95">
        <v>13668</v>
      </c>
      <c r="CK38" s="95">
        <v>13412</v>
      </c>
      <c r="CL38" s="95">
        <v>13437</v>
      </c>
      <c r="CM38" s="95">
        <v>13318</v>
      </c>
      <c r="CN38" s="95">
        <v>13055</v>
      </c>
      <c r="CO38" s="95">
        <v>13081</v>
      </c>
      <c r="CP38" s="95">
        <v>13239</v>
      </c>
      <c r="CQ38" s="95">
        <v>13716</v>
      </c>
      <c r="CR38" s="95">
        <v>13855</v>
      </c>
      <c r="CS38" s="95">
        <v>14061</v>
      </c>
      <c r="CT38" s="95">
        <v>14380</v>
      </c>
      <c r="CU38" s="95">
        <v>14619</v>
      </c>
      <c r="CV38" s="265">
        <v>14526</v>
      </c>
      <c r="CW38" s="265">
        <v>14683</v>
      </c>
      <c r="CX38" s="265">
        <v>14885</v>
      </c>
      <c r="CY38" s="265">
        <v>14925</v>
      </c>
      <c r="CZ38" s="265">
        <v>15095</v>
      </c>
      <c r="DA38" s="265">
        <v>15090</v>
      </c>
      <c r="DB38" s="265">
        <v>14998</v>
      </c>
      <c r="DC38" s="265">
        <v>15103</v>
      </c>
      <c r="DD38" s="265">
        <v>14830</v>
      </c>
      <c r="DE38" s="265">
        <v>14935</v>
      </c>
      <c r="DF38" s="265">
        <v>15050</v>
      </c>
      <c r="DG38" s="265">
        <v>15196</v>
      </c>
      <c r="DH38" s="95">
        <v>15006</v>
      </c>
      <c r="DI38" s="95">
        <v>15149</v>
      </c>
      <c r="DJ38" s="95">
        <v>15591</v>
      </c>
      <c r="DK38" s="95">
        <v>15735</v>
      </c>
      <c r="DL38" s="95">
        <v>15519</v>
      </c>
      <c r="DM38" s="95">
        <v>15578</v>
      </c>
      <c r="DN38" s="95">
        <v>14153</v>
      </c>
      <c r="DO38" s="95">
        <v>14239</v>
      </c>
      <c r="DP38" s="95">
        <v>14448</v>
      </c>
      <c r="DQ38" s="95">
        <v>14420</v>
      </c>
      <c r="DR38" s="95">
        <v>14536</v>
      </c>
      <c r="DS38" s="95">
        <v>14473</v>
      </c>
      <c r="DT38" s="265">
        <v>14234</v>
      </c>
      <c r="DU38" s="265">
        <v>13988</v>
      </c>
      <c r="DV38" s="265">
        <v>14298</v>
      </c>
      <c r="DW38" s="265">
        <v>14151</v>
      </c>
      <c r="DX38" s="265">
        <v>14244</v>
      </c>
      <c r="DY38" s="265">
        <v>14443</v>
      </c>
      <c r="DZ38" s="265">
        <v>14461</v>
      </c>
      <c r="EA38" s="265">
        <v>14712</v>
      </c>
      <c r="EB38" s="265">
        <v>14518</v>
      </c>
      <c r="EC38" s="265">
        <v>14631</v>
      </c>
      <c r="ED38" s="265">
        <v>14707</v>
      </c>
      <c r="EE38" s="265">
        <v>14416</v>
      </c>
      <c r="EF38" s="95">
        <v>14207</v>
      </c>
      <c r="EG38" s="95">
        <v>14256</v>
      </c>
      <c r="EH38" s="95">
        <v>14459</v>
      </c>
      <c r="EI38" s="95">
        <v>14602</v>
      </c>
      <c r="EJ38" s="95">
        <v>14500</v>
      </c>
      <c r="EK38" s="95">
        <v>14527</v>
      </c>
      <c r="EL38" s="95">
        <v>14295</v>
      </c>
      <c r="EM38" s="95">
        <v>14413</v>
      </c>
      <c r="EN38" s="95">
        <v>14508</v>
      </c>
      <c r="EO38" s="95">
        <v>14496</v>
      </c>
      <c r="EP38" s="95">
        <v>14501</v>
      </c>
      <c r="EQ38" s="95">
        <v>14405</v>
      </c>
      <c r="ER38" s="95">
        <v>14046</v>
      </c>
      <c r="ES38" s="95">
        <v>14154</v>
      </c>
      <c r="ET38" s="95">
        <v>14421</v>
      </c>
      <c r="EU38" s="95">
        <v>14567</v>
      </c>
      <c r="EV38" s="95">
        <v>14533</v>
      </c>
      <c r="EW38" s="276">
        <v>14566</v>
      </c>
      <c r="EX38" s="276">
        <v>14374</v>
      </c>
      <c r="EY38" s="276">
        <v>14354</v>
      </c>
      <c r="EZ38" s="276">
        <v>14389</v>
      </c>
      <c r="FA38" s="276">
        <v>14421</v>
      </c>
      <c r="FB38" s="276">
        <v>14252</v>
      </c>
      <c r="FC38" s="276">
        <v>14264</v>
      </c>
      <c r="FD38" s="95">
        <v>14042</v>
      </c>
      <c r="FE38" s="281">
        <v>-222</v>
      </c>
      <c r="FF38" s="282">
        <v>98.443634324172706</v>
      </c>
      <c r="FG38" s="281">
        <v>-222</v>
      </c>
      <c r="FH38" s="282">
        <v>98.443634324172706</v>
      </c>
    </row>
    <row r="39" spans="1:164" ht="15" outlineLevel="2">
      <c r="A39" s="306">
        <v>858</v>
      </c>
      <c r="B39" s="307" t="s">
        <v>319</v>
      </c>
      <c r="C39" s="306" t="s">
        <v>373</v>
      </c>
      <c r="D39" s="265">
        <v>1642</v>
      </c>
      <c r="E39" s="265">
        <v>1762</v>
      </c>
      <c r="F39" s="265">
        <v>1797</v>
      </c>
      <c r="G39" s="265">
        <v>1828</v>
      </c>
      <c r="H39" s="265">
        <v>1850</v>
      </c>
      <c r="I39" s="265">
        <v>1836</v>
      </c>
      <c r="J39" s="265">
        <v>1817</v>
      </c>
      <c r="K39" s="265">
        <v>1811</v>
      </c>
      <c r="L39" s="265">
        <v>1789</v>
      </c>
      <c r="M39" s="265">
        <v>1847</v>
      </c>
      <c r="N39" s="265">
        <v>1877</v>
      </c>
      <c r="O39" s="265">
        <v>1821</v>
      </c>
      <c r="P39" s="265">
        <v>1647</v>
      </c>
      <c r="Q39" s="265">
        <v>1685</v>
      </c>
      <c r="R39" s="265">
        <v>1737</v>
      </c>
      <c r="S39" s="265">
        <v>1747</v>
      </c>
      <c r="T39" s="265">
        <v>1850</v>
      </c>
      <c r="U39" s="265">
        <v>1821</v>
      </c>
      <c r="V39" s="265">
        <v>1828</v>
      </c>
      <c r="W39" s="265">
        <v>1924</v>
      </c>
      <c r="X39" s="265">
        <v>1922</v>
      </c>
      <c r="Y39" s="265">
        <v>1993</v>
      </c>
      <c r="Z39" s="265">
        <v>1952</v>
      </c>
      <c r="AA39" s="265">
        <v>1854</v>
      </c>
      <c r="AB39" s="265">
        <v>1691</v>
      </c>
      <c r="AC39" s="265">
        <v>1646</v>
      </c>
      <c r="AD39" s="265">
        <v>1734</v>
      </c>
      <c r="AE39" s="265">
        <v>1762</v>
      </c>
      <c r="AF39" s="265">
        <v>1773</v>
      </c>
      <c r="AG39" s="265">
        <v>1823</v>
      </c>
      <c r="AH39" s="265">
        <v>1963</v>
      </c>
      <c r="AI39" s="265">
        <v>2064</v>
      </c>
      <c r="AJ39" s="265">
        <v>2173</v>
      </c>
      <c r="AK39" s="265">
        <v>2191</v>
      </c>
      <c r="AL39" s="265">
        <v>2172</v>
      </c>
      <c r="AM39" s="265">
        <v>2215</v>
      </c>
      <c r="AN39" s="265">
        <v>2107</v>
      </c>
      <c r="AO39" s="265">
        <v>1932</v>
      </c>
      <c r="AP39" s="265">
        <v>2044</v>
      </c>
      <c r="AQ39" s="265">
        <v>2095</v>
      </c>
      <c r="AR39" s="265">
        <v>2086</v>
      </c>
      <c r="AS39" s="265">
        <v>2247</v>
      </c>
      <c r="AT39" s="265">
        <v>2285</v>
      </c>
      <c r="AU39" s="265">
        <v>2280</v>
      </c>
      <c r="AV39" s="265">
        <v>2263</v>
      </c>
      <c r="AW39" s="265">
        <v>2277</v>
      </c>
      <c r="AX39" s="265">
        <v>2248</v>
      </c>
      <c r="AY39" s="265">
        <v>2209</v>
      </c>
      <c r="AZ39" s="265">
        <v>2088</v>
      </c>
      <c r="BA39" s="265">
        <v>2051</v>
      </c>
      <c r="BB39" s="265">
        <v>2051</v>
      </c>
      <c r="BC39" s="265">
        <v>1953</v>
      </c>
      <c r="BD39" s="265">
        <v>1943</v>
      </c>
      <c r="BE39" s="265">
        <v>1921</v>
      </c>
      <c r="BF39" s="265">
        <v>1958</v>
      </c>
      <c r="BG39" s="265">
        <v>2065</v>
      </c>
      <c r="BH39" s="265">
        <v>1925</v>
      </c>
      <c r="BI39" s="265">
        <v>1894</v>
      </c>
      <c r="BJ39" s="265">
        <v>1912</v>
      </c>
      <c r="BK39" s="265">
        <v>1976</v>
      </c>
      <c r="BL39" s="95">
        <v>1985</v>
      </c>
      <c r="BM39" s="95">
        <v>1997</v>
      </c>
      <c r="BN39" s="95">
        <v>2095</v>
      </c>
      <c r="BO39" s="95">
        <v>2143</v>
      </c>
      <c r="BP39" s="95">
        <v>2225</v>
      </c>
      <c r="BQ39" s="95">
        <v>2348</v>
      </c>
      <c r="BR39" s="95">
        <v>2393</v>
      </c>
      <c r="BS39" s="95">
        <v>2475</v>
      </c>
      <c r="BT39" s="95">
        <v>2545</v>
      </c>
      <c r="BU39" s="95">
        <v>2568</v>
      </c>
      <c r="BV39" s="95">
        <v>2606</v>
      </c>
      <c r="BW39" s="95">
        <v>2558</v>
      </c>
      <c r="BX39" s="265">
        <v>2332</v>
      </c>
      <c r="BY39" s="265">
        <v>2271</v>
      </c>
      <c r="BZ39" s="265">
        <v>2393</v>
      </c>
      <c r="CA39" s="265">
        <v>2401</v>
      </c>
      <c r="CB39" s="265">
        <v>2407</v>
      </c>
      <c r="CC39" s="265">
        <v>2355</v>
      </c>
      <c r="CD39" s="265">
        <v>2256</v>
      </c>
      <c r="CE39" s="265">
        <v>2299</v>
      </c>
      <c r="CF39" s="265">
        <v>2199</v>
      </c>
      <c r="CG39" s="265">
        <v>2236</v>
      </c>
      <c r="CH39" s="265">
        <v>2235</v>
      </c>
      <c r="CI39" s="265">
        <v>2217</v>
      </c>
      <c r="CJ39" s="95">
        <v>2109</v>
      </c>
      <c r="CK39" s="95">
        <v>1956</v>
      </c>
      <c r="CL39" s="95">
        <v>1958</v>
      </c>
      <c r="CM39" s="95">
        <v>1969</v>
      </c>
      <c r="CN39" s="95">
        <v>1958</v>
      </c>
      <c r="CO39" s="95">
        <v>1978</v>
      </c>
      <c r="CP39" s="95">
        <v>1957</v>
      </c>
      <c r="CQ39" s="95">
        <v>2069</v>
      </c>
      <c r="CR39" s="95">
        <v>2083</v>
      </c>
      <c r="CS39" s="95">
        <v>2089</v>
      </c>
      <c r="CT39" s="95">
        <v>2145</v>
      </c>
      <c r="CU39" s="95">
        <v>2161</v>
      </c>
      <c r="CV39" s="265">
        <v>2136</v>
      </c>
      <c r="CW39" s="265">
        <v>2195</v>
      </c>
      <c r="CX39" s="265">
        <v>2298</v>
      </c>
      <c r="CY39" s="265">
        <v>2379</v>
      </c>
      <c r="CZ39" s="265">
        <v>2418</v>
      </c>
      <c r="DA39" s="265">
        <v>2459</v>
      </c>
      <c r="DB39" s="265">
        <v>2498</v>
      </c>
      <c r="DC39" s="265">
        <v>2568</v>
      </c>
      <c r="DD39" s="265">
        <v>2565</v>
      </c>
      <c r="DE39" s="265">
        <v>2577</v>
      </c>
      <c r="DF39" s="265">
        <v>2532</v>
      </c>
      <c r="DG39" s="265">
        <v>2547</v>
      </c>
      <c r="DH39" s="95">
        <v>2497</v>
      </c>
      <c r="DI39" s="95">
        <v>2563</v>
      </c>
      <c r="DJ39" s="95">
        <v>2654</v>
      </c>
      <c r="DK39" s="95">
        <v>2704</v>
      </c>
      <c r="DL39" s="95">
        <v>2687</v>
      </c>
      <c r="DM39" s="95">
        <v>2675</v>
      </c>
      <c r="DN39" s="95">
        <v>2478</v>
      </c>
      <c r="DO39" s="95">
        <v>2501</v>
      </c>
      <c r="DP39" s="95">
        <v>2582</v>
      </c>
      <c r="DQ39" s="95">
        <v>2594</v>
      </c>
      <c r="DR39" s="95">
        <v>2648</v>
      </c>
      <c r="DS39" s="95">
        <v>2557</v>
      </c>
      <c r="DT39" s="265">
        <v>2466</v>
      </c>
      <c r="DU39" s="265">
        <v>2509</v>
      </c>
      <c r="DV39" s="265">
        <v>2612</v>
      </c>
      <c r="DW39" s="265">
        <v>2651</v>
      </c>
      <c r="DX39" s="265">
        <v>2696</v>
      </c>
      <c r="DY39" s="265">
        <v>2678</v>
      </c>
      <c r="DZ39" s="265">
        <v>2649</v>
      </c>
      <c r="EA39" s="265">
        <v>2701</v>
      </c>
      <c r="EB39" s="265">
        <v>2747</v>
      </c>
      <c r="EC39" s="265">
        <v>2721</v>
      </c>
      <c r="ED39" s="265">
        <v>2741</v>
      </c>
      <c r="EE39" s="265">
        <v>2752</v>
      </c>
      <c r="EF39" s="95">
        <v>2713</v>
      </c>
      <c r="EG39" s="95">
        <v>2806</v>
      </c>
      <c r="EH39" s="95">
        <v>2854</v>
      </c>
      <c r="EI39" s="95">
        <v>2897</v>
      </c>
      <c r="EJ39" s="95">
        <v>2933</v>
      </c>
      <c r="EK39" s="95">
        <v>2962</v>
      </c>
      <c r="EL39" s="95">
        <v>2914</v>
      </c>
      <c r="EM39" s="95">
        <v>2909</v>
      </c>
      <c r="EN39" s="95">
        <v>2892</v>
      </c>
      <c r="EO39" s="95">
        <v>2905</v>
      </c>
      <c r="EP39" s="95">
        <v>2886</v>
      </c>
      <c r="EQ39" s="95">
        <v>2862</v>
      </c>
      <c r="ER39" s="95">
        <v>2732</v>
      </c>
      <c r="ES39" s="95">
        <v>2703</v>
      </c>
      <c r="ET39" s="95">
        <v>2716</v>
      </c>
      <c r="EU39" s="95">
        <v>2705</v>
      </c>
      <c r="EV39" s="95">
        <v>2648</v>
      </c>
      <c r="EW39" s="276">
        <v>2652</v>
      </c>
      <c r="EX39" s="276">
        <v>2606</v>
      </c>
      <c r="EY39" s="276">
        <v>2563</v>
      </c>
      <c r="EZ39" s="276">
        <v>2563</v>
      </c>
      <c r="FA39" s="276">
        <v>2498</v>
      </c>
      <c r="FB39" s="276">
        <v>2475</v>
      </c>
      <c r="FC39" s="276">
        <v>2437</v>
      </c>
      <c r="FD39" s="95">
        <v>2281</v>
      </c>
      <c r="FE39" s="281">
        <v>-156</v>
      </c>
      <c r="FF39" s="282">
        <v>93.598686910135399</v>
      </c>
      <c r="FG39" s="281">
        <v>-156</v>
      </c>
      <c r="FH39" s="282">
        <v>93.598686910135399</v>
      </c>
    </row>
    <row r="40" spans="1:164" ht="15" outlineLevel="2">
      <c r="A40" s="306">
        <v>885</v>
      </c>
      <c r="B40" s="307" t="s">
        <v>319</v>
      </c>
      <c r="C40" s="306" t="s">
        <v>374</v>
      </c>
      <c r="D40" s="265">
        <v>862</v>
      </c>
      <c r="E40" s="265">
        <v>854</v>
      </c>
      <c r="F40" s="265">
        <v>899</v>
      </c>
      <c r="G40" s="265">
        <v>883</v>
      </c>
      <c r="H40" s="265">
        <v>953</v>
      </c>
      <c r="I40" s="265">
        <v>966</v>
      </c>
      <c r="J40" s="265">
        <v>928</v>
      </c>
      <c r="K40" s="265">
        <v>922</v>
      </c>
      <c r="L40" s="265">
        <v>910</v>
      </c>
      <c r="M40" s="265">
        <v>911</v>
      </c>
      <c r="N40" s="265">
        <v>912</v>
      </c>
      <c r="O40" s="265">
        <v>899</v>
      </c>
      <c r="P40" s="265">
        <v>809</v>
      </c>
      <c r="Q40" s="265">
        <v>782</v>
      </c>
      <c r="R40" s="265">
        <v>833</v>
      </c>
      <c r="S40" s="265">
        <v>831</v>
      </c>
      <c r="T40" s="265">
        <v>953</v>
      </c>
      <c r="U40" s="265">
        <v>856</v>
      </c>
      <c r="V40" s="265">
        <v>885</v>
      </c>
      <c r="W40" s="265">
        <v>939</v>
      </c>
      <c r="X40" s="265">
        <v>955</v>
      </c>
      <c r="Y40" s="265">
        <v>985</v>
      </c>
      <c r="Z40" s="265">
        <v>959</v>
      </c>
      <c r="AA40" s="265">
        <v>926</v>
      </c>
      <c r="AB40" s="265">
        <v>852</v>
      </c>
      <c r="AC40" s="265">
        <v>812</v>
      </c>
      <c r="AD40" s="265">
        <v>822</v>
      </c>
      <c r="AE40" s="265">
        <v>832</v>
      </c>
      <c r="AF40" s="265">
        <v>806</v>
      </c>
      <c r="AG40" s="265">
        <v>803</v>
      </c>
      <c r="AH40" s="265">
        <v>865</v>
      </c>
      <c r="AI40" s="265">
        <v>874</v>
      </c>
      <c r="AJ40" s="265">
        <v>878</v>
      </c>
      <c r="AK40" s="265">
        <v>886</v>
      </c>
      <c r="AL40" s="265">
        <v>838</v>
      </c>
      <c r="AM40" s="265">
        <v>851</v>
      </c>
      <c r="AN40" s="265">
        <v>833</v>
      </c>
      <c r="AO40" s="265">
        <v>764</v>
      </c>
      <c r="AP40" s="265">
        <v>768</v>
      </c>
      <c r="AQ40" s="265">
        <v>797</v>
      </c>
      <c r="AR40" s="265">
        <v>777</v>
      </c>
      <c r="AS40" s="265">
        <v>793</v>
      </c>
      <c r="AT40" s="265">
        <v>842</v>
      </c>
      <c r="AU40" s="265">
        <v>840</v>
      </c>
      <c r="AV40" s="265">
        <v>824</v>
      </c>
      <c r="AW40" s="265">
        <v>824</v>
      </c>
      <c r="AX40" s="265">
        <v>832</v>
      </c>
      <c r="AY40" s="265">
        <v>852</v>
      </c>
      <c r="AZ40" s="265">
        <v>836</v>
      </c>
      <c r="BA40" s="265">
        <v>833</v>
      </c>
      <c r="BB40" s="265">
        <v>810</v>
      </c>
      <c r="BC40" s="265">
        <v>749</v>
      </c>
      <c r="BD40" s="265">
        <v>756</v>
      </c>
      <c r="BE40" s="265">
        <v>755</v>
      </c>
      <c r="BF40" s="265">
        <v>758</v>
      </c>
      <c r="BG40" s="265">
        <v>770</v>
      </c>
      <c r="BH40" s="265">
        <v>788</v>
      </c>
      <c r="BI40" s="265">
        <v>779</v>
      </c>
      <c r="BJ40" s="265">
        <v>773</v>
      </c>
      <c r="BK40" s="265">
        <v>804</v>
      </c>
      <c r="BL40" s="95">
        <v>789</v>
      </c>
      <c r="BM40" s="95">
        <v>819</v>
      </c>
      <c r="BN40" s="95">
        <v>829</v>
      </c>
      <c r="BO40" s="95">
        <v>839</v>
      </c>
      <c r="BP40" s="95">
        <v>840</v>
      </c>
      <c r="BQ40" s="95">
        <v>844</v>
      </c>
      <c r="BR40" s="95">
        <v>821</v>
      </c>
      <c r="BS40" s="95">
        <v>817</v>
      </c>
      <c r="BT40" s="95">
        <v>840</v>
      </c>
      <c r="BU40" s="95">
        <v>842</v>
      </c>
      <c r="BV40" s="95">
        <v>864</v>
      </c>
      <c r="BW40" s="95">
        <v>869</v>
      </c>
      <c r="BX40" s="265">
        <v>835</v>
      </c>
      <c r="BY40" s="265">
        <v>801</v>
      </c>
      <c r="BZ40" s="265">
        <v>799</v>
      </c>
      <c r="CA40" s="265">
        <v>806</v>
      </c>
      <c r="CB40" s="265">
        <v>815</v>
      </c>
      <c r="CC40" s="265">
        <v>806</v>
      </c>
      <c r="CD40" s="265">
        <v>796</v>
      </c>
      <c r="CE40" s="265">
        <v>825</v>
      </c>
      <c r="CF40" s="265">
        <v>814</v>
      </c>
      <c r="CG40" s="265">
        <v>828</v>
      </c>
      <c r="CH40" s="265">
        <v>833</v>
      </c>
      <c r="CI40" s="265">
        <v>849</v>
      </c>
      <c r="CJ40" s="95">
        <v>808</v>
      </c>
      <c r="CK40" s="95">
        <v>789</v>
      </c>
      <c r="CL40" s="95">
        <v>799</v>
      </c>
      <c r="CM40" s="95">
        <v>812</v>
      </c>
      <c r="CN40" s="95">
        <v>795</v>
      </c>
      <c r="CO40" s="95">
        <v>809</v>
      </c>
      <c r="CP40" s="95">
        <v>809</v>
      </c>
      <c r="CQ40" s="95">
        <v>834</v>
      </c>
      <c r="CR40" s="95">
        <v>822</v>
      </c>
      <c r="CS40" s="95">
        <v>838</v>
      </c>
      <c r="CT40" s="95">
        <v>835</v>
      </c>
      <c r="CU40" s="95">
        <v>854</v>
      </c>
      <c r="CV40" s="265">
        <v>857</v>
      </c>
      <c r="CW40" s="265">
        <v>867</v>
      </c>
      <c r="CX40" s="265">
        <v>889</v>
      </c>
      <c r="CY40" s="265">
        <v>913</v>
      </c>
      <c r="CZ40" s="265">
        <v>924</v>
      </c>
      <c r="DA40" s="265">
        <v>931</v>
      </c>
      <c r="DB40" s="265">
        <v>922</v>
      </c>
      <c r="DC40" s="265">
        <v>946</v>
      </c>
      <c r="DD40" s="265">
        <v>958</v>
      </c>
      <c r="DE40" s="265">
        <v>973</v>
      </c>
      <c r="DF40" s="265">
        <v>970</v>
      </c>
      <c r="DG40" s="265">
        <v>947</v>
      </c>
      <c r="DH40" s="95">
        <v>924</v>
      </c>
      <c r="DI40" s="95">
        <v>956</v>
      </c>
      <c r="DJ40" s="95">
        <v>952</v>
      </c>
      <c r="DK40" s="95">
        <v>982</v>
      </c>
      <c r="DL40" s="95">
        <v>999</v>
      </c>
      <c r="DM40" s="95">
        <v>1018</v>
      </c>
      <c r="DN40" s="95">
        <v>947</v>
      </c>
      <c r="DO40" s="95">
        <v>965</v>
      </c>
      <c r="DP40" s="95">
        <v>984</v>
      </c>
      <c r="DQ40" s="95">
        <v>973</v>
      </c>
      <c r="DR40" s="95">
        <v>992</v>
      </c>
      <c r="DS40" s="95">
        <v>992</v>
      </c>
      <c r="DT40" s="265">
        <v>973</v>
      </c>
      <c r="DU40" s="265">
        <v>1001</v>
      </c>
      <c r="DV40" s="265">
        <v>1018</v>
      </c>
      <c r="DW40" s="265">
        <v>1022</v>
      </c>
      <c r="DX40" s="265">
        <v>1032</v>
      </c>
      <c r="DY40" s="265">
        <v>1030</v>
      </c>
      <c r="DZ40" s="265">
        <v>1012</v>
      </c>
      <c r="EA40" s="265">
        <v>1016</v>
      </c>
      <c r="EB40" s="265">
        <v>1026</v>
      </c>
      <c r="EC40" s="265">
        <v>1023</v>
      </c>
      <c r="ED40" s="265">
        <v>1021</v>
      </c>
      <c r="EE40" s="265">
        <v>1001</v>
      </c>
      <c r="EF40" s="95">
        <v>967</v>
      </c>
      <c r="EG40" s="95">
        <v>991</v>
      </c>
      <c r="EH40" s="95">
        <v>999</v>
      </c>
      <c r="EI40" s="95">
        <v>1007</v>
      </c>
      <c r="EJ40" s="95">
        <v>1015</v>
      </c>
      <c r="EK40" s="95">
        <v>1033</v>
      </c>
      <c r="EL40" s="95">
        <v>1025</v>
      </c>
      <c r="EM40" s="95">
        <v>1030</v>
      </c>
      <c r="EN40" s="95">
        <v>1021</v>
      </c>
      <c r="EO40" s="95">
        <v>1021</v>
      </c>
      <c r="EP40" s="95">
        <v>1039</v>
      </c>
      <c r="EQ40" s="95">
        <v>1026</v>
      </c>
      <c r="ER40" s="95">
        <v>969</v>
      </c>
      <c r="ES40" s="95">
        <v>993</v>
      </c>
      <c r="ET40" s="95">
        <v>983</v>
      </c>
      <c r="EU40" s="95">
        <v>991</v>
      </c>
      <c r="EV40" s="95">
        <v>1004</v>
      </c>
      <c r="EW40" s="276">
        <v>1040</v>
      </c>
      <c r="EX40" s="276">
        <v>1002</v>
      </c>
      <c r="EY40" s="276">
        <v>1001</v>
      </c>
      <c r="EZ40" s="276">
        <v>1003</v>
      </c>
      <c r="FA40" s="276">
        <v>997</v>
      </c>
      <c r="FB40" s="276">
        <v>1013</v>
      </c>
      <c r="FC40" s="276">
        <v>1005</v>
      </c>
      <c r="FD40" s="95">
        <v>938</v>
      </c>
      <c r="FE40" s="281">
        <v>-67</v>
      </c>
      <c r="FF40" s="282">
        <v>93.3333333333333</v>
      </c>
      <c r="FG40" s="281">
        <v>-67</v>
      </c>
      <c r="FH40" s="282">
        <v>93.3333333333333</v>
      </c>
    </row>
    <row r="41" spans="1:164" ht="15" outlineLevel="2">
      <c r="A41" s="306">
        <v>890</v>
      </c>
      <c r="B41" s="307" t="s">
        <v>319</v>
      </c>
      <c r="C41" s="306" t="s">
        <v>375</v>
      </c>
      <c r="D41" s="265">
        <v>2262</v>
      </c>
      <c r="E41" s="265">
        <v>2417</v>
      </c>
      <c r="F41" s="265">
        <v>2440</v>
      </c>
      <c r="G41" s="265">
        <v>2424</v>
      </c>
      <c r="H41" s="265">
        <v>2523</v>
      </c>
      <c r="I41" s="265">
        <v>2670</v>
      </c>
      <c r="J41" s="265">
        <v>2592</v>
      </c>
      <c r="K41" s="265">
        <v>2418</v>
      </c>
      <c r="L41" s="265">
        <v>2423</v>
      </c>
      <c r="M41" s="265">
        <v>2430</v>
      </c>
      <c r="N41" s="265">
        <v>2434</v>
      </c>
      <c r="O41" s="265">
        <v>2381</v>
      </c>
      <c r="P41" s="265">
        <v>2134</v>
      </c>
      <c r="Q41" s="265">
        <v>2304</v>
      </c>
      <c r="R41" s="265">
        <v>2364</v>
      </c>
      <c r="S41" s="265">
        <v>2405</v>
      </c>
      <c r="T41" s="265">
        <v>2523</v>
      </c>
      <c r="U41" s="265">
        <v>2445</v>
      </c>
      <c r="V41" s="265">
        <v>2479</v>
      </c>
      <c r="W41" s="265">
        <v>2563</v>
      </c>
      <c r="X41" s="265">
        <v>2615</v>
      </c>
      <c r="Y41" s="265">
        <v>2703</v>
      </c>
      <c r="Z41" s="265">
        <v>2583</v>
      </c>
      <c r="AA41" s="265">
        <v>2522</v>
      </c>
      <c r="AB41" s="265">
        <v>2308</v>
      </c>
      <c r="AC41" s="265">
        <v>2284</v>
      </c>
      <c r="AD41" s="265">
        <v>2314</v>
      </c>
      <c r="AE41" s="265">
        <v>2404</v>
      </c>
      <c r="AF41" s="265">
        <v>2414</v>
      </c>
      <c r="AG41" s="265">
        <v>2445</v>
      </c>
      <c r="AH41" s="265">
        <v>2654</v>
      </c>
      <c r="AI41" s="265">
        <v>2739</v>
      </c>
      <c r="AJ41" s="265">
        <v>2797</v>
      </c>
      <c r="AK41" s="265">
        <v>2741</v>
      </c>
      <c r="AL41" s="265">
        <v>2587</v>
      </c>
      <c r="AM41" s="265">
        <v>2659</v>
      </c>
      <c r="AN41" s="265">
        <v>2591</v>
      </c>
      <c r="AO41" s="265">
        <v>2348</v>
      </c>
      <c r="AP41" s="265">
        <v>2379</v>
      </c>
      <c r="AQ41" s="265">
        <v>2539</v>
      </c>
      <c r="AR41" s="265">
        <v>2596</v>
      </c>
      <c r="AS41" s="265">
        <v>2801</v>
      </c>
      <c r="AT41" s="265">
        <v>2857</v>
      </c>
      <c r="AU41" s="265">
        <v>2864</v>
      </c>
      <c r="AV41" s="265">
        <v>2864</v>
      </c>
      <c r="AW41" s="265">
        <v>2881</v>
      </c>
      <c r="AX41" s="265">
        <v>2879</v>
      </c>
      <c r="AY41" s="265">
        <v>2919</v>
      </c>
      <c r="AZ41" s="265">
        <v>2844</v>
      </c>
      <c r="BA41" s="265">
        <v>2848</v>
      </c>
      <c r="BB41" s="265">
        <v>2835</v>
      </c>
      <c r="BC41" s="265">
        <v>2741</v>
      </c>
      <c r="BD41" s="265">
        <v>2740</v>
      </c>
      <c r="BE41" s="265">
        <v>2827</v>
      </c>
      <c r="BF41" s="265">
        <v>2847</v>
      </c>
      <c r="BG41" s="265">
        <v>2827</v>
      </c>
      <c r="BH41" s="265">
        <v>2797</v>
      </c>
      <c r="BI41" s="265">
        <v>2825</v>
      </c>
      <c r="BJ41" s="265">
        <v>2798</v>
      </c>
      <c r="BK41" s="265">
        <v>2841</v>
      </c>
      <c r="BL41" s="95">
        <v>2833</v>
      </c>
      <c r="BM41" s="95">
        <v>2797</v>
      </c>
      <c r="BN41" s="95">
        <v>2928</v>
      </c>
      <c r="BO41" s="95">
        <v>2910</v>
      </c>
      <c r="BP41" s="95">
        <v>2893</v>
      </c>
      <c r="BQ41" s="95">
        <v>2969</v>
      </c>
      <c r="BR41" s="95">
        <v>2959</v>
      </c>
      <c r="BS41" s="95">
        <v>3037</v>
      </c>
      <c r="BT41" s="95">
        <v>3094</v>
      </c>
      <c r="BU41" s="95">
        <v>3137</v>
      </c>
      <c r="BV41" s="95">
        <v>3117</v>
      </c>
      <c r="BW41" s="95">
        <v>3037</v>
      </c>
      <c r="BX41" s="265">
        <v>2939</v>
      </c>
      <c r="BY41" s="265">
        <v>2922</v>
      </c>
      <c r="BZ41" s="265">
        <v>2970</v>
      </c>
      <c r="CA41" s="265">
        <v>2966</v>
      </c>
      <c r="CB41" s="265">
        <v>3046</v>
      </c>
      <c r="CC41" s="265">
        <v>3112</v>
      </c>
      <c r="CD41" s="265">
        <v>3144</v>
      </c>
      <c r="CE41" s="265">
        <v>3170</v>
      </c>
      <c r="CF41" s="265">
        <v>3096</v>
      </c>
      <c r="CG41" s="265">
        <v>3139</v>
      </c>
      <c r="CH41" s="265">
        <v>3154</v>
      </c>
      <c r="CI41" s="265">
        <v>3153</v>
      </c>
      <c r="CJ41" s="95">
        <v>3058</v>
      </c>
      <c r="CK41" s="95">
        <v>2948</v>
      </c>
      <c r="CL41" s="95">
        <v>3061</v>
      </c>
      <c r="CM41" s="95">
        <v>3121</v>
      </c>
      <c r="CN41" s="95">
        <v>3054</v>
      </c>
      <c r="CO41" s="95">
        <v>3051</v>
      </c>
      <c r="CP41" s="95">
        <v>3066</v>
      </c>
      <c r="CQ41" s="95">
        <v>3135</v>
      </c>
      <c r="CR41" s="95">
        <v>3186</v>
      </c>
      <c r="CS41" s="95">
        <v>3243</v>
      </c>
      <c r="CT41" s="95">
        <v>3326</v>
      </c>
      <c r="CU41" s="95">
        <v>3394</v>
      </c>
      <c r="CV41" s="265">
        <v>3382</v>
      </c>
      <c r="CW41" s="265">
        <v>3366</v>
      </c>
      <c r="CX41" s="265">
        <v>3484</v>
      </c>
      <c r="CY41" s="265">
        <v>3529</v>
      </c>
      <c r="CZ41" s="265">
        <v>3586</v>
      </c>
      <c r="DA41" s="265">
        <v>3585</v>
      </c>
      <c r="DB41" s="265">
        <v>3556</v>
      </c>
      <c r="DC41" s="265">
        <v>3594</v>
      </c>
      <c r="DD41" s="265">
        <v>3566</v>
      </c>
      <c r="DE41" s="265">
        <v>3611</v>
      </c>
      <c r="DF41" s="265">
        <v>3611</v>
      </c>
      <c r="DG41" s="265">
        <v>3657</v>
      </c>
      <c r="DH41" s="95">
        <v>3564</v>
      </c>
      <c r="DI41" s="95">
        <v>3581</v>
      </c>
      <c r="DJ41" s="95">
        <v>3726</v>
      </c>
      <c r="DK41" s="95">
        <v>3743</v>
      </c>
      <c r="DL41" s="95">
        <v>3735</v>
      </c>
      <c r="DM41" s="95">
        <v>3800</v>
      </c>
      <c r="DN41" s="95">
        <v>3447</v>
      </c>
      <c r="DO41" s="95">
        <v>3420</v>
      </c>
      <c r="DP41" s="95">
        <v>3483</v>
      </c>
      <c r="DQ41" s="95">
        <v>3457</v>
      </c>
      <c r="DR41" s="95">
        <v>3451</v>
      </c>
      <c r="DS41" s="95">
        <v>3449</v>
      </c>
      <c r="DT41" s="265">
        <v>3295</v>
      </c>
      <c r="DU41" s="265">
        <v>3285</v>
      </c>
      <c r="DV41" s="265">
        <v>3437</v>
      </c>
      <c r="DW41" s="265">
        <v>3483</v>
      </c>
      <c r="DX41" s="265">
        <v>3509</v>
      </c>
      <c r="DY41" s="265">
        <v>3528</v>
      </c>
      <c r="DZ41" s="265">
        <v>3504</v>
      </c>
      <c r="EA41" s="265">
        <v>3528</v>
      </c>
      <c r="EB41" s="265">
        <v>3525</v>
      </c>
      <c r="EC41" s="265">
        <v>3574</v>
      </c>
      <c r="ED41" s="265">
        <v>3678</v>
      </c>
      <c r="EE41" s="265">
        <v>3654</v>
      </c>
      <c r="EF41" s="95">
        <v>3551</v>
      </c>
      <c r="EG41" s="95">
        <v>3608</v>
      </c>
      <c r="EH41" s="95">
        <v>3698</v>
      </c>
      <c r="EI41" s="95">
        <v>3776</v>
      </c>
      <c r="EJ41" s="95">
        <v>3832</v>
      </c>
      <c r="EK41" s="95">
        <v>3891</v>
      </c>
      <c r="EL41" s="95">
        <v>3823</v>
      </c>
      <c r="EM41" s="95">
        <v>3881</v>
      </c>
      <c r="EN41" s="95">
        <v>3927</v>
      </c>
      <c r="EO41" s="95">
        <v>3896</v>
      </c>
      <c r="EP41" s="95">
        <v>3910</v>
      </c>
      <c r="EQ41" s="95">
        <v>3906</v>
      </c>
      <c r="ER41" s="95">
        <v>3781</v>
      </c>
      <c r="ES41" s="95">
        <v>3826</v>
      </c>
      <c r="ET41" s="95">
        <v>3933</v>
      </c>
      <c r="EU41" s="95">
        <v>4002</v>
      </c>
      <c r="EV41" s="95">
        <v>4095</v>
      </c>
      <c r="EW41" s="276">
        <v>4034</v>
      </c>
      <c r="EX41" s="276">
        <v>4015</v>
      </c>
      <c r="EY41" s="276">
        <v>4066</v>
      </c>
      <c r="EZ41" s="276">
        <v>4120</v>
      </c>
      <c r="FA41" s="276">
        <v>4137</v>
      </c>
      <c r="FB41" s="276">
        <v>4077</v>
      </c>
      <c r="FC41" s="276">
        <v>4105</v>
      </c>
      <c r="FD41" s="95">
        <v>4006</v>
      </c>
      <c r="FE41" s="281">
        <v>-99</v>
      </c>
      <c r="FF41" s="282">
        <v>97.588306942752794</v>
      </c>
      <c r="FG41" s="281">
        <v>-99</v>
      </c>
      <c r="FH41" s="282">
        <v>97.588306942752794</v>
      </c>
    </row>
    <row r="42" spans="1:164" ht="15" outlineLevel="1">
      <c r="A42" s="258" t="s">
        <v>320</v>
      </c>
      <c r="B42" s="259"/>
      <c r="C42" s="260"/>
      <c r="D42" s="261">
        <v>29608</v>
      </c>
      <c r="E42" s="261">
        <v>29660</v>
      </c>
      <c r="F42" s="261">
        <v>29904</v>
      </c>
      <c r="G42" s="261">
        <v>29939</v>
      </c>
      <c r="H42" s="261">
        <v>30600</v>
      </c>
      <c r="I42" s="261">
        <v>31027</v>
      </c>
      <c r="J42" s="261">
        <v>31041</v>
      </c>
      <c r="K42" s="261">
        <v>31477</v>
      </c>
      <c r="L42" s="261">
        <v>31639</v>
      </c>
      <c r="M42" s="261">
        <v>31760</v>
      </c>
      <c r="N42" s="261">
        <v>31794</v>
      </c>
      <c r="O42" s="261">
        <v>31685</v>
      </c>
      <c r="P42" s="261">
        <v>30458</v>
      </c>
      <c r="Q42" s="261">
        <v>27843</v>
      </c>
      <c r="R42" s="261">
        <v>30838</v>
      </c>
      <c r="S42" s="261">
        <v>31541</v>
      </c>
      <c r="T42" s="261">
        <v>30600</v>
      </c>
      <c r="U42" s="261">
        <v>32430</v>
      </c>
      <c r="V42" s="261">
        <v>32825</v>
      </c>
      <c r="W42" s="261">
        <v>34215</v>
      </c>
      <c r="X42" s="261">
        <v>34949</v>
      </c>
      <c r="Y42" s="261">
        <v>35794</v>
      </c>
      <c r="Z42" s="261">
        <v>34581</v>
      </c>
      <c r="AA42" s="261">
        <v>33514</v>
      </c>
      <c r="AB42" s="261">
        <v>32246</v>
      </c>
      <c r="AC42" s="261">
        <v>31414</v>
      </c>
      <c r="AD42" s="261">
        <v>31906</v>
      </c>
      <c r="AE42" s="261">
        <v>32326</v>
      </c>
      <c r="AF42" s="261">
        <v>32246</v>
      </c>
      <c r="AG42" s="261">
        <v>32932</v>
      </c>
      <c r="AH42" s="261">
        <v>34790</v>
      </c>
      <c r="AI42" s="261">
        <v>35833</v>
      </c>
      <c r="AJ42" s="261">
        <v>36362</v>
      </c>
      <c r="AK42" s="261">
        <v>36349</v>
      </c>
      <c r="AL42" s="261">
        <v>33874</v>
      </c>
      <c r="AM42" s="261">
        <v>36284</v>
      </c>
      <c r="AN42" s="261">
        <v>41021</v>
      </c>
      <c r="AO42" s="261">
        <v>38951</v>
      </c>
      <c r="AP42" s="261">
        <v>39328</v>
      </c>
      <c r="AQ42" s="261">
        <v>40525</v>
      </c>
      <c r="AR42" s="261">
        <v>40678</v>
      </c>
      <c r="AS42" s="261">
        <v>43583</v>
      </c>
      <c r="AT42" s="261">
        <v>43953</v>
      </c>
      <c r="AU42" s="261">
        <v>43692</v>
      </c>
      <c r="AV42" s="261">
        <v>43187</v>
      </c>
      <c r="AW42" s="261">
        <v>42966</v>
      </c>
      <c r="AX42" s="261">
        <v>42539</v>
      </c>
      <c r="AY42" s="261">
        <v>42026</v>
      </c>
      <c r="AZ42" s="261">
        <v>40512</v>
      </c>
      <c r="BA42" s="261">
        <v>39141</v>
      </c>
      <c r="BB42" s="261">
        <v>37943</v>
      </c>
      <c r="BC42" s="261">
        <v>35863</v>
      </c>
      <c r="BD42" s="261">
        <v>35588</v>
      </c>
      <c r="BE42" s="261">
        <v>35754</v>
      </c>
      <c r="BF42" s="261">
        <v>35975</v>
      </c>
      <c r="BG42" s="261">
        <v>36058</v>
      </c>
      <c r="BH42" s="261">
        <v>34959</v>
      </c>
      <c r="BI42" s="261">
        <v>34603</v>
      </c>
      <c r="BJ42" s="261">
        <v>33787</v>
      </c>
      <c r="BK42" s="261">
        <v>34119</v>
      </c>
      <c r="BL42" s="261">
        <v>33435</v>
      </c>
      <c r="BM42" s="261">
        <v>33145</v>
      </c>
      <c r="BN42" s="261">
        <v>33661</v>
      </c>
      <c r="BO42" s="261">
        <v>33847</v>
      </c>
      <c r="BP42" s="261">
        <v>33693</v>
      </c>
      <c r="BQ42" s="261">
        <v>34017</v>
      </c>
      <c r="BR42" s="261">
        <v>33857</v>
      </c>
      <c r="BS42" s="261">
        <v>34073</v>
      </c>
      <c r="BT42" s="261">
        <v>34293</v>
      </c>
      <c r="BU42" s="261">
        <v>34404</v>
      </c>
      <c r="BV42" s="261">
        <v>34344</v>
      </c>
      <c r="BW42" s="261">
        <v>34315</v>
      </c>
      <c r="BX42" s="261">
        <v>33429</v>
      </c>
      <c r="BY42" s="261">
        <v>33306</v>
      </c>
      <c r="BZ42" s="261">
        <v>33931</v>
      </c>
      <c r="CA42" s="261">
        <v>34374</v>
      </c>
      <c r="CB42" s="261">
        <v>34835</v>
      </c>
      <c r="CC42" s="261">
        <v>35154</v>
      </c>
      <c r="CD42" s="261">
        <v>35581</v>
      </c>
      <c r="CE42" s="261">
        <v>35675</v>
      </c>
      <c r="CF42" s="261">
        <v>35306</v>
      </c>
      <c r="CG42" s="261">
        <v>35882</v>
      </c>
      <c r="CH42" s="261">
        <v>35946</v>
      </c>
      <c r="CI42" s="261">
        <v>35923</v>
      </c>
      <c r="CJ42" s="261">
        <v>34769</v>
      </c>
      <c r="CK42" s="261">
        <v>34220</v>
      </c>
      <c r="CL42" s="261">
        <v>34735</v>
      </c>
      <c r="CM42" s="261">
        <v>34958</v>
      </c>
      <c r="CN42" s="261">
        <v>33998</v>
      </c>
      <c r="CO42" s="261">
        <v>34002</v>
      </c>
      <c r="CP42" s="261">
        <v>34300</v>
      </c>
      <c r="CQ42" s="261">
        <v>35430</v>
      </c>
      <c r="CR42" s="261">
        <v>35365</v>
      </c>
      <c r="CS42" s="261">
        <v>36109</v>
      </c>
      <c r="CT42" s="261">
        <v>37057</v>
      </c>
      <c r="CU42" s="261">
        <v>37470</v>
      </c>
      <c r="CV42" s="261">
        <v>36919</v>
      </c>
      <c r="CW42" s="261">
        <v>37262</v>
      </c>
      <c r="CX42" s="261">
        <v>38132</v>
      </c>
      <c r="CY42" s="261">
        <v>38555</v>
      </c>
      <c r="CZ42" s="261">
        <v>39046</v>
      </c>
      <c r="DA42" s="261">
        <v>39114</v>
      </c>
      <c r="DB42" s="261">
        <v>38943</v>
      </c>
      <c r="DC42" s="261">
        <v>39010</v>
      </c>
      <c r="DD42" s="261">
        <v>39174</v>
      </c>
      <c r="DE42" s="261">
        <v>39438</v>
      </c>
      <c r="DF42" s="261">
        <v>39252</v>
      </c>
      <c r="DG42" s="261">
        <v>39387</v>
      </c>
      <c r="DH42" s="261">
        <v>38751</v>
      </c>
      <c r="DI42" s="261">
        <v>38934</v>
      </c>
      <c r="DJ42" s="261">
        <v>39695</v>
      </c>
      <c r="DK42" s="261">
        <v>40237</v>
      </c>
      <c r="DL42" s="261">
        <v>40100</v>
      </c>
      <c r="DM42" s="261">
        <v>40044</v>
      </c>
      <c r="DN42" s="261">
        <v>35875</v>
      </c>
      <c r="DO42" s="261">
        <v>35714</v>
      </c>
      <c r="DP42" s="261">
        <v>36137</v>
      </c>
      <c r="DQ42" s="261">
        <v>35901</v>
      </c>
      <c r="DR42" s="261">
        <v>35841</v>
      </c>
      <c r="DS42" s="261">
        <v>35430</v>
      </c>
      <c r="DT42" s="261">
        <v>34241</v>
      </c>
      <c r="DU42" s="261">
        <v>34229</v>
      </c>
      <c r="DV42" s="261">
        <v>35652</v>
      </c>
      <c r="DW42" s="261">
        <v>35788</v>
      </c>
      <c r="DX42" s="261">
        <v>35896</v>
      </c>
      <c r="DY42" s="261">
        <v>35984</v>
      </c>
      <c r="DZ42" s="261">
        <v>35700</v>
      </c>
      <c r="EA42" s="261">
        <v>35877</v>
      </c>
      <c r="EB42" s="261">
        <v>35932</v>
      </c>
      <c r="EC42" s="261">
        <v>35901</v>
      </c>
      <c r="ED42" s="261">
        <v>36212</v>
      </c>
      <c r="EE42" s="261">
        <v>35816</v>
      </c>
      <c r="EF42" s="261">
        <v>34642</v>
      </c>
      <c r="EG42" s="261">
        <v>34430</v>
      </c>
      <c r="EH42" s="261">
        <v>34596</v>
      </c>
      <c r="EI42" s="261">
        <v>34876</v>
      </c>
      <c r="EJ42" s="261">
        <v>35429</v>
      </c>
      <c r="EK42" s="261">
        <v>35777</v>
      </c>
      <c r="EL42" s="261">
        <v>35481</v>
      </c>
      <c r="EM42" s="261">
        <v>35461</v>
      </c>
      <c r="EN42" s="261">
        <v>35704</v>
      </c>
      <c r="EO42" s="261">
        <v>35620</v>
      </c>
      <c r="EP42" s="261">
        <v>35737</v>
      </c>
      <c r="EQ42" s="261">
        <v>35432</v>
      </c>
      <c r="ER42" s="261">
        <v>33761</v>
      </c>
      <c r="ES42" s="261">
        <v>33772</v>
      </c>
      <c r="ET42" s="261">
        <v>34450</v>
      </c>
      <c r="EU42" s="261">
        <v>35100</v>
      </c>
      <c r="EV42" s="261">
        <v>35162</v>
      </c>
      <c r="EW42" s="275">
        <v>35201</v>
      </c>
      <c r="EX42" s="275">
        <v>34837</v>
      </c>
      <c r="EY42" s="275">
        <v>34943</v>
      </c>
      <c r="EZ42" s="275">
        <v>34982</v>
      </c>
      <c r="FA42" s="275">
        <v>34914</v>
      </c>
      <c r="FB42" s="275">
        <v>34785</v>
      </c>
      <c r="FC42" s="275">
        <v>34797</v>
      </c>
      <c r="FD42" s="261">
        <v>33277</v>
      </c>
      <c r="FE42" s="281">
        <v>-1520</v>
      </c>
      <c r="FF42" s="282">
        <v>95.631807339713205</v>
      </c>
      <c r="FG42" s="281">
        <v>-1520</v>
      </c>
      <c r="FH42" s="282">
        <v>95.631807339713205</v>
      </c>
    </row>
    <row r="43" spans="1:164" ht="15" outlineLevel="2">
      <c r="A43" s="306">
        <v>4</v>
      </c>
      <c r="B43" s="307" t="s">
        <v>320</v>
      </c>
      <c r="C43" s="306" t="s">
        <v>376</v>
      </c>
      <c r="D43" s="265">
        <v>199</v>
      </c>
      <c r="E43" s="265">
        <v>205</v>
      </c>
      <c r="F43" s="265">
        <v>208</v>
      </c>
      <c r="G43" s="265">
        <v>193</v>
      </c>
      <c r="H43" s="265">
        <v>187</v>
      </c>
      <c r="I43" s="265">
        <v>190</v>
      </c>
      <c r="J43" s="265">
        <v>185</v>
      </c>
      <c r="K43" s="265">
        <v>177</v>
      </c>
      <c r="L43" s="265">
        <v>171</v>
      </c>
      <c r="M43" s="265">
        <v>174</v>
      </c>
      <c r="N43" s="265">
        <v>176</v>
      </c>
      <c r="O43" s="265">
        <v>179</v>
      </c>
      <c r="P43" s="265">
        <v>171</v>
      </c>
      <c r="Q43" s="265">
        <v>164</v>
      </c>
      <c r="R43" s="265">
        <v>196</v>
      </c>
      <c r="S43" s="265">
        <v>186</v>
      </c>
      <c r="T43" s="265">
        <v>187</v>
      </c>
      <c r="U43" s="265">
        <v>205</v>
      </c>
      <c r="V43" s="265">
        <v>195</v>
      </c>
      <c r="W43" s="265">
        <v>209</v>
      </c>
      <c r="X43" s="265">
        <v>218</v>
      </c>
      <c r="Y43" s="265">
        <v>223</v>
      </c>
      <c r="Z43" s="265">
        <v>209</v>
      </c>
      <c r="AA43" s="265">
        <v>205</v>
      </c>
      <c r="AB43" s="265">
        <v>210</v>
      </c>
      <c r="AC43" s="265">
        <v>214</v>
      </c>
      <c r="AD43" s="265">
        <v>209</v>
      </c>
      <c r="AE43" s="265">
        <v>199</v>
      </c>
      <c r="AF43" s="265">
        <v>196</v>
      </c>
      <c r="AG43" s="265">
        <v>192</v>
      </c>
      <c r="AH43" s="265">
        <v>208</v>
      </c>
      <c r="AI43" s="265">
        <v>223</v>
      </c>
      <c r="AJ43" s="265">
        <v>230</v>
      </c>
      <c r="AK43" s="265">
        <v>230</v>
      </c>
      <c r="AL43" s="265">
        <v>216</v>
      </c>
      <c r="AM43" s="265">
        <v>296</v>
      </c>
      <c r="AN43" s="265">
        <v>491</v>
      </c>
      <c r="AO43" s="265">
        <v>497</v>
      </c>
      <c r="AP43" s="265">
        <v>490</v>
      </c>
      <c r="AQ43" s="265">
        <v>481</v>
      </c>
      <c r="AR43" s="265">
        <v>589</v>
      </c>
      <c r="AS43" s="265">
        <v>782</v>
      </c>
      <c r="AT43" s="265">
        <v>870</v>
      </c>
      <c r="AU43" s="265">
        <v>855</v>
      </c>
      <c r="AV43" s="265">
        <v>745</v>
      </c>
      <c r="AW43" s="265">
        <v>690</v>
      </c>
      <c r="AX43" s="265">
        <v>640</v>
      </c>
      <c r="AY43" s="265">
        <v>603</v>
      </c>
      <c r="AZ43" s="265">
        <v>573</v>
      </c>
      <c r="BA43" s="265">
        <v>534</v>
      </c>
      <c r="BB43" s="265">
        <v>505</v>
      </c>
      <c r="BC43" s="265">
        <v>463</v>
      </c>
      <c r="BD43" s="265">
        <v>446</v>
      </c>
      <c r="BE43" s="265">
        <v>427</v>
      </c>
      <c r="BF43" s="265">
        <v>420</v>
      </c>
      <c r="BG43" s="265">
        <v>404</v>
      </c>
      <c r="BH43" s="265">
        <v>396</v>
      </c>
      <c r="BI43" s="265">
        <v>382</v>
      </c>
      <c r="BJ43" s="265">
        <v>362</v>
      </c>
      <c r="BK43" s="265">
        <v>358</v>
      </c>
      <c r="BL43" s="95">
        <v>356</v>
      </c>
      <c r="BM43" s="95">
        <v>358</v>
      </c>
      <c r="BN43" s="95">
        <v>367</v>
      </c>
      <c r="BO43" s="95">
        <v>355</v>
      </c>
      <c r="BP43" s="95">
        <v>350</v>
      </c>
      <c r="BQ43" s="95">
        <v>343</v>
      </c>
      <c r="BR43" s="95">
        <v>345</v>
      </c>
      <c r="BS43" s="95">
        <v>331</v>
      </c>
      <c r="BT43" s="95">
        <v>334</v>
      </c>
      <c r="BU43" s="95">
        <v>334</v>
      </c>
      <c r="BV43" s="95">
        <v>326</v>
      </c>
      <c r="BW43" s="95">
        <v>309</v>
      </c>
      <c r="BX43" s="265">
        <v>268</v>
      </c>
      <c r="BY43" s="265">
        <v>291</v>
      </c>
      <c r="BZ43" s="265">
        <v>310</v>
      </c>
      <c r="CA43" s="265">
        <v>316</v>
      </c>
      <c r="CB43" s="265">
        <v>315</v>
      </c>
      <c r="CC43" s="265">
        <v>315</v>
      </c>
      <c r="CD43" s="265">
        <v>311</v>
      </c>
      <c r="CE43" s="265">
        <v>302</v>
      </c>
      <c r="CF43" s="265">
        <v>288</v>
      </c>
      <c r="CG43" s="265">
        <v>289</v>
      </c>
      <c r="CH43" s="265">
        <v>297</v>
      </c>
      <c r="CI43" s="265">
        <v>280</v>
      </c>
      <c r="CJ43" s="95">
        <v>279</v>
      </c>
      <c r="CK43" s="95">
        <v>285</v>
      </c>
      <c r="CL43" s="95">
        <v>269</v>
      </c>
      <c r="CM43" s="95">
        <v>269</v>
      </c>
      <c r="CN43" s="95">
        <v>271</v>
      </c>
      <c r="CO43" s="95">
        <v>267</v>
      </c>
      <c r="CP43" s="95">
        <v>263</v>
      </c>
      <c r="CQ43" s="95">
        <v>268</v>
      </c>
      <c r="CR43" s="95">
        <v>268</v>
      </c>
      <c r="CS43" s="95">
        <v>269</v>
      </c>
      <c r="CT43" s="95">
        <v>278</v>
      </c>
      <c r="CU43" s="95">
        <v>266</v>
      </c>
      <c r="CV43" s="265">
        <v>243</v>
      </c>
      <c r="CW43" s="265">
        <v>253</v>
      </c>
      <c r="CX43" s="265">
        <v>256</v>
      </c>
      <c r="CY43" s="265">
        <v>257</v>
      </c>
      <c r="CZ43" s="265">
        <v>267</v>
      </c>
      <c r="DA43" s="265">
        <v>279</v>
      </c>
      <c r="DB43" s="265">
        <v>294</v>
      </c>
      <c r="DC43" s="265">
        <v>300</v>
      </c>
      <c r="DD43" s="265">
        <v>320</v>
      </c>
      <c r="DE43" s="265">
        <v>328</v>
      </c>
      <c r="DF43" s="265">
        <v>327</v>
      </c>
      <c r="DG43" s="265">
        <v>324</v>
      </c>
      <c r="DH43" s="95">
        <v>309</v>
      </c>
      <c r="DI43" s="95">
        <v>330</v>
      </c>
      <c r="DJ43" s="95">
        <v>334</v>
      </c>
      <c r="DK43" s="95">
        <v>336</v>
      </c>
      <c r="DL43" s="95">
        <v>353</v>
      </c>
      <c r="DM43" s="95">
        <v>356</v>
      </c>
      <c r="DN43" s="95">
        <v>314</v>
      </c>
      <c r="DO43" s="95">
        <v>320</v>
      </c>
      <c r="DP43" s="95">
        <v>323</v>
      </c>
      <c r="DQ43" s="95">
        <v>326</v>
      </c>
      <c r="DR43" s="95">
        <v>332</v>
      </c>
      <c r="DS43" s="95">
        <v>315</v>
      </c>
      <c r="DT43" s="265">
        <v>305</v>
      </c>
      <c r="DU43" s="265">
        <v>330</v>
      </c>
      <c r="DV43" s="265">
        <v>341</v>
      </c>
      <c r="DW43" s="265">
        <v>352</v>
      </c>
      <c r="DX43" s="265">
        <v>355</v>
      </c>
      <c r="DY43" s="265">
        <v>342</v>
      </c>
      <c r="DZ43" s="265">
        <v>341</v>
      </c>
      <c r="EA43" s="265">
        <v>327</v>
      </c>
      <c r="EB43" s="265">
        <v>318</v>
      </c>
      <c r="EC43" s="265">
        <v>308</v>
      </c>
      <c r="ED43" s="265">
        <v>308</v>
      </c>
      <c r="EE43" s="265">
        <v>302</v>
      </c>
      <c r="EF43" s="95">
        <v>309</v>
      </c>
      <c r="EG43" s="95">
        <v>334</v>
      </c>
      <c r="EH43" s="95">
        <v>340</v>
      </c>
      <c r="EI43" s="95">
        <v>340</v>
      </c>
      <c r="EJ43" s="95">
        <v>339</v>
      </c>
      <c r="EK43" s="95">
        <v>337</v>
      </c>
      <c r="EL43" s="95">
        <v>321</v>
      </c>
      <c r="EM43" s="95">
        <v>322</v>
      </c>
      <c r="EN43" s="95">
        <v>319</v>
      </c>
      <c r="EO43" s="95">
        <v>325</v>
      </c>
      <c r="EP43" s="95">
        <v>339</v>
      </c>
      <c r="EQ43" s="95">
        <v>323</v>
      </c>
      <c r="ER43" s="95">
        <v>273</v>
      </c>
      <c r="ES43" s="95">
        <v>281</v>
      </c>
      <c r="ET43" s="95">
        <v>310</v>
      </c>
      <c r="EU43" s="95">
        <v>325</v>
      </c>
      <c r="EV43" s="95">
        <v>318</v>
      </c>
      <c r="EW43" s="276">
        <v>325</v>
      </c>
      <c r="EX43" s="276">
        <v>329</v>
      </c>
      <c r="EY43" s="276">
        <v>331</v>
      </c>
      <c r="EZ43" s="276">
        <v>341</v>
      </c>
      <c r="FA43" s="276">
        <v>346</v>
      </c>
      <c r="FB43" s="276">
        <v>355</v>
      </c>
      <c r="FC43" s="276">
        <v>344</v>
      </c>
      <c r="FD43" s="95">
        <v>303</v>
      </c>
      <c r="FE43" s="281">
        <v>-41</v>
      </c>
      <c r="FF43" s="282">
        <v>88.081395348837205</v>
      </c>
      <c r="FG43" s="281">
        <v>-41</v>
      </c>
      <c r="FH43" s="282">
        <v>88.081395348837205</v>
      </c>
    </row>
    <row r="44" spans="1:164" ht="15" outlineLevel="2">
      <c r="A44" s="306">
        <v>42</v>
      </c>
      <c r="B44" s="307" t="s">
        <v>320</v>
      </c>
      <c r="C44" s="306" t="s">
        <v>377</v>
      </c>
      <c r="D44" s="265">
        <v>7462</v>
      </c>
      <c r="E44" s="265">
        <v>7568</v>
      </c>
      <c r="F44" s="265">
        <v>7642</v>
      </c>
      <c r="G44" s="265">
        <v>7674</v>
      </c>
      <c r="H44" s="265">
        <v>7740</v>
      </c>
      <c r="I44" s="265">
        <v>7841</v>
      </c>
      <c r="J44" s="265">
        <v>7814</v>
      </c>
      <c r="K44" s="265">
        <v>7927</v>
      </c>
      <c r="L44" s="265">
        <v>7920</v>
      </c>
      <c r="M44" s="265">
        <v>7863</v>
      </c>
      <c r="N44" s="265">
        <v>7852</v>
      </c>
      <c r="O44" s="265">
        <v>7844</v>
      </c>
      <c r="P44" s="265">
        <v>7668</v>
      </c>
      <c r="Q44" s="265">
        <v>6779</v>
      </c>
      <c r="R44" s="265">
        <v>7720</v>
      </c>
      <c r="S44" s="265">
        <v>7891</v>
      </c>
      <c r="T44" s="265">
        <v>7740</v>
      </c>
      <c r="U44" s="265">
        <v>8395</v>
      </c>
      <c r="V44" s="265">
        <v>8543</v>
      </c>
      <c r="W44" s="265">
        <v>8869</v>
      </c>
      <c r="X44" s="265">
        <v>8960</v>
      </c>
      <c r="Y44" s="265">
        <v>9235</v>
      </c>
      <c r="Z44" s="265">
        <v>8982</v>
      </c>
      <c r="AA44" s="265">
        <v>8747</v>
      </c>
      <c r="AB44" s="265">
        <v>8504</v>
      </c>
      <c r="AC44" s="265">
        <v>8361</v>
      </c>
      <c r="AD44" s="265">
        <v>8564</v>
      </c>
      <c r="AE44" s="265">
        <v>8710</v>
      </c>
      <c r="AF44" s="265">
        <v>8761</v>
      </c>
      <c r="AG44" s="265">
        <v>9081</v>
      </c>
      <c r="AH44" s="265">
        <v>9452</v>
      </c>
      <c r="AI44" s="265">
        <v>9678</v>
      </c>
      <c r="AJ44" s="265">
        <v>9817</v>
      </c>
      <c r="AK44" s="265">
        <v>9820</v>
      </c>
      <c r="AL44" s="265">
        <v>9223</v>
      </c>
      <c r="AM44" s="265">
        <v>9340</v>
      </c>
      <c r="AN44" s="265">
        <v>9222</v>
      </c>
      <c r="AO44" s="265">
        <v>8754</v>
      </c>
      <c r="AP44" s="265">
        <v>8920</v>
      </c>
      <c r="AQ44" s="265">
        <v>9387</v>
      </c>
      <c r="AR44" s="265">
        <v>9341</v>
      </c>
      <c r="AS44" s="265">
        <v>9725</v>
      </c>
      <c r="AT44" s="265">
        <v>9678</v>
      </c>
      <c r="AU44" s="265">
        <v>9656</v>
      </c>
      <c r="AV44" s="265">
        <v>9701</v>
      </c>
      <c r="AW44" s="265">
        <v>9816</v>
      </c>
      <c r="AX44" s="265">
        <v>9744</v>
      </c>
      <c r="AY44" s="265">
        <v>9820</v>
      </c>
      <c r="AZ44" s="265">
        <v>9750</v>
      </c>
      <c r="BA44" s="265">
        <v>9783</v>
      </c>
      <c r="BB44" s="265">
        <v>9815</v>
      </c>
      <c r="BC44" s="265">
        <v>9641</v>
      </c>
      <c r="BD44" s="265">
        <v>9629</v>
      </c>
      <c r="BE44" s="265">
        <v>9625</v>
      </c>
      <c r="BF44" s="265">
        <v>9740</v>
      </c>
      <c r="BG44" s="265">
        <v>9959</v>
      </c>
      <c r="BH44" s="265">
        <v>9264</v>
      </c>
      <c r="BI44" s="265">
        <v>9154</v>
      </c>
      <c r="BJ44" s="265">
        <v>8988</v>
      </c>
      <c r="BK44" s="265">
        <v>9110</v>
      </c>
      <c r="BL44" s="95">
        <v>8849</v>
      </c>
      <c r="BM44" s="95">
        <v>8817</v>
      </c>
      <c r="BN44" s="95">
        <v>8895</v>
      </c>
      <c r="BO44" s="95">
        <v>8912</v>
      </c>
      <c r="BP44" s="95">
        <v>8785</v>
      </c>
      <c r="BQ44" s="95">
        <v>8784</v>
      </c>
      <c r="BR44" s="95">
        <v>8751</v>
      </c>
      <c r="BS44" s="95">
        <v>8817</v>
      </c>
      <c r="BT44" s="95">
        <v>8901</v>
      </c>
      <c r="BU44" s="95">
        <v>8953</v>
      </c>
      <c r="BV44" s="95">
        <v>8935</v>
      </c>
      <c r="BW44" s="95">
        <v>8902</v>
      </c>
      <c r="BX44" s="265">
        <v>8737</v>
      </c>
      <c r="BY44" s="265">
        <v>8637</v>
      </c>
      <c r="BZ44" s="265">
        <v>8611</v>
      </c>
      <c r="CA44" s="265">
        <v>8607</v>
      </c>
      <c r="CB44" s="265">
        <v>8507</v>
      </c>
      <c r="CC44" s="265">
        <v>8488</v>
      </c>
      <c r="CD44" s="265">
        <v>8546</v>
      </c>
      <c r="CE44" s="265">
        <v>8488</v>
      </c>
      <c r="CF44" s="265">
        <v>8547</v>
      </c>
      <c r="CG44" s="265">
        <v>8735</v>
      </c>
      <c r="CH44" s="265">
        <v>8754</v>
      </c>
      <c r="CI44" s="265">
        <v>8765</v>
      </c>
      <c r="CJ44" s="95">
        <v>8702</v>
      </c>
      <c r="CK44" s="95">
        <v>8542</v>
      </c>
      <c r="CL44" s="95">
        <v>8474</v>
      </c>
      <c r="CM44" s="95">
        <v>8409</v>
      </c>
      <c r="CN44" s="95">
        <v>8239</v>
      </c>
      <c r="CO44" s="95">
        <v>8150</v>
      </c>
      <c r="CP44" s="95">
        <v>8126</v>
      </c>
      <c r="CQ44" s="95">
        <v>8360</v>
      </c>
      <c r="CR44" s="95">
        <v>8459</v>
      </c>
      <c r="CS44" s="95">
        <v>8487</v>
      </c>
      <c r="CT44" s="95">
        <v>8658</v>
      </c>
      <c r="CU44" s="95">
        <v>8840</v>
      </c>
      <c r="CV44" s="265">
        <v>8769</v>
      </c>
      <c r="CW44" s="265">
        <v>8802</v>
      </c>
      <c r="CX44" s="265">
        <v>8957</v>
      </c>
      <c r="CY44" s="265">
        <v>8953</v>
      </c>
      <c r="CZ44" s="265">
        <v>9016</v>
      </c>
      <c r="DA44" s="265">
        <v>9063</v>
      </c>
      <c r="DB44" s="265">
        <v>8988</v>
      </c>
      <c r="DC44" s="265">
        <v>8981</v>
      </c>
      <c r="DD44" s="265">
        <v>8920</v>
      </c>
      <c r="DE44" s="265">
        <v>8987</v>
      </c>
      <c r="DF44" s="265">
        <v>9012</v>
      </c>
      <c r="DG44" s="265">
        <v>9067</v>
      </c>
      <c r="DH44" s="95">
        <v>9032</v>
      </c>
      <c r="DI44" s="95">
        <v>9083</v>
      </c>
      <c r="DJ44" s="95">
        <v>9228</v>
      </c>
      <c r="DK44" s="95">
        <v>9269</v>
      </c>
      <c r="DL44" s="95">
        <v>9271</v>
      </c>
      <c r="DM44" s="95">
        <v>9255</v>
      </c>
      <c r="DN44" s="95">
        <v>8351</v>
      </c>
      <c r="DO44" s="95">
        <v>8443</v>
      </c>
      <c r="DP44" s="95">
        <v>8641</v>
      </c>
      <c r="DQ44" s="95">
        <v>8632</v>
      </c>
      <c r="DR44" s="95">
        <v>8681</v>
      </c>
      <c r="DS44" s="95">
        <v>8686</v>
      </c>
      <c r="DT44" s="265">
        <v>8530</v>
      </c>
      <c r="DU44" s="265">
        <v>8577</v>
      </c>
      <c r="DV44" s="265">
        <v>8861</v>
      </c>
      <c r="DW44" s="265">
        <v>8953</v>
      </c>
      <c r="DX44" s="265">
        <v>9010</v>
      </c>
      <c r="DY44" s="265">
        <v>8987</v>
      </c>
      <c r="DZ44" s="265">
        <v>9039</v>
      </c>
      <c r="EA44" s="265">
        <v>9078</v>
      </c>
      <c r="EB44" s="265">
        <v>9075</v>
      </c>
      <c r="EC44" s="265">
        <v>9003</v>
      </c>
      <c r="ED44" s="265">
        <v>9028</v>
      </c>
      <c r="EE44" s="265">
        <v>8971</v>
      </c>
      <c r="EF44" s="95">
        <v>8837</v>
      </c>
      <c r="EG44" s="95">
        <v>8865</v>
      </c>
      <c r="EH44" s="95">
        <v>8872</v>
      </c>
      <c r="EI44" s="95">
        <v>8865</v>
      </c>
      <c r="EJ44" s="95">
        <v>8964</v>
      </c>
      <c r="EK44" s="95">
        <v>8991</v>
      </c>
      <c r="EL44" s="95">
        <v>8973</v>
      </c>
      <c r="EM44" s="95">
        <v>8970</v>
      </c>
      <c r="EN44" s="95">
        <v>9037</v>
      </c>
      <c r="EO44" s="95">
        <v>8998</v>
      </c>
      <c r="EP44" s="95">
        <v>9044</v>
      </c>
      <c r="EQ44" s="95">
        <v>9034</v>
      </c>
      <c r="ER44" s="95">
        <v>8763</v>
      </c>
      <c r="ES44" s="95">
        <v>8749</v>
      </c>
      <c r="ET44" s="95">
        <v>8831</v>
      </c>
      <c r="EU44" s="95">
        <v>8967</v>
      </c>
      <c r="EV44" s="95">
        <v>8981</v>
      </c>
      <c r="EW44" s="276">
        <v>8931</v>
      </c>
      <c r="EX44" s="276">
        <v>8919</v>
      </c>
      <c r="EY44" s="276">
        <v>8881</v>
      </c>
      <c r="EZ44" s="276">
        <v>8935</v>
      </c>
      <c r="FA44" s="276">
        <v>8983</v>
      </c>
      <c r="FB44" s="276">
        <v>9025</v>
      </c>
      <c r="FC44" s="276">
        <v>9001</v>
      </c>
      <c r="FD44" s="95">
        <v>8791</v>
      </c>
      <c r="FE44" s="281">
        <v>-210</v>
      </c>
      <c r="FF44" s="282">
        <v>97.666925897122596</v>
      </c>
      <c r="FG44" s="281">
        <v>-210</v>
      </c>
      <c r="FH44" s="282">
        <v>97.666925897122596</v>
      </c>
    </row>
    <row r="45" spans="1:164" ht="15" outlineLevel="2">
      <c r="A45" s="306">
        <v>44</v>
      </c>
      <c r="B45" s="307" t="s">
        <v>320</v>
      </c>
      <c r="C45" s="306" t="s">
        <v>378</v>
      </c>
      <c r="D45" s="265">
        <v>1080</v>
      </c>
      <c r="E45" s="265">
        <v>1090</v>
      </c>
      <c r="F45" s="265">
        <v>1097</v>
      </c>
      <c r="G45" s="265">
        <v>1123</v>
      </c>
      <c r="H45" s="265">
        <v>1133</v>
      </c>
      <c r="I45" s="265">
        <v>1118</v>
      </c>
      <c r="J45" s="265">
        <v>1117</v>
      </c>
      <c r="K45" s="265">
        <v>1133</v>
      </c>
      <c r="L45" s="265">
        <v>1173</v>
      </c>
      <c r="M45" s="265">
        <v>1131</v>
      </c>
      <c r="N45" s="265">
        <v>1156</v>
      </c>
      <c r="O45" s="265">
        <v>1157</v>
      </c>
      <c r="P45" s="265">
        <v>1139</v>
      </c>
      <c r="Q45" s="265">
        <v>1178</v>
      </c>
      <c r="R45" s="265">
        <v>1185</v>
      </c>
      <c r="S45" s="265">
        <v>1166</v>
      </c>
      <c r="T45" s="265">
        <v>1133</v>
      </c>
      <c r="U45" s="265">
        <v>1214</v>
      </c>
      <c r="V45" s="265">
        <v>1219</v>
      </c>
      <c r="W45" s="265">
        <v>1263</v>
      </c>
      <c r="X45" s="265">
        <v>1259</v>
      </c>
      <c r="Y45" s="265">
        <v>1289</v>
      </c>
      <c r="Z45" s="265">
        <v>1223</v>
      </c>
      <c r="AA45" s="265">
        <v>1166</v>
      </c>
      <c r="AB45" s="265">
        <v>1153</v>
      </c>
      <c r="AC45" s="265">
        <v>1125</v>
      </c>
      <c r="AD45" s="265">
        <v>1133</v>
      </c>
      <c r="AE45" s="265">
        <v>1177</v>
      </c>
      <c r="AF45" s="265">
        <v>1167</v>
      </c>
      <c r="AG45" s="265">
        <v>1178</v>
      </c>
      <c r="AH45" s="265">
        <v>1299</v>
      </c>
      <c r="AI45" s="265">
        <v>1333</v>
      </c>
      <c r="AJ45" s="265">
        <v>1346</v>
      </c>
      <c r="AK45" s="265">
        <v>1326</v>
      </c>
      <c r="AL45" s="265">
        <v>1213</v>
      </c>
      <c r="AM45" s="265">
        <v>1208</v>
      </c>
      <c r="AN45" s="265">
        <v>1198</v>
      </c>
      <c r="AO45" s="265">
        <v>1093</v>
      </c>
      <c r="AP45" s="265">
        <v>1107</v>
      </c>
      <c r="AQ45" s="265">
        <v>1220</v>
      </c>
      <c r="AR45" s="265">
        <v>1241</v>
      </c>
      <c r="AS45" s="265">
        <v>1286</v>
      </c>
      <c r="AT45" s="265">
        <v>1310</v>
      </c>
      <c r="AU45" s="265">
        <v>1309</v>
      </c>
      <c r="AV45" s="265">
        <v>1311</v>
      </c>
      <c r="AW45" s="265">
        <v>1298</v>
      </c>
      <c r="AX45" s="265">
        <v>1286</v>
      </c>
      <c r="AY45" s="265">
        <v>1245</v>
      </c>
      <c r="AZ45" s="265">
        <v>1227</v>
      </c>
      <c r="BA45" s="265">
        <v>1225</v>
      </c>
      <c r="BB45" s="265">
        <v>1214</v>
      </c>
      <c r="BC45" s="265">
        <v>1194</v>
      </c>
      <c r="BD45" s="265">
        <v>1214</v>
      </c>
      <c r="BE45" s="265">
        <v>1293</v>
      </c>
      <c r="BF45" s="265">
        <v>1314</v>
      </c>
      <c r="BG45" s="265">
        <v>1304</v>
      </c>
      <c r="BH45" s="265">
        <v>1321</v>
      </c>
      <c r="BI45" s="265">
        <v>1297</v>
      </c>
      <c r="BJ45" s="265">
        <v>1174</v>
      </c>
      <c r="BK45" s="265">
        <v>1194</v>
      </c>
      <c r="BL45" s="95">
        <v>1190</v>
      </c>
      <c r="BM45" s="95">
        <v>1203</v>
      </c>
      <c r="BN45" s="95">
        <v>1221</v>
      </c>
      <c r="BO45" s="95">
        <v>1242</v>
      </c>
      <c r="BP45" s="95">
        <v>1228</v>
      </c>
      <c r="BQ45" s="95">
        <v>1252</v>
      </c>
      <c r="BR45" s="95">
        <v>1183</v>
      </c>
      <c r="BS45" s="95">
        <v>1213</v>
      </c>
      <c r="BT45" s="95">
        <v>1236</v>
      </c>
      <c r="BU45" s="95">
        <v>1212</v>
      </c>
      <c r="BV45" s="95">
        <v>1208</v>
      </c>
      <c r="BW45" s="95">
        <v>1160</v>
      </c>
      <c r="BX45" s="265">
        <v>1101</v>
      </c>
      <c r="BY45" s="265">
        <v>1109</v>
      </c>
      <c r="BZ45" s="265">
        <v>1132</v>
      </c>
      <c r="CA45" s="265">
        <v>1129</v>
      </c>
      <c r="CB45" s="265">
        <v>1153</v>
      </c>
      <c r="CC45" s="265">
        <v>1188</v>
      </c>
      <c r="CD45" s="265">
        <v>1216</v>
      </c>
      <c r="CE45" s="265">
        <v>1228</v>
      </c>
      <c r="CF45" s="265">
        <v>1204</v>
      </c>
      <c r="CG45" s="265">
        <v>1210</v>
      </c>
      <c r="CH45" s="265">
        <v>1208</v>
      </c>
      <c r="CI45" s="265">
        <v>1187</v>
      </c>
      <c r="CJ45" s="95">
        <v>1134</v>
      </c>
      <c r="CK45" s="95">
        <v>1126</v>
      </c>
      <c r="CL45" s="95">
        <v>1127</v>
      </c>
      <c r="CM45" s="95">
        <v>1123</v>
      </c>
      <c r="CN45" s="95">
        <v>1101</v>
      </c>
      <c r="CO45" s="95">
        <v>1141</v>
      </c>
      <c r="CP45" s="95">
        <v>1135</v>
      </c>
      <c r="CQ45" s="95">
        <v>1156</v>
      </c>
      <c r="CR45" s="95">
        <v>1172</v>
      </c>
      <c r="CS45" s="95">
        <v>1175</v>
      </c>
      <c r="CT45" s="95">
        <v>1211</v>
      </c>
      <c r="CU45" s="95">
        <v>1214</v>
      </c>
      <c r="CV45" s="265">
        <v>1222</v>
      </c>
      <c r="CW45" s="265">
        <v>1243</v>
      </c>
      <c r="CX45" s="265">
        <v>1273</v>
      </c>
      <c r="CY45" s="265">
        <v>1303</v>
      </c>
      <c r="CZ45" s="265">
        <v>1358</v>
      </c>
      <c r="DA45" s="265">
        <v>1362</v>
      </c>
      <c r="DB45" s="265">
        <v>1365</v>
      </c>
      <c r="DC45" s="265">
        <v>1376</v>
      </c>
      <c r="DD45" s="265">
        <v>1411</v>
      </c>
      <c r="DE45" s="265">
        <v>1409</v>
      </c>
      <c r="DF45" s="265">
        <v>1397</v>
      </c>
      <c r="DG45" s="265">
        <v>1379</v>
      </c>
      <c r="DH45" s="95">
        <v>1351</v>
      </c>
      <c r="DI45" s="95">
        <v>1365</v>
      </c>
      <c r="DJ45" s="95">
        <v>1423</v>
      </c>
      <c r="DK45" s="95">
        <v>1460</v>
      </c>
      <c r="DL45" s="95">
        <v>1464</v>
      </c>
      <c r="DM45" s="95">
        <v>1395</v>
      </c>
      <c r="DN45" s="95">
        <v>1356</v>
      </c>
      <c r="DO45" s="95">
        <v>1355</v>
      </c>
      <c r="DP45" s="95">
        <v>1363</v>
      </c>
      <c r="DQ45" s="95">
        <v>1371</v>
      </c>
      <c r="DR45" s="95">
        <v>1328</v>
      </c>
      <c r="DS45" s="95">
        <v>1267</v>
      </c>
      <c r="DT45" s="265">
        <v>1226</v>
      </c>
      <c r="DU45" s="265">
        <v>1239</v>
      </c>
      <c r="DV45" s="265">
        <v>1295</v>
      </c>
      <c r="DW45" s="265">
        <v>1289</v>
      </c>
      <c r="DX45" s="265">
        <v>1292</v>
      </c>
      <c r="DY45" s="265">
        <v>1311</v>
      </c>
      <c r="DZ45" s="265">
        <v>1292</v>
      </c>
      <c r="EA45" s="265">
        <v>1277</v>
      </c>
      <c r="EB45" s="265">
        <v>1275</v>
      </c>
      <c r="EC45" s="265">
        <v>1252</v>
      </c>
      <c r="ED45" s="265">
        <v>1242</v>
      </c>
      <c r="EE45" s="265">
        <v>1238</v>
      </c>
      <c r="EF45" s="95">
        <v>1217</v>
      </c>
      <c r="EG45" s="95">
        <v>1207</v>
      </c>
      <c r="EH45" s="95">
        <v>1236</v>
      </c>
      <c r="EI45" s="95">
        <v>1248</v>
      </c>
      <c r="EJ45" s="95">
        <v>1275</v>
      </c>
      <c r="EK45" s="95">
        <v>1287</v>
      </c>
      <c r="EL45" s="95">
        <v>1300</v>
      </c>
      <c r="EM45" s="95">
        <v>1271</v>
      </c>
      <c r="EN45" s="95">
        <v>1253</v>
      </c>
      <c r="EO45" s="95">
        <v>1247</v>
      </c>
      <c r="EP45" s="95">
        <v>1250</v>
      </c>
      <c r="EQ45" s="95">
        <v>1239</v>
      </c>
      <c r="ER45" s="95">
        <v>1182</v>
      </c>
      <c r="ES45" s="95">
        <v>1207</v>
      </c>
      <c r="ET45" s="95">
        <v>1229</v>
      </c>
      <c r="EU45" s="95">
        <v>1254</v>
      </c>
      <c r="EV45" s="95">
        <v>1260</v>
      </c>
      <c r="EW45" s="276">
        <v>1290</v>
      </c>
      <c r="EX45" s="276">
        <v>1264</v>
      </c>
      <c r="EY45" s="276">
        <v>1271</v>
      </c>
      <c r="EZ45" s="276">
        <v>1254</v>
      </c>
      <c r="FA45" s="276">
        <v>1227</v>
      </c>
      <c r="FB45" s="276">
        <v>1226</v>
      </c>
      <c r="FC45" s="276">
        <v>1208</v>
      </c>
      <c r="FD45" s="95">
        <v>1139</v>
      </c>
      <c r="FE45" s="281">
        <v>-69</v>
      </c>
      <c r="FF45" s="282">
        <v>94.288079470198696</v>
      </c>
      <c r="FG45" s="281">
        <v>-69</v>
      </c>
      <c r="FH45" s="282">
        <v>94.288079470198696</v>
      </c>
    </row>
    <row r="46" spans="1:164" ht="15" outlineLevel="2">
      <c r="A46" s="306">
        <v>59</v>
      </c>
      <c r="B46" s="307" t="s">
        <v>320</v>
      </c>
      <c r="C46" s="306" t="s">
        <v>379</v>
      </c>
      <c r="D46" s="265">
        <v>1321</v>
      </c>
      <c r="E46" s="265">
        <v>1294</v>
      </c>
      <c r="F46" s="265">
        <v>1265</v>
      </c>
      <c r="G46" s="265">
        <v>1221</v>
      </c>
      <c r="H46" s="265">
        <v>1264</v>
      </c>
      <c r="I46" s="265">
        <v>1244</v>
      </c>
      <c r="J46" s="265">
        <v>1184</v>
      </c>
      <c r="K46" s="265">
        <v>1135</v>
      </c>
      <c r="L46" s="265">
        <v>1100</v>
      </c>
      <c r="M46" s="265">
        <v>1101</v>
      </c>
      <c r="N46" s="265">
        <v>1133</v>
      </c>
      <c r="O46" s="265">
        <v>1146</v>
      </c>
      <c r="P46" s="265">
        <v>1141</v>
      </c>
      <c r="Q46" s="265">
        <v>1005</v>
      </c>
      <c r="R46" s="265">
        <v>1036</v>
      </c>
      <c r="S46" s="265">
        <v>1044</v>
      </c>
      <c r="T46" s="265">
        <v>1264</v>
      </c>
      <c r="U46" s="265">
        <v>830</v>
      </c>
      <c r="V46" s="265">
        <v>820</v>
      </c>
      <c r="W46" s="265">
        <v>864</v>
      </c>
      <c r="X46" s="265">
        <v>902</v>
      </c>
      <c r="Y46" s="265">
        <v>919</v>
      </c>
      <c r="Z46" s="265">
        <v>889</v>
      </c>
      <c r="AA46" s="265">
        <v>874</v>
      </c>
      <c r="AB46" s="265">
        <v>904</v>
      </c>
      <c r="AC46" s="265">
        <v>891</v>
      </c>
      <c r="AD46" s="265">
        <v>902</v>
      </c>
      <c r="AE46" s="265">
        <v>827</v>
      </c>
      <c r="AF46" s="265">
        <v>893</v>
      </c>
      <c r="AG46" s="265">
        <v>891</v>
      </c>
      <c r="AH46" s="265">
        <v>901</v>
      </c>
      <c r="AI46" s="265">
        <v>888</v>
      </c>
      <c r="AJ46" s="265">
        <v>771</v>
      </c>
      <c r="AK46" s="265">
        <v>765</v>
      </c>
      <c r="AL46" s="265">
        <v>748</v>
      </c>
      <c r="AM46" s="265">
        <v>2655</v>
      </c>
      <c r="AN46" s="265">
        <v>7147</v>
      </c>
      <c r="AO46" s="265">
        <v>7291</v>
      </c>
      <c r="AP46" s="265">
        <v>7059</v>
      </c>
      <c r="AQ46" s="265">
        <v>6833</v>
      </c>
      <c r="AR46" s="265">
        <v>6625</v>
      </c>
      <c r="AS46" s="265">
        <v>7531</v>
      </c>
      <c r="AT46" s="265">
        <v>7478</v>
      </c>
      <c r="AU46" s="265">
        <v>7193</v>
      </c>
      <c r="AV46" s="265">
        <v>6786</v>
      </c>
      <c r="AW46" s="265">
        <v>6440</v>
      </c>
      <c r="AX46" s="265">
        <v>6152</v>
      </c>
      <c r="AY46" s="265">
        <v>5857</v>
      </c>
      <c r="AZ46" s="265">
        <v>4768</v>
      </c>
      <c r="BA46" s="265">
        <v>3682</v>
      </c>
      <c r="BB46" s="265">
        <v>2673</v>
      </c>
      <c r="BC46" s="265">
        <v>1669</v>
      </c>
      <c r="BD46" s="265">
        <v>1575</v>
      </c>
      <c r="BE46" s="265">
        <v>1510</v>
      </c>
      <c r="BF46" s="265">
        <v>1446</v>
      </c>
      <c r="BG46" s="265">
        <v>1387</v>
      </c>
      <c r="BH46" s="265">
        <v>1319</v>
      </c>
      <c r="BI46" s="265">
        <v>1252</v>
      </c>
      <c r="BJ46" s="265">
        <v>1172</v>
      </c>
      <c r="BK46" s="265">
        <v>1164</v>
      </c>
      <c r="BL46" s="95">
        <v>1163</v>
      </c>
      <c r="BM46" s="95">
        <v>1135</v>
      </c>
      <c r="BN46" s="95">
        <v>1061</v>
      </c>
      <c r="BO46" s="95">
        <v>1042</v>
      </c>
      <c r="BP46" s="95">
        <v>1192</v>
      </c>
      <c r="BQ46" s="95">
        <v>1213</v>
      </c>
      <c r="BR46" s="95">
        <v>1231</v>
      </c>
      <c r="BS46" s="95">
        <v>1252</v>
      </c>
      <c r="BT46" s="95">
        <v>1250</v>
      </c>
      <c r="BU46" s="95">
        <v>1260</v>
      </c>
      <c r="BV46" s="95">
        <v>1215</v>
      </c>
      <c r="BW46" s="95">
        <v>1181</v>
      </c>
      <c r="BX46" s="265">
        <v>1193</v>
      </c>
      <c r="BY46" s="265">
        <v>1176</v>
      </c>
      <c r="BZ46" s="265">
        <v>1293</v>
      </c>
      <c r="CA46" s="265">
        <v>1331</v>
      </c>
      <c r="CB46" s="265">
        <v>1256</v>
      </c>
      <c r="CC46" s="265">
        <v>1170</v>
      </c>
      <c r="CD46" s="265">
        <v>1117</v>
      </c>
      <c r="CE46" s="265">
        <v>1058</v>
      </c>
      <c r="CF46" s="265">
        <v>1019</v>
      </c>
      <c r="CG46" s="265">
        <v>981</v>
      </c>
      <c r="CH46" s="265">
        <v>915</v>
      </c>
      <c r="CI46" s="265">
        <v>891</v>
      </c>
      <c r="CJ46" s="95">
        <v>839</v>
      </c>
      <c r="CK46" s="95">
        <v>829</v>
      </c>
      <c r="CL46" s="95">
        <v>837</v>
      </c>
      <c r="CM46" s="95">
        <v>1040</v>
      </c>
      <c r="CN46" s="95">
        <v>996</v>
      </c>
      <c r="CO46" s="95">
        <v>948</v>
      </c>
      <c r="CP46" s="95">
        <v>922</v>
      </c>
      <c r="CQ46" s="95">
        <v>917</v>
      </c>
      <c r="CR46" s="95">
        <v>897</v>
      </c>
      <c r="CS46" s="95">
        <v>901</v>
      </c>
      <c r="CT46" s="95">
        <v>934</v>
      </c>
      <c r="CU46" s="95">
        <v>950</v>
      </c>
      <c r="CV46" s="265">
        <v>930</v>
      </c>
      <c r="CW46" s="265">
        <v>962</v>
      </c>
      <c r="CX46" s="265">
        <v>983</v>
      </c>
      <c r="CY46" s="265">
        <v>1018</v>
      </c>
      <c r="CZ46" s="265">
        <v>1036</v>
      </c>
      <c r="DA46" s="265">
        <v>1007</v>
      </c>
      <c r="DB46" s="265">
        <v>991</v>
      </c>
      <c r="DC46" s="265">
        <v>985</v>
      </c>
      <c r="DD46" s="265">
        <v>978</v>
      </c>
      <c r="DE46" s="265">
        <v>968</v>
      </c>
      <c r="DF46" s="265">
        <v>971</v>
      </c>
      <c r="DG46" s="265">
        <v>964</v>
      </c>
      <c r="DH46" s="95">
        <v>946</v>
      </c>
      <c r="DI46" s="95">
        <v>956</v>
      </c>
      <c r="DJ46" s="95">
        <v>961</v>
      </c>
      <c r="DK46" s="95">
        <v>965</v>
      </c>
      <c r="DL46" s="95">
        <v>929</v>
      </c>
      <c r="DM46" s="95">
        <v>927</v>
      </c>
      <c r="DN46" s="95">
        <v>829</v>
      </c>
      <c r="DO46" s="95">
        <v>822</v>
      </c>
      <c r="DP46" s="95">
        <v>815</v>
      </c>
      <c r="DQ46" s="95">
        <v>797</v>
      </c>
      <c r="DR46" s="95">
        <v>788</v>
      </c>
      <c r="DS46" s="95">
        <v>805</v>
      </c>
      <c r="DT46" s="265">
        <v>770</v>
      </c>
      <c r="DU46" s="265">
        <v>780</v>
      </c>
      <c r="DV46" s="265">
        <v>804</v>
      </c>
      <c r="DW46" s="265">
        <v>788</v>
      </c>
      <c r="DX46" s="265">
        <v>784</v>
      </c>
      <c r="DY46" s="265">
        <v>779</v>
      </c>
      <c r="DZ46" s="265">
        <v>754</v>
      </c>
      <c r="EA46" s="265">
        <v>761</v>
      </c>
      <c r="EB46" s="265">
        <v>771</v>
      </c>
      <c r="EC46" s="265">
        <v>773</v>
      </c>
      <c r="ED46" s="265">
        <v>820</v>
      </c>
      <c r="EE46" s="265">
        <v>830</v>
      </c>
      <c r="EF46" s="95">
        <v>804</v>
      </c>
      <c r="EG46" s="95">
        <v>772</v>
      </c>
      <c r="EH46" s="95">
        <v>772</v>
      </c>
      <c r="EI46" s="95">
        <v>751</v>
      </c>
      <c r="EJ46" s="95">
        <v>765</v>
      </c>
      <c r="EK46" s="95">
        <v>756</v>
      </c>
      <c r="EL46" s="95">
        <v>739</v>
      </c>
      <c r="EM46" s="95">
        <v>732</v>
      </c>
      <c r="EN46" s="95">
        <v>733</v>
      </c>
      <c r="EO46" s="95">
        <v>749</v>
      </c>
      <c r="EP46" s="95">
        <v>746</v>
      </c>
      <c r="EQ46" s="95">
        <v>742</v>
      </c>
      <c r="ER46" s="95">
        <v>711</v>
      </c>
      <c r="ES46" s="95">
        <v>689</v>
      </c>
      <c r="ET46" s="95">
        <v>702</v>
      </c>
      <c r="EU46" s="95">
        <v>737</v>
      </c>
      <c r="EV46" s="95">
        <v>753</v>
      </c>
      <c r="EW46" s="276">
        <v>720</v>
      </c>
      <c r="EX46" s="276">
        <v>694</v>
      </c>
      <c r="EY46" s="276">
        <v>688</v>
      </c>
      <c r="EZ46" s="276">
        <v>670</v>
      </c>
      <c r="FA46" s="276">
        <v>690</v>
      </c>
      <c r="FB46" s="276">
        <v>684</v>
      </c>
      <c r="FC46" s="276">
        <v>674</v>
      </c>
      <c r="FD46" s="95">
        <v>669</v>
      </c>
      <c r="FE46" s="281">
        <v>-5</v>
      </c>
      <c r="FF46" s="282">
        <v>99.258160237388694</v>
      </c>
      <c r="FG46" s="281">
        <v>-5</v>
      </c>
      <c r="FH46" s="282">
        <v>99.258160237388694</v>
      </c>
    </row>
    <row r="47" spans="1:164" ht="15" outlineLevel="2">
      <c r="A47" s="306">
        <v>113</v>
      </c>
      <c r="B47" s="307" t="s">
        <v>320</v>
      </c>
      <c r="C47" s="306" t="s">
        <v>380</v>
      </c>
      <c r="D47" s="265">
        <v>1444</v>
      </c>
      <c r="E47" s="265">
        <v>1632</v>
      </c>
      <c r="F47" s="265">
        <v>1699</v>
      </c>
      <c r="G47" s="265">
        <v>1616</v>
      </c>
      <c r="H47" s="265">
        <v>1813</v>
      </c>
      <c r="I47" s="265">
        <v>1934</v>
      </c>
      <c r="J47" s="265">
        <v>1939</v>
      </c>
      <c r="K47" s="265">
        <v>1993</v>
      </c>
      <c r="L47" s="265">
        <v>1965</v>
      </c>
      <c r="M47" s="265">
        <v>2044</v>
      </c>
      <c r="N47" s="265">
        <v>2109</v>
      </c>
      <c r="O47" s="265">
        <v>2154</v>
      </c>
      <c r="P47" s="265">
        <v>1873</v>
      </c>
      <c r="Q47" s="265">
        <v>1968</v>
      </c>
      <c r="R47" s="265">
        <v>1916</v>
      </c>
      <c r="S47" s="265">
        <v>2129</v>
      </c>
      <c r="T47" s="265">
        <v>1813</v>
      </c>
      <c r="U47" s="265">
        <v>1976</v>
      </c>
      <c r="V47" s="265">
        <v>2072</v>
      </c>
      <c r="W47" s="265">
        <v>2239</v>
      </c>
      <c r="X47" s="265">
        <v>2434</v>
      </c>
      <c r="Y47" s="265">
        <v>2521</v>
      </c>
      <c r="Z47" s="265">
        <v>2355</v>
      </c>
      <c r="AA47" s="265">
        <v>2174</v>
      </c>
      <c r="AB47" s="265">
        <v>2017</v>
      </c>
      <c r="AC47" s="265">
        <v>1983</v>
      </c>
      <c r="AD47" s="265">
        <v>1992</v>
      </c>
      <c r="AE47" s="265">
        <v>2010</v>
      </c>
      <c r="AF47" s="265">
        <v>1940</v>
      </c>
      <c r="AG47" s="265">
        <v>2093</v>
      </c>
      <c r="AH47" s="265">
        <v>2370</v>
      </c>
      <c r="AI47" s="265">
        <v>2533</v>
      </c>
      <c r="AJ47" s="265">
        <v>2689</v>
      </c>
      <c r="AK47" s="265">
        <v>2682</v>
      </c>
      <c r="AL47" s="265">
        <v>2372</v>
      </c>
      <c r="AM47" s="265">
        <v>2394</v>
      </c>
      <c r="AN47" s="265">
        <v>2362</v>
      </c>
      <c r="AO47" s="265">
        <v>2146</v>
      </c>
      <c r="AP47" s="265">
        <v>2088</v>
      </c>
      <c r="AQ47" s="265">
        <v>2237</v>
      </c>
      <c r="AR47" s="265">
        <v>2168</v>
      </c>
      <c r="AS47" s="265">
        <v>2163</v>
      </c>
      <c r="AT47" s="265">
        <v>2214</v>
      </c>
      <c r="AU47" s="265">
        <v>2169</v>
      </c>
      <c r="AV47" s="265">
        <v>2127</v>
      </c>
      <c r="AW47" s="265">
        <v>2072</v>
      </c>
      <c r="AX47" s="265">
        <v>2088</v>
      </c>
      <c r="AY47" s="265">
        <v>2025</v>
      </c>
      <c r="AZ47" s="265">
        <v>2062</v>
      </c>
      <c r="BA47" s="265">
        <v>2216</v>
      </c>
      <c r="BB47" s="265">
        <v>2213</v>
      </c>
      <c r="BC47" s="265">
        <v>2044</v>
      </c>
      <c r="BD47" s="265">
        <v>1892</v>
      </c>
      <c r="BE47" s="265">
        <v>1847</v>
      </c>
      <c r="BF47" s="265">
        <v>1954</v>
      </c>
      <c r="BG47" s="265">
        <v>1915</v>
      </c>
      <c r="BH47" s="265">
        <v>1831</v>
      </c>
      <c r="BI47" s="265">
        <v>1858</v>
      </c>
      <c r="BJ47" s="265">
        <v>1847</v>
      </c>
      <c r="BK47" s="265">
        <v>1856</v>
      </c>
      <c r="BL47" s="95">
        <v>1819</v>
      </c>
      <c r="BM47" s="95">
        <v>1855</v>
      </c>
      <c r="BN47" s="95">
        <v>1873</v>
      </c>
      <c r="BO47" s="95">
        <v>1881</v>
      </c>
      <c r="BP47" s="95">
        <v>1878</v>
      </c>
      <c r="BQ47" s="95">
        <v>1914</v>
      </c>
      <c r="BR47" s="95">
        <v>1905</v>
      </c>
      <c r="BS47" s="95">
        <v>1957</v>
      </c>
      <c r="BT47" s="95">
        <v>1939</v>
      </c>
      <c r="BU47" s="95">
        <v>1954</v>
      </c>
      <c r="BV47" s="95">
        <v>1936</v>
      </c>
      <c r="BW47" s="95">
        <v>1960</v>
      </c>
      <c r="BX47" s="265">
        <v>1885</v>
      </c>
      <c r="BY47" s="265">
        <v>1873</v>
      </c>
      <c r="BZ47" s="265">
        <v>1938</v>
      </c>
      <c r="CA47" s="265">
        <v>1949</v>
      </c>
      <c r="CB47" s="265">
        <v>1989</v>
      </c>
      <c r="CC47" s="265">
        <v>2018</v>
      </c>
      <c r="CD47" s="265">
        <v>2047</v>
      </c>
      <c r="CE47" s="265">
        <v>2109</v>
      </c>
      <c r="CF47" s="265">
        <v>2034</v>
      </c>
      <c r="CG47" s="265">
        <v>2044</v>
      </c>
      <c r="CH47" s="265">
        <v>2067</v>
      </c>
      <c r="CI47" s="265">
        <v>2084</v>
      </c>
      <c r="CJ47" s="95">
        <v>2006</v>
      </c>
      <c r="CK47" s="95">
        <v>1966</v>
      </c>
      <c r="CL47" s="95">
        <v>1940</v>
      </c>
      <c r="CM47" s="95">
        <v>1882</v>
      </c>
      <c r="CN47" s="95">
        <v>1832</v>
      </c>
      <c r="CO47" s="95">
        <v>1815</v>
      </c>
      <c r="CP47" s="95">
        <v>1820</v>
      </c>
      <c r="CQ47" s="95">
        <v>1871</v>
      </c>
      <c r="CR47" s="95">
        <v>1881</v>
      </c>
      <c r="CS47" s="95">
        <v>1886</v>
      </c>
      <c r="CT47" s="95">
        <v>1898</v>
      </c>
      <c r="CU47" s="95">
        <v>1895</v>
      </c>
      <c r="CV47" s="265">
        <v>1875</v>
      </c>
      <c r="CW47" s="265">
        <v>1878</v>
      </c>
      <c r="CX47" s="265">
        <v>1940</v>
      </c>
      <c r="CY47" s="265">
        <v>1958</v>
      </c>
      <c r="CZ47" s="265">
        <v>1984</v>
      </c>
      <c r="DA47" s="265">
        <v>2017</v>
      </c>
      <c r="DB47" s="265">
        <v>1934</v>
      </c>
      <c r="DC47" s="265">
        <v>1970</v>
      </c>
      <c r="DD47" s="265">
        <v>1977</v>
      </c>
      <c r="DE47" s="265">
        <v>2001</v>
      </c>
      <c r="DF47" s="265">
        <v>2000</v>
      </c>
      <c r="DG47" s="265">
        <v>2020</v>
      </c>
      <c r="DH47" s="95">
        <v>1964</v>
      </c>
      <c r="DI47" s="95">
        <v>2035</v>
      </c>
      <c r="DJ47" s="95">
        <v>2039</v>
      </c>
      <c r="DK47" s="95">
        <v>2094</v>
      </c>
      <c r="DL47" s="95">
        <v>2086</v>
      </c>
      <c r="DM47" s="95">
        <v>2079</v>
      </c>
      <c r="DN47" s="95">
        <v>1850</v>
      </c>
      <c r="DO47" s="95">
        <v>1821</v>
      </c>
      <c r="DP47" s="95">
        <v>1853</v>
      </c>
      <c r="DQ47" s="95">
        <v>1854</v>
      </c>
      <c r="DR47" s="95">
        <v>1893</v>
      </c>
      <c r="DS47" s="95">
        <v>1869</v>
      </c>
      <c r="DT47" s="265">
        <v>1806</v>
      </c>
      <c r="DU47" s="265">
        <v>1796</v>
      </c>
      <c r="DV47" s="265">
        <v>1816</v>
      </c>
      <c r="DW47" s="265">
        <v>1839</v>
      </c>
      <c r="DX47" s="265">
        <v>1868</v>
      </c>
      <c r="DY47" s="265">
        <v>1896</v>
      </c>
      <c r="DZ47" s="265">
        <v>1866</v>
      </c>
      <c r="EA47" s="265">
        <v>1849</v>
      </c>
      <c r="EB47" s="265">
        <v>1840</v>
      </c>
      <c r="EC47" s="265">
        <v>1822</v>
      </c>
      <c r="ED47" s="265">
        <v>1821</v>
      </c>
      <c r="EE47" s="265">
        <v>1806</v>
      </c>
      <c r="EF47" s="95">
        <v>1733</v>
      </c>
      <c r="EG47" s="95">
        <v>1736</v>
      </c>
      <c r="EH47" s="95">
        <v>1784</v>
      </c>
      <c r="EI47" s="95">
        <v>1790</v>
      </c>
      <c r="EJ47" s="95">
        <v>1823</v>
      </c>
      <c r="EK47" s="95">
        <v>1838</v>
      </c>
      <c r="EL47" s="95">
        <v>1809</v>
      </c>
      <c r="EM47" s="95">
        <v>1839</v>
      </c>
      <c r="EN47" s="95">
        <v>1824</v>
      </c>
      <c r="EO47" s="95">
        <v>1821</v>
      </c>
      <c r="EP47" s="95">
        <v>1867</v>
      </c>
      <c r="EQ47" s="95">
        <v>1851</v>
      </c>
      <c r="ER47" s="95">
        <v>1740</v>
      </c>
      <c r="ES47" s="95">
        <v>1764</v>
      </c>
      <c r="ET47" s="95">
        <v>1801</v>
      </c>
      <c r="EU47" s="95">
        <v>1819</v>
      </c>
      <c r="EV47" s="95">
        <v>1836</v>
      </c>
      <c r="EW47" s="276">
        <v>1847</v>
      </c>
      <c r="EX47" s="276">
        <v>1833</v>
      </c>
      <c r="EY47" s="276">
        <v>1850</v>
      </c>
      <c r="EZ47" s="276">
        <v>1877</v>
      </c>
      <c r="FA47" s="276">
        <v>1842</v>
      </c>
      <c r="FB47" s="276">
        <v>1807</v>
      </c>
      <c r="FC47" s="276">
        <v>1806</v>
      </c>
      <c r="FD47" s="95">
        <v>1730</v>
      </c>
      <c r="FE47" s="281">
        <v>-76</v>
      </c>
      <c r="FF47" s="282">
        <v>95.791805094130694</v>
      </c>
      <c r="FG47" s="281">
        <v>-76</v>
      </c>
      <c r="FH47" s="282">
        <v>95.791805094130694</v>
      </c>
    </row>
    <row r="48" spans="1:164" ht="15" outlineLevel="2">
      <c r="A48" s="306">
        <v>125</v>
      </c>
      <c r="B48" s="307" t="s">
        <v>320</v>
      </c>
      <c r="C48" s="306" t="s">
        <v>381</v>
      </c>
      <c r="D48" s="265">
        <v>500</v>
      </c>
      <c r="E48" s="265">
        <v>544</v>
      </c>
      <c r="F48" s="265">
        <v>590</v>
      </c>
      <c r="G48" s="265">
        <v>595</v>
      </c>
      <c r="H48" s="265">
        <v>603</v>
      </c>
      <c r="I48" s="265">
        <v>626</v>
      </c>
      <c r="J48" s="265">
        <v>606</v>
      </c>
      <c r="K48" s="265">
        <v>634</v>
      </c>
      <c r="L48" s="265">
        <v>648</v>
      </c>
      <c r="M48" s="265">
        <v>613</v>
      </c>
      <c r="N48" s="265">
        <v>588</v>
      </c>
      <c r="O48" s="265">
        <v>563</v>
      </c>
      <c r="P48" s="265">
        <v>464</v>
      </c>
      <c r="Q48" s="265">
        <v>516</v>
      </c>
      <c r="R48" s="265">
        <v>620</v>
      </c>
      <c r="S48" s="265">
        <v>631</v>
      </c>
      <c r="T48" s="265">
        <v>603</v>
      </c>
      <c r="U48" s="265">
        <v>596</v>
      </c>
      <c r="V48" s="265">
        <v>607</v>
      </c>
      <c r="W48" s="265">
        <v>621</v>
      </c>
      <c r="X48" s="265">
        <v>631</v>
      </c>
      <c r="Y48" s="265">
        <v>655</v>
      </c>
      <c r="Z48" s="265">
        <v>587</v>
      </c>
      <c r="AA48" s="265">
        <v>560</v>
      </c>
      <c r="AB48" s="265">
        <v>488</v>
      </c>
      <c r="AC48" s="265">
        <v>475</v>
      </c>
      <c r="AD48" s="265">
        <v>536</v>
      </c>
      <c r="AE48" s="265">
        <v>586</v>
      </c>
      <c r="AF48" s="265">
        <v>574</v>
      </c>
      <c r="AG48" s="265">
        <v>561</v>
      </c>
      <c r="AH48" s="265">
        <v>603</v>
      </c>
      <c r="AI48" s="265">
        <v>629</v>
      </c>
      <c r="AJ48" s="265">
        <v>624</v>
      </c>
      <c r="AK48" s="265">
        <v>629</v>
      </c>
      <c r="AL48" s="265">
        <v>583</v>
      </c>
      <c r="AM48" s="265">
        <v>654</v>
      </c>
      <c r="AN48" s="265">
        <v>780</v>
      </c>
      <c r="AO48" s="265">
        <v>706</v>
      </c>
      <c r="AP48" s="265">
        <v>703</v>
      </c>
      <c r="AQ48" s="265">
        <v>719</v>
      </c>
      <c r="AR48" s="265">
        <v>745</v>
      </c>
      <c r="AS48" s="265">
        <v>785</v>
      </c>
      <c r="AT48" s="265">
        <v>815</v>
      </c>
      <c r="AU48" s="265">
        <v>805</v>
      </c>
      <c r="AV48" s="265">
        <v>798</v>
      </c>
      <c r="AW48" s="265">
        <v>802</v>
      </c>
      <c r="AX48" s="265">
        <v>781</v>
      </c>
      <c r="AY48" s="265">
        <v>673</v>
      </c>
      <c r="AZ48" s="265">
        <v>626</v>
      </c>
      <c r="BA48" s="265">
        <v>573</v>
      </c>
      <c r="BB48" s="265">
        <v>574</v>
      </c>
      <c r="BC48" s="265">
        <v>544</v>
      </c>
      <c r="BD48" s="265">
        <v>559</v>
      </c>
      <c r="BE48" s="265">
        <v>572</v>
      </c>
      <c r="BF48" s="265">
        <v>556</v>
      </c>
      <c r="BG48" s="265">
        <v>539</v>
      </c>
      <c r="BH48" s="265">
        <v>563</v>
      </c>
      <c r="BI48" s="265">
        <v>540</v>
      </c>
      <c r="BJ48" s="265">
        <v>547</v>
      </c>
      <c r="BK48" s="265">
        <v>555</v>
      </c>
      <c r="BL48" s="95">
        <v>514</v>
      </c>
      <c r="BM48" s="95">
        <v>526</v>
      </c>
      <c r="BN48" s="95">
        <v>541</v>
      </c>
      <c r="BO48" s="95">
        <v>536</v>
      </c>
      <c r="BP48" s="95">
        <v>519</v>
      </c>
      <c r="BQ48" s="95">
        <v>544</v>
      </c>
      <c r="BR48" s="95">
        <v>533</v>
      </c>
      <c r="BS48" s="95">
        <v>555</v>
      </c>
      <c r="BT48" s="95">
        <v>588</v>
      </c>
      <c r="BU48" s="95">
        <v>578</v>
      </c>
      <c r="BV48" s="95">
        <v>565</v>
      </c>
      <c r="BW48" s="95">
        <v>565</v>
      </c>
      <c r="BX48" s="265">
        <v>498</v>
      </c>
      <c r="BY48" s="265">
        <v>518</v>
      </c>
      <c r="BZ48" s="265">
        <v>539</v>
      </c>
      <c r="CA48" s="265">
        <v>539</v>
      </c>
      <c r="CB48" s="265">
        <v>550</v>
      </c>
      <c r="CC48" s="265">
        <v>547</v>
      </c>
      <c r="CD48" s="265">
        <v>578</v>
      </c>
      <c r="CE48" s="265">
        <v>590</v>
      </c>
      <c r="CF48" s="265">
        <v>581</v>
      </c>
      <c r="CG48" s="265">
        <v>592</v>
      </c>
      <c r="CH48" s="265">
        <v>606</v>
      </c>
      <c r="CI48" s="265">
        <v>597</v>
      </c>
      <c r="CJ48" s="95">
        <v>532</v>
      </c>
      <c r="CK48" s="95">
        <v>523</v>
      </c>
      <c r="CL48" s="95">
        <v>564</v>
      </c>
      <c r="CM48" s="95">
        <v>608</v>
      </c>
      <c r="CN48" s="95">
        <v>638</v>
      </c>
      <c r="CO48" s="95">
        <v>636</v>
      </c>
      <c r="CP48" s="95">
        <v>645</v>
      </c>
      <c r="CQ48" s="95">
        <v>679</v>
      </c>
      <c r="CR48" s="95">
        <v>670</v>
      </c>
      <c r="CS48" s="95">
        <v>678</v>
      </c>
      <c r="CT48" s="95">
        <v>693</v>
      </c>
      <c r="CU48" s="95">
        <v>678</v>
      </c>
      <c r="CV48" s="265">
        <v>618</v>
      </c>
      <c r="CW48" s="265">
        <v>606</v>
      </c>
      <c r="CX48" s="265">
        <v>623</v>
      </c>
      <c r="CY48" s="265">
        <v>619</v>
      </c>
      <c r="CZ48" s="265">
        <v>619</v>
      </c>
      <c r="DA48" s="265">
        <v>637</v>
      </c>
      <c r="DB48" s="265">
        <v>609</v>
      </c>
      <c r="DC48" s="265">
        <v>603</v>
      </c>
      <c r="DD48" s="265">
        <v>621</v>
      </c>
      <c r="DE48" s="265">
        <v>620</v>
      </c>
      <c r="DF48" s="265">
        <v>616</v>
      </c>
      <c r="DG48" s="265">
        <v>602</v>
      </c>
      <c r="DH48" s="95">
        <v>565</v>
      </c>
      <c r="DI48" s="95">
        <v>589</v>
      </c>
      <c r="DJ48" s="95">
        <v>623</v>
      </c>
      <c r="DK48" s="95">
        <v>652</v>
      </c>
      <c r="DL48" s="95">
        <v>661</v>
      </c>
      <c r="DM48" s="95">
        <v>674</v>
      </c>
      <c r="DN48" s="95">
        <v>616</v>
      </c>
      <c r="DO48" s="95">
        <v>582</v>
      </c>
      <c r="DP48" s="95">
        <v>601</v>
      </c>
      <c r="DQ48" s="95">
        <v>609</v>
      </c>
      <c r="DR48" s="95">
        <v>622</v>
      </c>
      <c r="DS48" s="95">
        <v>612</v>
      </c>
      <c r="DT48" s="265">
        <v>553</v>
      </c>
      <c r="DU48" s="265">
        <v>558</v>
      </c>
      <c r="DV48" s="265">
        <v>610</v>
      </c>
      <c r="DW48" s="265">
        <v>622</v>
      </c>
      <c r="DX48" s="265">
        <v>623</v>
      </c>
      <c r="DY48" s="265">
        <v>617</v>
      </c>
      <c r="DZ48" s="265">
        <v>596</v>
      </c>
      <c r="EA48" s="265">
        <v>601</v>
      </c>
      <c r="EB48" s="265">
        <v>621</v>
      </c>
      <c r="EC48" s="265">
        <v>616</v>
      </c>
      <c r="ED48" s="265">
        <v>631</v>
      </c>
      <c r="EE48" s="265">
        <v>593</v>
      </c>
      <c r="EF48" s="95">
        <v>550</v>
      </c>
      <c r="EG48" s="95">
        <v>571</v>
      </c>
      <c r="EH48" s="95">
        <v>545</v>
      </c>
      <c r="EI48" s="95">
        <v>590</v>
      </c>
      <c r="EJ48" s="95">
        <v>628</v>
      </c>
      <c r="EK48" s="95">
        <v>628</v>
      </c>
      <c r="EL48" s="95">
        <v>612</v>
      </c>
      <c r="EM48" s="95">
        <v>606</v>
      </c>
      <c r="EN48" s="95">
        <v>622</v>
      </c>
      <c r="EO48" s="95">
        <v>610</v>
      </c>
      <c r="EP48" s="95">
        <v>626</v>
      </c>
      <c r="EQ48" s="95">
        <v>614</v>
      </c>
      <c r="ER48" s="95">
        <v>540</v>
      </c>
      <c r="ES48" s="95">
        <v>544</v>
      </c>
      <c r="ET48" s="95">
        <v>557</v>
      </c>
      <c r="EU48" s="95">
        <v>610</v>
      </c>
      <c r="EV48" s="95">
        <v>592</v>
      </c>
      <c r="EW48" s="276">
        <v>602</v>
      </c>
      <c r="EX48" s="276">
        <v>587</v>
      </c>
      <c r="EY48" s="276">
        <v>599</v>
      </c>
      <c r="EZ48" s="276">
        <v>599</v>
      </c>
      <c r="FA48" s="276">
        <v>604</v>
      </c>
      <c r="FB48" s="276">
        <v>595</v>
      </c>
      <c r="FC48" s="276">
        <v>601</v>
      </c>
      <c r="FD48" s="95">
        <v>526</v>
      </c>
      <c r="FE48" s="281">
        <v>-75</v>
      </c>
      <c r="FF48" s="282">
        <v>87.520798668885206</v>
      </c>
      <c r="FG48" s="281">
        <v>-75</v>
      </c>
      <c r="FH48" s="282">
        <v>87.520798668885206</v>
      </c>
    </row>
    <row r="49" spans="1:164" ht="15" outlineLevel="2">
      <c r="A49" s="306">
        <v>138</v>
      </c>
      <c r="B49" s="307" t="s">
        <v>320</v>
      </c>
      <c r="C49" s="306" t="s">
        <v>382</v>
      </c>
      <c r="D49" s="265">
        <v>1387</v>
      </c>
      <c r="E49" s="265">
        <v>1326</v>
      </c>
      <c r="F49" s="265">
        <v>1268</v>
      </c>
      <c r="G49" s="265">
        <v>1315</v>
      </c>
      <c r="H49" s="265">
        <v>1326</v>
      </c>
      <c r="I49" s="265">
        <v>1371</v>
      </c>
      <c r="J49" s="265">
        <v>1359</v>
      </c>
      <c r="K49" s="265">
        <v>1348</v>
      </c>
      <c r="L49" s="265">
        <v>1358</v>
      </c>
      <c r="M49" s="265">
        <v>1394</v>
      </c>
      <c r="N49" s="265">
        <v>1400</v>
      </c>
      <c r="O49" s="265">
        <v>1409</v>
      </c>
      <c r="P49" s="265">
        <v>1308</v>
      </c>
      <c r="Q49" s="265">
        <v>868</v>
      </c>
      <c r="R49" s="265">
        <v>1132</v>
      </c>
      <c r="S49" s="265">
        <v>1219</v>
      </c>
      <c r="T49" s="265">
        <v>1326</v>
      </c>
      <c r="U49" s="265">
        <v>1344</v>
      </c>
      <c r="V49" s="265">
        <v>1363</v>
      </c>
      <c r="W49" s="265">
        <v>1430</v>
      </c>
      <c r="X49" s="265">
        <v>1436</v>
      </c>
      <c r="Y49" s="265">
        <v>1498</v>
      </c>
      <c r="Z49" s="265">
        <v>1497</v>
      </c>
      <c r="AA49" s="265">
        <v>1459</v>
      </c>
      <c r="AB49" s="265">
        <v>1365</v>
      </c>
      <c r="AC49" s="265">
        <v>1312</v>
      </c>
      <c r="AD49" s="265">
        <v>1304</v>
      </c>
      <c r="AE49" s="265">
        <v>1412</v>
      </c>
      <c r="AF49" s="265">
        <v>1385</v>
      </c>
      <c r="AG49" s="265">
        <v>1380</v>
      </c>
      <c r="AH49" s="265">
        <v>1500</v>
      </c>
      <c r="AI49" s="265">
        <v>1559</v>
      </c>
      <c r="AJ49" s="265">
        <v>1615</v>
      </c>
      <c r="AK49" s="265">
        <v>1632</v>
      </c>
      <c r="AL49" s="265">
        <v>1547</v>
      </c>
      <c r="AM49" s="265">
        <v>1546</v>
      </c>
      <c r="AN49" s="265">
        <v>1500</v>
      </c>
      <c r="AO49" s="265">
        <v>1357</v>
      </c>
      <c r="AP49" s="265">
        <v>1437</v>
      </c>
      <c r="AQ49" s="265">
        <v>1523</v>
      </c>
      <c r="AR49" s="265">
        <v>1536</v>
      </c>
      <c r="AS49" s="265">
        <v>1581</v>
      </c>
      <c r="AT49" s="265">
        <v>1621</v>
      </c>
      <c r="AU49" s="265">
        <v>1599</v>
      </c>
      <c r="AV49" s="265">
        <v>1575</v>
      </c>
      <c r="AW49" s="265">
        <v>1582</v>
      </c>
      <c r="AX49" s="265">
        <v>1577</v>
      </c>
      <c r="AY49" s="265">
        <v>1576</v>
      </c>
      <c r="AZ49" s="265">
        <v>1563</v>
      </c>
      <c r="BA49" s="265">
        <v>1518</v>
      </c>
      <c r="BB49" s="265">
        <v>1511</v>
      </c>
      <c r="BC49" s="265">
        <v>1464</v>
      </c>
      <c r="BD49" s="265">
        <v>1436</v>
      </c>
      <c r="BE49" s="265">
        <v>1455</v>
      </c>
      <c r="BF49" s="265">
        <v>1412</v>
      </c>
      <c r="BG49" s="265">
        <v>1387</v>
      </c>
      <c r="BH49" s="265">
        <v>1345</v>
      </c>
      <c r="BI49" s="265">
        <v>1315</v>
      </c>
      <c r="BJ49" s="265">
        <v>1316</v>
      </c>
      <c r="BK49" s="265">
        <v>1353</v>
      </c>
      <c r="BL49" s="95">
        <v>1343</v>
      </c>
      <c r="BM49" s="95">
        <v>1366</v>
      </c>
      <c r="BN49" s="95">
        <v>1395</v>
      </c>
      <c r="BO49" s="95">
        <v>1517</v>
      </c>
      <c r="BP49" s="95">
        <v>1550</v>
      </c>
      <c r="BQ49" s="95">
        <v>1618</v>
      </c>
      <c r="BR49" s="95">
        <v>1659</v>
      </c>
      <c r="BS49" s="95">
        <v>1697</v>
      </c>
      <c r="BT49" s="95">
        <v>1743</v>
      </c>
      <c r="BU49" s="95">
        <v>1766</v>
      </c>
      <c r="BV49" s="95">
        <v>1826</v>
      </c>
      <c r="BW49" s="95">
        <v>1923</v>
      </c>
      <c r="BX49" s="265">
        <v>1872</v>
      </c>
      <c r="BY49" s="265">
        <v>1920</v>
      </c>
      <c r="BZ49" s="265">
        <v>1998</v>
      </c>
      <c r="CA49" s="265">
        <v>2088</v>
      </c>
      <c r="CB49" s="265">
        <v>2137</v>
      </c>
      <c r="CC49" s="265">
        <v>2197</v>
      </c>
      <c r="CD49" s="265">
        <v>2226</v>
      </c>
      <c r="CE49" s="265">
        <v>2269</v>
      </c>
      <c r="CF49" s="265">
        <v>2209</v>
      </c>
      <c r="CG49" s="265">
        <v>2212</v>
      </c>
      <c r="CH49" s="265">
        <v>2177</v>
      </c>
      <c r="CI49" s="265">
        <v>2207</v>
      </c>
      <c r="CJ49" s="95">
        <v>2125</v>
      </c>
      <c r="CK49" s="95">
        <v>2133</v>
      </c>
      <c r="CL49" s="95">
        <v>2217</v>
      </c>
      <c r="CM49" s="95">
        <v>2176</v>
      </c>
      <c r="CN49" s="95">
        <v>2062</v>
      </c>
      <c r="CO49" s="95">
        <v>2075</v>
      </c>
      <c r="CP49" s="95">
        <v>2112</v>
      </c>
      <c r="CQ49" s="95">
        <v>2247</v>
      </c>
      <c r="CR49" s="95">
        <v>2274</v>
      </c>
      <c r="CS49" s="95">
        <v>2299</v>
      </c>
      <c r="CT49" s="95">
        <v>2370</v>
      </c>
      <c r="CU49" s="95">
        <v>2375</v>
      </c>
      <c r="CV49" s="265">
        <v>2345</v>
      </c>
      <c r="CW49" s="265">
        <v>2369</v>
      </c>
      <c r="CX49" s="265">
        <v>2495</v>
      </c>
      <c r="CY49" s="265">
        <v>2567</v>
      </c>
      <c r="CZ49" s="265">
        <v>2586</v>
      </c>
      <c r="DA49" s="265">
        <v>2591</v>
      </c>
      <c r="DB49" s="265">
        <v>2561</v>
      </c>
      <c r="DC49" s="265">
        <v>2595</v>
      </c>
      <c r="DD49" s="265">
        <v>2710</v>
      </c>
      <c r="DE49" s="265">
        <v>2749</v>
      </c>
      <c r="DF49" s="265">
        <v>2735</v>
      </c>
      <c r="DG49" s="265">
        <v>2764</v>
      </c>
      <c r="DH49" s="95">
        <v>2706</v>
      </c>
      <c r="DI49" s="95">
        <v>2731</v>
      </c>
      <c r="DJ49" s="95">
        <v>2780</v>
      </c>
      <c r="DK49" s="95">
        <v>2826</v>
      </c>
      <c r="DL49" s="95">
        <v>2832</v>
      </c>
      <c r="DM49" s="95">
        <v>2853</v>
      </c>
      <c r="DN49" s="95">
        <v>2640</v>
      </c>
      <c r="DO49" s="95">
        <v>2623</v>
      </c>
      <c r="DP49" s="95">
        <v>2618</v>
      </c>
      <c r="DQ49" s="95">
        <v>2595</v>
      </c>
      <c r="DR49" s="95">
        <v>2539</v>
      </c>
      <c r="DS49" s="95">
        <v>2536</v>
      </c>
      <c r="DT49" s="265">
        <v>2480</v>
      </c>
      <c r="DU49" s="265">
        <v>2509</v>
      </c>
      <c r="DV49" s="265">
        <v>2592</v>
      </c>
      <c r="DW49" s="265">
        <v>2600</v>
      </c>
      <c r="DX49" s="265">
        <v>2574</v>
      </c>
      <c r="DY49" s="265">
        <v>2550</v>
      </c>
      <c r="DZ49" s="265">
        <v>2518</v>
      </c>
      <c r="EA49" s="265">
        <v>2530</v>
      </c>
      <c r="EB49" s="265">
        <v>2536</v>
      </c>
      <c r="EC49" s="265">
        <v>2583</v>
      </c>
      <c r="ED49" s="265">
        <v>2593</v>
      </c>
      <c r="EE49" s="265">
        <v>2519</v>
      </c>
      <c r="EF49" s="95">
        <v>2417</v>
      </c>
      <c r="EG49" s="95">
        <v>2418</v>
      </c>
      <c r="EH49" s="95">
        <v>2418</v>
      </c>
      <c r="EI49" s="95">
        <v>2467</v>
      </c>
      <c r="EJ49" s="95">
        <v>2507</v>
      </c>
      <c r="EK49" s="95">
        <v>2534</v>
      </c>
      <c r="EL49" s="95">
        <v>2559</v>
      </c>
      <c r="EM49" s="95">
        <v>2519</v>
      </c>
      <c r="EN49" s="95">
        <v>2529</v>
      </c>
      <c r="EO49" s="95">
        <v>2469</v>
      </c>
      <c r="EP49" s="95">
        <v>2417</v>
      </c>
      <c r="EQ49" s="95">
        <v>2336</v>
      </c>
      <c r="ER49" s="95">
        <v>2193</v>
      </c>
      <c r="ES49" s="95">
        <v>2252</v>
      </c>
      <c r="ET49" s="95">
        <v>2264</v>
      </c>
      <c r="EU49" s="95">
        <v>2323</v>
      </c>
      <c r="EV49" s="95">
        <v>2337</v>
      </c>
      <c r="EW49" s="276">
        <v>2357</v>
      </c>
      <c r="EX49" s="276">
        <v>2307</v>
      </c>
      <c r="EY49" s="276">
        <v>2270</v>
      </c>
      <c r="EZ49" s="276">
        <v>2233</v>
      </c>
      <c r="FA49" s="276">
        <v>2207</v>
      </c>
      <c r="FB49" s="276">
        <v>2191</v>
      </c>
      <c r="FC49" s="276">
        <v>2257</v>
      </c>
      <c r="FD49" s="95">
        <v>2076</v>
      </c>
      <c r="FE49" s="281">
        <v>-181</v>
      </c>
      <c r="FF49" s="282">
        <v>91.980505095259204</v>
      </c>
      <c r="FG49" s="281">
        <v>-181</v>
      </c>
      <c r="FH49" s="282">
        <v>91.980505095259204</v>
      </c>
    </row>
    <row r="50" spans="1:164" ht="15" outlineLevel="2">
      <c r="A50" s="306">
        <v>234</v>
      </c>
      <c r="B50" s="307" t="s">
        <v>320</v>
      </c>
      <c r="C50" s="306" t="s">
        <v>383</v>
      </c>
      <c r="D50" s="265">
        <v>1152</v>
      </c>
      <c r="E50" s="265">
        <v>1119</v>
      </c>
      <c r="F50" s="265">
        <v>1154</v>
      </c>
      <c r="G50" s="265">
        <v>1184</v>
      </c>
      <c r="H50" s="265">
        <v>1242</v>
      </c>
      <c r="I50" s="265">
        <v>1249</v>
      </c>
      <c r="J50" s="265">
        <v>1312</v>
      </c>
      <c r="K50" s="265">
        <v>1353</v>
      </c>
      <c r="L50" s="265">
        <v>1383</v>
      </c>
      <c r="M50" s="265">
        <v>1440</v>
      </c>
      <c r="N50" s="265">
        <v>1442</v>
      </c>
      <c r="O50" s="265">
        <v>1442</v>
      </c>
      <c r="P50" s="265">
        <v>1241</v>
      </c>
      <c r="Q50" s="265">
        <v>1345</v>
      </c>
      <c r="R50" s="265">
        <v>1431</v>
      </c>
      <c r="S50" s="265">
        <v>1480</v>
      </c>
      <c r="T50" s="265">
        <v>1242</v>
      </c>
      <c r="U50" s="265">
        <v>1569</v>
      </c>
      <c r="V50" s="265">
        <v>1587</v>
      </c>
      <c r="W50" s="265">
        <v>1696</v>
      </c>
      <c r="X50" s="265">
        <v>1724</v>
      </c>
      <c r="Y50" s="265">
        <v>1793</v>
      </c>
      <c r="Z50" s="265">
        <v>1669</v>
      </c>
      <c r="AA50" s="265">
        <v>1582</v>
      </c>
      <c r="AB50" s="265">
        <v>1475</v>
      </c>
      <c r="AC50" s="265">
        <v>1395</v>
      </c>
      <c r="AD50" s="265">
        <v>1443</v>
      </c>
      <c r="AE50" s="265">
        <v>1485</v>
      </c>
      <c r="AF50" s="265">
        <v>1543</v>
      </c>
      <c r="AG50" s="265">
        <v>1578</v>
      </c>
      <c r="AH50" s="265">
        <v>1632</v>
      </c>
      <c r="AI50" s="265">
        <v>1675</v>
      </c>
      <c r="AJ50" s="265">
        <v>1689</v>
      </c>
      <c r="AK50" s="265">
        <v>1715</v>
      </c>
      <c r="AL50" s="265">
        <v>1572</v>
      </c>
      <c r="AM50" s="265">
        <v>1658</v>
      </c>
      <c r="AN50" s="265">
        <v>1655</v>
      </c>
      <c r="AO50" s="265">
        <v>1415</v>
      </c>
      <c r="AP50" s="265">
        <v>1530</v>
      </c>
      <c r="AQ50" s="265">
        <v>1598</v>
      </c>
      <c r="AR50" s="265">
        <v>1679</v>
      </c>
      <c r="AS50" s="265">
        <v>2052</v>
      </c>
      <c r="AT50" s="265">
        <v>2062</v>
      </c>
      <c r="AU50" s="265">
        <v>2059</v>
      </c>
      <c r="AV50" s="265">
        <v>2031</v>
      </c>
      <c r="AW50" s="265">
        <v>2049</v>
      </c>
      <c r="AX50" s="265">
        <v>2030</v>
      </c>
      <c r="AY50" s="265">
        <v>2031</v>
      </c>
      <c r="AZ50" s="265">
        <v>1991</v>
      </c>
      <c r="BA50" s="265">
        <v>1938</v>
      </c>
      <c r="BB50" s="265">
        <v>1856</v>
      </c>
      <c r="BC50" s="265">
        <v>1810</v>
      </c>
      <c r="BD50" s="265">
        <v>1803</v>
      </c>
      <c r="BE50" s="265">
        <v>1800</v>
      </c>
      <c r="BF50" s="265">
        <v>1807</v>
      </c>
      <c r="BG50" s="265">
        <v>1798</v>
      </c>
      <c r="BH50" s="265">
        <v>1761</v>
      </c>
      <c r="BI50" s="265">
        <v>1772</v>
      </c>
      <c r="BJ50" s="265">
        <v>1732</v>
      </c>
      <c r="BK50" s="265">
        <v>1744</v>
      </c>
      <c r="BL50" s="95">
        <v>1732</v>
      </c>
      <c r="BM50" s="95">
        <v>1626</v>
      </c>
      <c r="BN50" s="95">
        <v>1741</v>
      </c>
      <c r="BO50" s="95">
        <v>1720</v>
      </c>
      <c r="BP50" s="95">
        <v>1691</v>
      </c>
      <c r="BQ50" s="95">
        <v>1734</v>
      </c>
      <c r="BR50" s="95">
        <v>1755</v>
      </c>
      <c r="BS50" s="95">
        <v>1758</v>
      </c>
      <c r="BT50" s="95">
        <v>1749</v>
      </c>
      <c r="BU50" s="95">
        <v>1784</v>
      </c>
      <c r="BV50" s="95">
        <v>1807</v>
      </c>
      <c r="BW50" s="95">
        <v>1841</v>
      </c>
      <c r="BX50" s="265">
        <v>1841</v>
      </c>
      <c r="BY50" s="265">
        <v>1781</v>
      </c>
      <c r="BZ50" s="265">
        <v>1765</v>
      </c>
      <c r="CA50" s="265">
        <v>1837</v>
      </c>
      <c r="CB50" s="265">
        <v>1947</v>
      </c>
      <c r="CC50" s="265">
        <v>2027</v>
      </c>
      <c r="CD50" s="265">
        <v>2052</v>
      </c>
      <c r="CE50" s="265">
        <v>2043</v>
      </c>
      <c r="CF50" s="265">
        <v>2128</v>
      </c>
      <c r="CG50" s="265">
        <v>2349</v>
      </c>
      <c r="CH50" s="265">
        <v>2421</v>
      </c>
      <c r="CI50" s="265">
        <v>2466</v>
      </c>
      <c r="CJ50" s="95">
        <v>2508</v>
      </c>
      <c r="CK50" s="95">
        <v>2508</v>
      </c>
      <c r="CL50" s="95">
        <v>2679</v>
      </c>
      <c r="CM50" s="95">
        <v>2799</v>
      </c>
      <c r="CN50" s="95">
        <v>2717</v>
      </c>
      <c r="CO50" s="95">
        <v>2737</v>
      </c>
      <c r="CP50" s="95">
        <v>2922</v>
      </c>
      <c r="CQ50" s="95">
        <v>2969</v>
      </c>
      <c r="CR50" s="95">
        <v>2671</v>
      </c>
      <c r="CS50" s="95">
        <v>3083</v>
      </c>
      <c r="CT50" s="95">
        <v>3213</v>
      </c>
      <c r="CU50" s="95">
        <v>3317</v>
      </c>
      <c r="CV50" s="265">
        <v>3315</v>
      </c>
      <c r="CW50" s="265">
        <v>3359</v>
      </c>
      <c r="CX50" s="265">
        <v>3426</v>
      </c>
      <c r="CY50" s="265">
        <v>3459</v>
      </c>
      <c r="CZ50" s="265">
        <v>3533</v>
      </c>
      <c r="DA50" s="265">
        <v>3552</v>
      </c>
      <c r="DB50" s="265">
        <v>3621</v>
      </c>
      <c r="DC50" s="265">
        <v>3626</v>
      </c>
      <c r="DD50" s="265">
        <v>3620</v>
      </c>
      <c r="DE50" s="265">
        <v>3658</v>
      </c>
      <c r="DF50" s="265">
        <v>3674</v>
      </c>
      <c r="DG50" s="265">
        <v>3671</v>
      </c>
      <c r="DH50" s="95">
        <v>3613</v>
      </c>
      <c r="DI50" s="95">
        <v>3556</v>
      </c>
      <c r="DJ50" s="95">
        <v>3671</v>
      </c>
      <c r="DK50" s="95">
        <v>3689</v>
      </c>
      <c r="DL50" s="95">
        <v>3596</v>
      </c>
      <c r="DM50" s="95">
        <v>3549</v>
      </c>
      <c r="DN50" s="95">
        <v>2891</v>
      </c>
      <c r="DO50" s="95">
        <v>2831</v>
      </c>
      <c r="DP50" s="95">
        <v>2848</v>
      </c>
      <c r="DQ50" s="95">
        <v>2822</v>
      </c>
      <c r="DR50" s="95">
        <v>2731</v>
      </c>
      <c r="DS50" s="95">
        <v>2680</v>
      </c>
      <c r="DT50" s="265">
        <v>2506</v>
      </c>
      <c r="DU50" s="265">
        <v>2408</v>
      </c>
      <c r="DV50" s="265">
        <v>2537</v>
      </c>
      <c r="DW50" s="265">
        <v>2495</v>
      </c>
      <c r="DX50" s="265">
        <v>2431</v>
      </c>
      <c r="DY50" s="265">
        <v>2466</v>
      </c>
      <c r="DZ50" s="265">
        <v>2416</v>
      </c>
      <c r="EA50" s="265">
        <v>2452</v>
      </c>
      <c r="EB50" s="265">
        <v>2460</v>
      </c>
      <c r="EC50" s="265">
        <v>2447</v>
      </c>
      <c r="ED50" s="265">
        <v>2425</v>
      </c>
      <c r="EE50" s="265">
        <v>2385</v>
      </c>
      <c r="EF50" s="95">
        <v>2255</v>
      </c>
      <c r="EG50" s="95">
        <v>2107</v>
      </c>
      <c r="EH50" s="95">
        <v>2128</v>
      </c>
      <c r="EI50" s="95">
        <v>2149</v>
      </c>
      <c r="EJ50" s="95">
        <v>2175</v>
      </c>
      <c r="EK50" s="95">
        <v>2256</v>
      </c>
      <c r="EL50" s="95">
        <v>2261</v>
      </c>
      <c r="EM50" s="95">
        <v>2260</v>
      </c>
      <c r="EN50" s="95">
        <v>2329</v>
      </c>
      <c r="EO50" s="95">
        <v>2345</v>
      </c>
      <c r="EP50" s="95">
        <v>2329</v>
      </c>
      <c r="EQ50" s="95">
        <v>2307</v>
      </c>
      <c r="ER50" s="95">
        <v>2184</v>
      </c>
      <c r="ES50" s="95">
        <v>2109</v>
      </c>
      <c r="ET50" s="95">
        <v>2224</v>
      </c>
      <c r="EU50" s="95">
        <v>2259</v>
      </c>
      <c r="EV50" s="95">
        <v>2219</v>
      </c>
      <c r="EW50" s="276">
        <v>2240</v>
      </c>
      <c r="EX50" s="276">
        <v>2212</v>
      </c>
      <c r="EY50" s="276">
        <v>2245</v>
      </c>
      <c r="EZ50" s="276">
        <v>2273</v>
      </c>
      <c r="FA50" s="276">
        <v>2282</v>
      </c>
      <c r="FB50" s="276">
        <v>2283</v>
      </c>
      <c r="FC50" s="276">
        <v>2243</v>
      </c>
      <c r="FD50" s="95">
        <v>2115</v>
      </c>
      <c r="FE50" s="281">
        <v>-128</v>
      </c>
      <c r="FF50" s="282">
        <v>94.293357111012</v>
      </c>
      <c r="FG50" s="281">
        <v>-128</v>
      </c>
      <c r="FH50" s="282">
        <v>94.293357111012</v>
      </c>
    </row>
    <row r="51" spans="1:164" ht="15" outlineLevel="2">
      <c r="A51" s="306">
        <v>240</v>
      </c>
      <c r="B51" s="307" t="s">
        <v>320</v>
      </c>
      <c r="C51" s="306" t="s">
        <v>384</v>
      </c>
      <c r="D51" s="265">
        <v>1712</v>
      </c>
      <c r="E51" s="265">
        <v>1749</v>
      </c>
      <c r="F51" s="265">
        <v>1761</v>
      </c>
      <c r="G51" s="265">
        <v>1757</v>
      </c>
      <c r="H51" s="265">
        <v>1753</v>
      </c>
      <c r="I51" s="265">
        <v>1724</v>
      </c>
      <c r="J51" s="265">
        <v>1725</v>
      </c>
      <c r="K51" s="265">
        <v>1737</v>
      </c>
      <c r="L51" s="265">
        <v>1766</v>
      </c>
      <c r="M51" s="265">
        <v>1730</v>
      </c>
      <c r="N51" s="265">
        <v>1738</v>
      </c>
      <c r="O51" s="265">
        <v>1740</v>
      </c>
      <c r="P51" s="265">
        <v>1721</v>
      </c>
      <c r="Q51" s="265">
        <v>1439</v>
      </c>
      <c r="R51" s="265">
        <v>1651</v>
      </c>
      <c r="S51" s="265">
        <v>1697</v>
      </c>
      <c r="T51" s="265">
        <v>1753</v>
      </c>
      <c r="U51" s="265">
        <v>1793</v>
      </c>
      <c r="V51" s="265">
        <v>1802</v>
      </c>
      <c r="W51" s="265">
        <v>1848</v>
      </c>
      <c r="X51" s="265">
        <v>1864</v>
      </c>
      <c r="Y51" s="265">
        <v>1888</v>
      </c>
      <c r="Z51" s="265">
        <v>1852</v>
      </c>
      <c r="AA51" s="265">
        <v>1822</v>
      </c>
      <c r="AB51" s="265">
        <v>1829</v>
      </c>
      <c r="AC51" s="265">
        <v>1774</v>
      </c>
      <c r="AD51" s="265">
        <v>1790</v>
      </c>
      <c r="AE51" s="265">
        <v>1785</v>
      </c>
      <c r="AF51" s="265">
        <v>1776</v>
      </c>
      <c r="AG51" s="265">
        <v>1813</v>
      </c>
      <c r="AH51" s="265">
        <v>2037</v>
      </c>
      <c r="AI51" s="265">
        <v>2078</v>
      </c>
      <c r="AJ51" s="265">
        <v>2087</v>
      </c>
      <c r="AK51" s="265">
        <v>2045</v>
      </c>
      <c r="AL51" s="265">
        <v>1905</v>
      </c>
      <c r="AM51" s="265">
        <v>1930</v>
      </c>
      <c r="AN51" s="265">
        <v>1931</v>
      </c>
      <c r="AO51" s="265">
        <v>1869</v>
      </c>
      <c r="AP51" s="265">
        <v>1886</v>
      </c>
      <c r="AQ51" s="265">
        <v>1923</v>
      </c>
      <c r="AR51" s="265">
        <v>1979</v>
      </c>
      <c r="AS51" s="265">
        <v>2068</v>
      </c>
      <c r="AT51" s="265">
        <v>2174</v>
      </c>
      <c r="AU51" s="265">
        <v>2176</v>
      </c>
      <c r="AV51" s="265">
        <v>2131</v>
      </c>
      <c r="AW51" s="265">
        <v>2130</v>
      </c>
      <c r="AX51" s="265">
        <v>2139</v>
      </c>
      <c r="AY51" s="265">
        <v>2135</v>
      </c>
      <c r="AZ51" s="265">
        <v>2100</v>
      </c>
      <c r="BA51" s="265">
        <v>2075</v>
      </c>
      <c r="BB51" s="265">
        <v>2016</v>
      </c>
      <c r="BC51" s="265">
        <v>1939</v>
      </c>
      <c r="BD51" s="265">
        <v>1930</v>
      </c>
      <c r="BE51" s="265">
        <v>1931</v>
      </c>
      <c r="BF51" s="265">
        <v>1941</v>
      </c>
      <c r="BG51" s="265">
        <v>1956</v>
      </c>
      <c r="BH51" s="265">
        <v>1957</v>
      </c>
      <c r="BI51" s="265">
        <v>1902</v>
      </c>
      <c r="BJ51" s="265">
        <v>1842</v>
      </c>
      <c r="BK51" s="265">
        <v>1838</v>
      </c>
      <c r="BL51" s="95">
        <v>1812</v>
      </c>
      <c r="BM51" s="95">
        <v>1829</v>
      </c>
      <c r="BN51" s="95">
        <v>1833</v>
      </c>
      <c r="BO51" s="95">
        <v>1874</v>
      </c>
      <c r="BP51" s="95">
        <v>1833</v>
      </c>
      <c r="BQ51" s="95">
        <v>1855</v>
      </c>
      <c r="BR51" s="95">
        <v>1848</v>
      </c>
      <c r="BS51" s="95">
        <v>1866</v>
      </c>
      <c r="BT51" s="95">
        <v>1867</v>
      </c>
      <c r="BU51" s="95">
        <v>1844</v>
      </c>
      <c r="BV51" s="95">
        <v>1800</v>
      </c>
      <c r="BW51" s="95">
        <v>1789</v>
      </c>
      <c r="BX51" s="265">
        <v>1724</v>
      </c>
      <c r="BY51" s="265">
        <v>1741</v>
      </c>
      <c r="BZ51" s="265">
        <v>1764</v>
      </c>
      <c r="CA51" s="265">
        <v>1760</v>
      </c>
      <c r="CB51" s="265">
        <v>1782</v>
      </c>
      <c r="CC51" s="265">
        <v>1781</v>
      </c>
      <c r="CD51" s="265">
        <v>1785</v>
      </c>
      <c r="CE51" s="265">
        <v>1827</v>
      </c>
      <c r="CF51" s="265">
        <v>1815</v>
      </c>
      <c r="CG51" s="265">
        <v>1818</v>
      </c>
      <c r="CH51" s="265">
        <v>1850</v>
      </c>
      <c r="CI51" s="265">
        <v>1871</v>
      </c>
      <c r="CJ51" s="95">
        <v>1807</v>
      </c>
      <c r="CK51" s="95">
        <v>1768</v>
      </c>
      <c r="CL51" s="95">
        <v>1806</v>
      </c>
      <c r="CM51" s="95">
        <v>1774</v>
      </c>
      <c r="CN51" s="95">
        <v>1735</v>
      </c>
      <c r="CO51" s="95">
        <v>1740</v>
      </c>
      <c r="CP51" s="95">
        <v>1760</v>
      </c>
      <c r="CQ51" s="95">
        <v>1773</v>
      </c>
      <c r="CR51" s="95">
        <v>1745</v>
      </c>
      <c r="CS51" s="95">
        <v>1723</v>
      </c>
      <c r="CT51" s="95">
        <v>1772</v>
      </c>
      <c r="CU51" s="95">
        <v>1794</v>
      </c>
      <c r="CV51" s="265">
        <v>1765</v>
      </c>
      <c r="CW51" s="265">
        <v>1768</v>
      </c>
      <c r="CX51" s="265">
        <v>1824</v>
      </c>
      <c r="CY51" s="265">
        <v>1811</v>
      </c>
      <c r="CZ51" s="265">
        <v>1811</v>
      </c>
      <c r="DA51" s="265">
        <v>1813</v>
      </c>
      <c r="DB51" s="265">
        <v>1778</v>
      </c>
      <c r="DC51" s="265">
        <v>1756</v>
      </c>
      <c r="DD51" s="265">
        <v>1787</v>
      </c>
      <c r="DE51" s="265">
        <v>1798</v>
      </c>
      <c r="DF51" s="265">
        <v>1795</v>
      </c>
      <c r="DG51" s="265">
        <v>1814</v>
      </c>
      <c r="DH51" s="95">
        <v>1808</v>
      </c>
      <c r="DI51" s="95">
        <v>1788</v>
      </c>
      <c r="DJ51" s="95">
        <v>1815</v>
      </c>
      <c r="DK51" s="95">
        <v>1822</v>
      </c>
      <c r="DL51" s="95">
        <v>1821</v>
      </c>
      <c r="DM51" s="95">
        <v>1830</v>
      </c>
      <c r="DN51" s="95">
        <v>1722</v>
      </c>
      <c r="DO51" s="95">
        <v>1690</v>
      </c>
      <c r="DP51" s="95">
        <v>1717</v>
      </c>
      <c r="DQ51" s="95">
        <v>1720</v>
      </c>
      <c r="DR51" s="95">
        <v>1735</v>
      </c>
      <c r="DS51" s="95">
        <v>1719</v>
      </c>
      <c r="DT51" s="265">
        <v>1666</v>
      </c>
      <c r="DU51" s="265">
        <v>1684</v>
      </c>
      <c r="DV51" s="265">
        <v>1723</v>
      </c>
      <c r="DW51" s="265">
        <v>1738</v>
      </c>
      <c r="DX51" s="265">
        <v>1741</v>
      </c>
      <c r="DY51" s="265">
        <v>1756</v>
      </c>
      <c r="DZ51" s="265">
        <v>1724</v>
      </c>
      <c r="EA51" s="265">
        <v>1701</v>
      </c>
      <c r="EB51" s="265">
        <v>1741</v>
      </c>
      <c r="EC51" s="265">
        <v>1754</v>
      </c>
      <c r="ED51" s="265">
        <v>1780</v>
      </c>
      <c r="EE51" s="265">
        <v>1779</v>
      </c>
      <c r="EF51" s="95">
        <v>1747</v>
      </c>
      <c r="EG51" s="95">
        <v>1753</v>
      </c>
      <c r="EH51" s="95">
        <v>1747</v>
      </c>
      <c r="EI51" s="95">
        <v>1766</v>
      </c>
      <c r="EJ51" s="95">
        <v>1775</v>
      </c>
      <c r="EK51" s="95">
        <v>1794</v>
      </c>
      <c r="EL51" s="95">
        <v>1798</v>
      </c>
      <c r="EM51" s="95">
        <v>1788</v>
      </c>
      <c r="EN51" s="95">
        <v>1769</v>
      </c>
      <c r="EO51" s="95">
        <v>1784</v>
      </c>
      <c r="EP51" s="95">
        <v>1748</v>
      </c>
      <c r="EQ51" s="95">
        <v>1733</v>
      </c>
      <c r="ER51" s="95">
        <v>1682</v>
      </c>
      <c r="ES51" s="95">
        <v>1690</v>
      </c>
      <c r="ET51" s="95">
        <v>1699</v>
      </c>
      <c r="EU51" s="95">
        <v>1712</v>
      </c>
      <c r="EV51" s="95">
        <v>1734</v>
      </c>
      <c r="EW51" s="276">
        <v>1781</v>
      </c>
      <c r="EX51" s="276">
        <v>1754</v>
      </c>
      <c r="EY51" s="276">
        <v>1762</v>
      </c>
      <c r="EZ51" s="276">
        <v>1763</v>
      </c>
      <c r="FA51" s="276">
        <v>1710</v>
      </c>
      <c r="FB51" s="276">
        <v>1724</v>
      </c>
      <c r="FC51" s="276">
        <v>1705</v>
      </c>
      <c r="FD51" s="95">
        <v>1630</v>
      </c>
      <c r="FE51" s="281">
        <v>-75</v>
      </c>
      <c r="FF51" s="282">
        <v>95.601173020527895</v>
      </c>
      <c r="FG51" s="281">
        <v>-75</v>
      </c>
      <c r="FH51" s="282">
        <v>95.601173020527895</v>
      </c>
    </row>
    <row r="52" spans="1:164" ht="15" outlineLevel="2">
      <c r="A52" s="306">
        <v>284</v>
      </c>
      <c r="B52" s="307" t="s">
        <v>320</v>
      </c>
      <c r="C52" s="306" t="s">
        <v>385</v>
      </c>
      <c r="D52" s="265">
        <v>2489</v>
      </c>
      <c r="E52" s="265">
        <v>2407</v>
      </c>
      <c r="F52" s="265">
        <v>2439</v>
      </c>
      <c r="G52" s="265">
        <v>2458</v>
      </c>
      <c r="H52" s="265">
        <v>2524</v>
      </c>
      <c r="I52" s="265">
        <v>2584</v>
      </c>
      <c r="J52" s="265">
        <v>2555</v>
      </c>
      <c r="K52" s="265">
        <v>2634</v>
      </c>
      <c r="L52" s="265">
        <v>2667</v>
      </c>
      <c r="M52" s="265">
        <v>2650</v>
      </c>
      <c r="N52" s="265">
        <v>2621</v>
      </c>
      <c r="O52" s="265">
        <v>2598</v>
      </c>
      <c r="P52" s="265">
        <v>2489</v>
      </c>
      <c r="Q52" s="265">
        <v>2424</v>
      </c>
      <c r="R52" s="265">
        <v>2552</v>
      </c>
      <c r="S52" s="265">
        <v>2550</v>
      </c>
      <c r="T52" s="265">
        <v>2524</v>
      </c>
      <c r="U52" s="265">
        <v>2566</v>
      </c>
      <c r="V52" s="265">
        <v>2539</v>
      </c>
      <c r="W52" s="265">
        <v>2638</v>
      </c>
      <c r="X52" s="265">
        <v>2702</v>
      </c>
      <c r="Y52" s="265">
        <v>2746</v>
      </c>
      <c r="Z52" s="265">
        <v>2651</v>
      </c>
      <c r="AA52" s="265">
        <v>2606</v>
      </c>
      <c r="AB52" s="265">
        <v>2469</v>
      </c>
      <c r="AC52" s="265">
        <v>2421</v>
      </c>
      <c r="AD52" s="265">
        <v>2356</v>
      </c>
      <c r="AE52" s="265">
        <v>2498</v>
      </c>
      <c r="AF52" s="265">
        <v>2481</v>
      </c>
      <c r="AG52" s="265">
        <v>2394</v>
      </c>
      <c r="AH52" s="265">
        <v>2477</v>
      </c>
      <c r="AI52" s="265">
        <v>2493</v>
      </c>
      <c r="AJ52" s="265">
        <v>2514</v>
      </c>
      <c r="AK52" s="265">
        <v>2511</v>
      </c>
      <c r="AL52" s="265">
        <v>2383</v>
      </c>
      <c r="AM52" s="265">
        <v>2417</v>
      </c>
      <c r="AN52" s="265">
        <v>2374</v>
      </c>
      <c r="AO52" s="265">
        <v>2131</v>
      </c>
      <c r="AP52" s="265">
        <v>2221</v>
      </c>
      <c r="AQ52" s="265">
        <v>2306</v>
      </c>
      <c r="AR52" s="265">
        <v>2323</v>
      </c>
      <c r="AS52" s="265">
        <v>2536</v>
      </c>
      <c r="AT52" s="265">
        <v>2514</v>
      </c>
      <c r="AU52" s="265">
        <v>2582</v>
      </c>
      <c r="AV52" s="265">
        <v>2613</v>
      </c>
      <c r="AW52" s="265">
        <v>2674</v>
      </c>
      <c r="AX52" s="265">
        <v>2695</v>
      </c>
      <c r="AY52" s="265">
        <v>2712</v>
      </c>
      <c r="AZ52" s="265">
        <v>2722</v>
      </c>
      <c r="BA52" s="265">
        <v>2682</v>
      </c>
      <c r="BB52" s="265">
        <v>2664</v>
      </c>
      <c r="BC52" s="265">
        <v>2599</v>
      </c>
      <c r="BD52" s="265">
        <v>2618</v>
      </c>
      <c r="BE52" s="265">
        <v>2671</v>
      </c>
      <c r="BF52" s="265">
        <v>2667</v>
      </c>
      <c r="BG52" s="265">
        <v>2660</v>
      </c>
      <c r="BH52" s="265">
        <v>2670</v>
      </c>
      <c r="BI52" s="265">
        <v>2705</v>
      </c>
      <c r="BJ52" s="265">
        <v>2699</v>
      </c>
      <c r="BK52" s="265">
        <v>2721</v>
      </c>
      <c r="BL52" s="95">
        <v>2655</v>
      </c>
      <c r="BM52" s="95">
        <v>2503</v>
      </c>
      <c r="BN52" s="95">
        <v>2601</v>
      </c>
      <c r="BO52" s="95">
        <v>2644</v>
      </c>
      <c r="BP52" s="95">
        <v>2600</v>
      </c>
      <c r="BQ52" s="95">
        <v>2619</v>
      </c>
      <c r="BR52" s="95">
        <v>2615</v>
      </c>
      <c r="BS52" s="95">
        <v>2647</v>
      </c>
      <c r="BT52" s="95">
        <v>2644</v>
      </c>
      <c r="BU52" s="95">
        <v>2672</v>
      </c>
      <c r="BV52" s="95">
        <v>2695</v>
      </c>
      <c r="BW52" s="95">
        <v>2701</v>
      </c>
      <c r="BX52" s="265">
        <v>2629</v>
      </c>
      <c r="BY52" s="265">
        <v>2532</v>
      </c>
      <c r="BZ52" s="265">
        <v>2501</v>
      </c>
      <c r="CA52" s="265">
        <v>2534</v>
      </c>
      <c r="CB52" s="265">
        <v>2610</v>
      </c>
      <c r="CC52" s="265">
        <v>2698</v>
      </c>
      <c r="CD52" s="265">
        <v>2753</v>
      </c>
      <c r="CE52" s="265">
        <v>2718</v>
      </c>
      <c r="CF52" s="265">
        <v>2690</v>
      </c>
      <c r="CG52" s="265">
        <v>2728</v>
      </c>
      <c r="CH52" s="265">
        <v>2701</v>
      </c>
      <c r="CI52" s="265">
        <v>2706</v>
      </c>
      <c r="CJ52" s="95">
        <v>2619</v>
      </c>
      <c r="CK52" s="95">
        <v>2579</v>
      </c>
      <c r="CL52" s="95">
        <v>2597</v>
      </c>
      <c r="CM52" s="95">
        <v>2637</v>
      </c>
      <c r="CN52" s="95">
        <v>2512</v>
      </c>
      <c r="CO52" s="95">
        <v>2521</v>
      </c>
      <c r="CP52" s="95">
        <v>2558</v>
      </c>
      <c r="CQ52" s="95">
        <v>2688</v>
      </c>
      <c r="CR52" s="95">
        <v>2755</v>
      </c>
      <c r="CS52" s="95">
        <v>2877</v>
      </c>
      <c r="CT52" s="95">
        <v>2982</v>
      </c>
      <c r="CU52" s="95">
        <v>3040</v>
      </c>
      <c r="CV52" s="265">
        <v>2965</v>
      </c>
      <c r="CW52" s="265">
        <v>2908</v>
      </c>
      <c r="CX52" s="265">
        <v>2974</v>
      </c>
      <c r="CY52" s="265">
        <v>3038</v>
      </c>
      <c r="CZ52" s="265">
        <v>3077</v>
      </c>
      <c r="DA52" s="265">
        <v>3103</v>
      </c>
      <c r="DB52" s="265">
        <v>3132</v>
      </c>
      <c r="DC52" s="265">
        <v>3154</v>
      </c>
      <c r="DD52" s="265">
        <v>3078</v>
      </c>
      <c r="DE52" s="265">
        <v>3142</v>
      </c>
      <c r="DF52" s="265">
        <v>3151</v>
      </c>
      <c r="DG52" s="265">
        <v>3163</v>
      </c>
      <c r="DH52" s="95">
        <v>3122</v>
      </c>
      <c r="DI52" s="95">
        <v>3063</v>
      </c>
      <c r="DJ52" s="95">
        <v>3195</v>
      </c>
      <c r="DK52" s="95">
        <v>3220</v>
      </c>
      <c r="DL52" s="95">
        <v>3210</v>
      </c>
      <c r="DM52" s="95">
        <v>3184</v>
      </c>
      <c r="DN52" s="95">
        <v>2903</v>
      </c>
      <c r="DO52" s="95">
        <v>2883</v>
      </c>
      <c r="DP52" s="95">
        <v>2879</v>
      </c>
      <c r="DQ52" s="95">
        <v>2806</v>
      </c>
      <c r="DR52" s="95">
        <v>2818</v>
      </c>
      <c r="DS52" s="95">
        <v>2813</v>
      </c>
      <c r="DT52" s="265">
        <v>2688</v>
      </c>
      <c r="DU52" s="265">
        <v>2637</v>
      </c>
      <c r="DV52" s="265">
        <v>2842</v>
      </c>
      <c r="DW52" s="265">
        <v>2869</v>
      </c>
      <c r="DX52" s="265">
        <v>2838</v>
      </c>
      <c r="DY52" s="265">
        <v>2783</v>
      </c>
      <c r="DZ52" s="265">
        <v>2764</v>
      </c>
      <c r="EA52" s="265">
        <v>2809</v>
      </c>
      <c r="EB52" s="265">
        <v>2825</v>
      </c>
      <c r="EC52" s="265">
        <v>2859</v>
      </c>
      <c r="ED52" s="265">
        <v>2876</v>
      </c>
      <c r="EE52" s="265">
        <v>2851</v>
      </c>
      <c r="EF52" s="95">
        <v>2721</v>
      </c>
      <c r="EG52" s="95">
        <v>2676</v>
      </c>
      <c r="EH52" s="95">
        <v>2659</v>
      </c>
      <c r="EI52" s="95">
        <v>2688</v>
      </c>
      <c r="EJ52" s="95">
        <v>2752</v>
      </c>
      <c r="EK52" s="95">
        <v>2788</v>
      </c>
      <c r="EL52" s="95">
        <v>2750</v>
      </c>
      <c r="EM52" s="95">
        <v>2739</v>
      </c>
      <c r="EN52" s="95">
        <v>2776</v>
      </c>
      <c r="EO52" s="95">
        <v>2762</v>
      </c>
      <c r="EP52" s="95">
        <v>2825</v>
      </c>
      <c r="EQ52" s="95">
        <v>2841</v>
      </c>
      <c r="ER52" s="95">
        <v>2688</v>
      </c>
      <c r="ES52" s="95">
        <v>2647</v>
      </c>
      <c r="ET52" s="95">
        <v>2694</v>
      </c>
      <c r="EU52" s="95">
        <v>2723</v>
      </c>
      <c r="EV52" s="95">
        <v>2728</v>
      </c>
      <c r="EW52" s="276">
        <v>2744</v>
      </c>
      <c r="EX52" s="276">
        <v>2718</v>
      </c>
      <c r="EY52" s="276">
        <v>2744</v>
      </c>
      <c r="EZ52" s="276">
        <v>2758</v>
      </c>
      <c r="FA52" s="276">
        <v>2751</v>
      </c>
      <c r="FB52" s="276">
        <v>2732</v>
      </c>
      <c r="FC52" s="276">
        <v>2725</v>
      </c>
      <c r="FD52" s="95">
        <v>2649</v>
      </c>
      <c r="FE52" s="281">
        <v>-76</v>
      </c>
      <c r="FF52" s="282">
        <v>97.211009174311897</v>
      </c>
      <c r="FG52" s="281">
        <v>-76</v>
      </c>
      <c r="FH52" s="282">
        <v>97.211009174311897</v>
      </c>
    </row>
    <row r="53" spans="1:164" ht="15" outlineLevel="2">
      <c r="A53" s="306">
        <v>306</v>
      </c>
      <c r="B53" s="307" t="s">
        <v>320</v>
      </c>
      <c r="C53" s="306" t="s">
        <v>386</v>
      </c>
      <c r="D53" s="265">
        <v>512</v>
      </c>
      <c r="E53" s="265">
        <v>513</v>
      </c>
      <c r="F53" s="265">
        <v>521</v>
      </c>
      <c r="G53" s="265">
        <v>472</v>
      </c>
      <c r="H53" s="265">
        <v>491</v>
      </c>
      <c r="I53" s="265">
        <v>446</v>
      </c>
      <c r="J53" s="265">
        <v>476</v>
      </c>
      <c r="K53" s="265">
        <v>497</v>
      </c>
      <c r="L53" s="265">
        <v>502</v>
      </c>
      <c r="M53" s="265">
        <v>540</v>
      </c>
      <c r="N53" s="265">
        <v>543</v>
      </c>
      <c r="O53" s="265">
        <v>533</v>
      </c>
      <c r="P53" s="265">
        <v>510</v>
      </c>
      <c r="Q53" s="265">
        <v>507</v>
      </c>
      <c r="R53" s="265">
        <v>532</v>
      </c>
      <c r="S53" s="265">
        <v>552</v>
      </c>
      <c r="T53" s="265">
        <v>491</v>
      </c>
      <c r="U53" s="265">
        <v>563</v>
      </c>
      <c r="V53" s="265">
        <v>557</v>
      </c>
      <c r="W53" s="265">
        <v>575</v>
      </c>
      <c r="X53" s="265">
        <v>584</v>
      </c>
      <c r="Y53" s="265">
        <v>603</v>
      </c>
      <c r="Z53" s="265">
        <v>596</v>
      </c>
      <c r="AA53" s="265">
        <v>581</v>
      </c>
      <c r="AB53" s="265">
        <v>549</v>
      </c>
      <c r="AC53" s="265">
        <v>506</v>
      </c>
      <c r="AD53" s="265">
        <v>491</v>
      </c>
      <c r="AE53" s="265">
        <v>471</v>
      </c>
      <c r="AF53" s="265">
        <v>460</v>
      </c>
      <c r="AG53" s="265">
        <v>461</v>
      </c>
      <c r="AH53" s="265">
        <v>449</v>
      </c>
      <c r="AI53" s="265">
        <v>462</v>
      </c>
      <c r="AJ53" s="265">
        <v>501</v>
      </c>
      <c r="AK53" s="265">
        <v>517</v>
      </c>
      <c r="AL53" s="265">
        <v>506</v>
      </c>
      <c r="AM53" s="265">
        <v>563</v>
      </c>
      <c r="AN53" s="265">
        <v>680</v>
      </c>
      <c r="AO53" s="265">
        <v>604</v>
      </c>
      <c r="AP53" s="265">
        <v>604</v>
      </c>
      <c r="AQ53" s="265">
        <v>603</v>
      </c>
      <c r="AR53" s="265">
        <v>597</v>
      </c>
      <c r="AS53" s="265">
        <v>643</v>
      </c>
      <c r="AT53" s="265">
        <v>655</v>
      </c>
      <c r="AU53" s="265">
        <v>665</v>
      </c>
      <c r="AV53" s="265">
        <v>646</v>
      </c>
      <c r="AW53" s="265">
        <v>662</v>
      </c>
      <c r="AX53" s="265">
        <v>657</v>
      </c>
      <c r="AY53" s="265">
        <v>655</v>
      </c>
      <c r="AZ53" s="265">
        <v>634</v>
      </c>
      <c r="BA53" s="265">
        <v>629</v>
      </c>
      <c r="BB53" s="265">
        <v>661</v>
      </c>
      <c r="BC53" s="265">
        <v>629</v>
      </c>
      <c r="BD53" s="265">
        <v>650</v>
      </c>
      <c r="BE53" s="265">
        <v>669</v>
      </c>
      <c r="BF53" s="265">
        <v>650</v>
      </c>
      <c r="BG53" s="265">
        <v>666</v>
      </c>
      <c r="BH53" s="265">
        <v>660</v>
      </c>
      <c r="BI53" s="265">
        <v>646</v>
      </c>
      <c r="BJ53" s="265">
        <v>668</v>
      </c>
      <c r="BK53" s="265">
        <v>690</v>
      </c>
      <c r="BL53" s="95">
        <v>675</v>
      </c>
      <c r="BM53" s="95">
        <v>660</v>
      </c>
      <c r="BN53" s="95">
        <v>686</v>
      </c>
      <c r="BO53" s="95">
        <v>706</v>
      </c>
      <c r="BP53" s="95">
        <v>711</v>
      </c>
      <c r="BQ53" s="95">
        <v>763</v>
      </c>
      <c r="BR53" s="95">
        <v>761</v>
      </c>
      <c r="BS53" s="95">
        <v>773</v>
      </c>
      <c r="BT53" s="95">
        <v>768</v>
      </c>
      <c r="BU53" s="95">
        <v>806</v>
      </c>
      <c r="BV53" s="95">
        <v>829</v>
      </c>
      <c r="BW53" s="95">
        <v>827</v>
      </c>
      <c r="BX53" s="265">
        <v>818</v>
      </c>
      <c r="BY53" s="265">
        <v>802</v>
      </c>
      <c r="BZ53" s="265">
        <v>835</v>
      </c>
      <c r="CA53" s="265">
        <v>843</v>
      </c>
      <c r="CB53" s="265">
        <v>895</v>
      </c>
      <c r="CC53" s="265">
        <v>895</v>
      </c>
      <c r="CD53" s="265">
        <v>894</v>
      </c>
      <c r="CE53" s="265">
        <v>877</v>
      </c>
      <c r="CF53" s="265">
        <v>868</v>
      </c>
      <c r="CG53" s="265">
        <v>867</v>
      </c>
      <c r="CH53" s="265">
        <v>861</v>
      </c>
      <c r="CI53" s="265">
        <v>896</v>
      </c>
      <c r="CJ53" s="95">
        <v>840</v>
      </c>
      <c r="CK53" s="95">
        <v>850</v>
      </c>
      <c r="CL53" s="95">
        <v>891</v>
      </c>
      <c r="CM53" s="95">
        <v>889</v>
      </c>
      <c r="CN53" s="95">
        <v>837</v>
      </c>
      <c r="CO53" s="95">
        <v>801</v>
      </c>
      <c r="CP53" s="95">
        <v>774</v>
      </c>
      <c r="CQ53" s="95">
        <v>821</v>
      </c>
      <c r="CR53" s="95">
        <v>843</v>
      </c>
      <c r="CS53" s="95">
        <v>879</v>
      </c>
      <c r="CT53" s="95">
        <v>886</v>
      </c>
      <c r="CU53" s="95">
        <v>923</v>
      </c>
      <c r="CV53" s="265">
        <v>902</v>
      </c>
      <c r="CW53" s="265">
        <v>927</v>
      </c>
      <c r="CX53" s="265">
        <v>969</v>
      </c>
      <c r="CY53" s="265">
        <v>988</v>
      </c>
      <c r="CZ53" s="265">
        <v>992</v>
      </c>
      <c r="DA53" s="265">
        <v>1003</v>
      </c>
      <c r="DB53" s="265">
        <v>1012</v>
      </c>
      <c r="DC53" s="265">
        <v>1057</v>
      </c>
      <c r="DD53" s="265">
        <v>1074</v>
      </c>
      <c r="DE53" s="265">
        <v>1110</v>
      </c>
      <c r="DF53" s="265">
        <v>1025</v>
      </c>
      <c r="DG53" s="265">
        <v>1040</v>
      </c>
      <c r="DH53" s="95">
        <v>1000</v>
      </c>
      <c r="DI53" s="95">
        <v>1033</v>
      </c>
      <c r="DJ53" s="95">
        <v>1049</v>
      </c>
      <c r="DK53" s="95">
        <v>1133</v>
      </c>
      <c r="DL53" s="95">
        <v>1117</v>
      </c>
      <c r="DM53" s="95">
        <v>1146</v>
      </c>
      <c r="DN53" s="95">
        <v>1006</v>
      </c>
      <c r="DO53" s="95">
        <v>1012</v>
      </c>
      <c r="DP53" s="95">
        <v>1018</v>
      </c>
      <c r="DQ53" s="95">
        <v>1023</v>
      </c>
      <c r="DR53" s="95">
        <v>1032</v>
      </c>
      <c r="DS53" s="95">
        <v>1021</v>
      </c>
      <c r="DT53" s="265">
        <v>1010</v>
      </c>
      <c r="DU53" s="265">
        <v>1010</v>
      </c>
      <c r="DV53" s="265">
        <v>1068</v>
      </c>
      <c r="DW53" s="265">
        <v>1055</v>
      </c>
      <c r="DX53" s="265">
        <v>1075</v>
      </c>
      <c r="DY53" s="265">
        <v>1064</v>
      </c>
      <c r="DZ53" s="265">
        <v>1057</v>
      </c>
      <c r="EA53" s="265">
        <v>1097</v>
      </c>
      <c r="EB53" s="265">
        <v>1095</v>
      </c>
      <c r="EC53" s="265">
        <v>1085</v>
      </c>
      <c r="ED53" s="265">
        <v>1104</v>
      </c>
      <c r="EE53" s="265">
        <v>1074</v>
      </c>
      <c r="EF53" s="95">
        <v>1009</v>
      </c>
      <c r="EG53" s="95">
        <v>1021</v>
      </c>
      <c r="EH53" s="95">
        <v>1040</v>
      </c>
      <c r="EI53" s="95">
        <v>1025</v>
      </c>
      <c r="EJ53" s="95">
        <v>1052</v>
      </c>
      <c r="EK53" s="95">
        <v>1056</v>
      </c>
      <c r="EL53" s="95">
        <v>1027</v>
      </c>
      <c r="EM53" s="95">
        <v>1032</v>
      </c>
      <c r="EN53" s="95">
        <v>1027</v>
      </c>
      <c r="EO53" s="95">
        <v>1028</v>
      </c>
      <c r="EP53" s="95">
        <v>1009</v>
      </c>
      <c r="EQ53" s="95">
        <v>964</v>
      </c>
      <c r="ER53" s="95">
        <v>916</v>
      </c>
      <c r="ES53" s="95">
        <v>902</v>
      </c>
      <c r="ET53" s="95">
        <v>964</v>
      </c>
      <c r="EU53" s="95">
        <v>976</v>
      </c>
      <c r="EV53" s="95">
        <v>964</v>
      </c>
      <c r="EW53" s="276">
        <v>991</v>
      </c>
      <c r="EX53" s="276">
        <v>969</v>
      </c>
      <c r="EY53" s="276">
        <v>953</v>
      </c>
      <c r="EZ53" s="276">
        <v>959</v>
      </c>
      <c r="FA53" s="276">
        <v>964</v>
      </c>
      <c r="FB53" s="276">
        <v>915</v>
      </c>
      <c r="FC53" s="276">
        <v>898</v>
      </c>
      <c r="FD53" s="95">
        <v>849</v>
      </c>
      <c r="FE53" s="281">
        <v>-49</v>
      </c>
      <c r="FF53" s="282">
        <v>94.543429844098</v>
      </c>
      <c r="FG53" s="281">
        <v>-49</v>
      </c>
      <c r="FH53" s="282">
        <v>94.543429844098</v>
      </c>
    </row>
    <row r="54" spans="1:164" ht="15" outlineLevel="2">
      <c r="A54" s="306">
        <v>347</v>
      </c>
      <c r="B54" s="307" t="s">
        <v>320</v>
      </c>
      <c r="C54" s="306" t="s">
        <v>387</v>
      </c>
      <c r="D54" s="265">
        <v>862</v>
      </c>
      <c r="E54" s="265">
        <v>861</v>
      </c>
      <c r="F54" s="265">
        <v>861</v>
      </c>
      <c r="G54" s="265">
        <v>841</v>
      </c>
      <c r="H54" s="265">
        <v>859</v>
      </c>
      <c r="I54" s="265">
        <v>872</v>
      </c>
      <c r="J54" s="265">
        <v>841</v>
      </c>
      <c r="K54" s="265">
        <v>838</v>
      </c>
      <c r="L54" s="265">
        <v>826</v>
      </c>
      <c r="M54" s="265">
        <v>869</v>
      </c>
      <c r="N54" s="265">
        <v>869</v>
      </c>
      <c r="O54" s="265">
        <v>812</v>
      </c>
      <c r="P54" s="265">
        <v>792</v>
      </c>
      <c r="Q54" s="265">
        <v>652</v>
      </c>
      <c r="R54" s="265">
        <v>788</v>
      </c>
      <c r="S54" s="265">
        <v>814</v>
      </c>
      <c r="T54" s="265">
        <v>859</v>
      </c>
      <c r="U54" s="265">
        <v>850</v>
      </c>
      <c r="V54" s="265">
        <v>855</v>
      </c>
      <c r="W54" s="265">
        <v>878</v>
      </c>
      <c r="X54" s="265">
        <v>891</v>
      </c>
      <c r="Y54" s="265">
        <v>931</v>
      </c>
      <c r="Z54" s="265">
        <v>889</v>
      </c>
      <c r="AA54" s="265">
        <v>870</v>
      </c>
      <c r="AB54" s="265">
        <v>831</v>
      </c>
      <c r="AC54" s="265">
        <v>816</v>
      </c>
      <c r="AD54" s="265">
        <v>816</v>
      </c>
      <c r="AE54" s="265">
        <v>838</v>
      </c>
      <c r="AF54" s="265">
        <v>830</v>
      </c>
      <c r="AG54" s="265">
        <v>869</v>
      </c>
      <c r="AH54" s="265">
        <v>932</v>
      </c>
      <c r="AI54" s="265">
        <v>926</v>
      </c>
      <c r="AJ54" s="265">
        <v>935</v>
      </c>
      <c r="AK54" s="265">
        <v>931</v>
      </c>
      <c r="AL54" s="265">
        <v>843</v>
      </c>
      <c r="AM54" s="265">
        <v>846</v>
      </c>
      <c r="AN54" s="265">
        <v>800</v>
      </c>
      <c r="AO54" s="265">
        <v>760</v>
      </c>
      <c r="AP54" s="265">
        <v>780</v>
      </c>
      <c r="AQ54" s="265">
        <v>831</v>
      </c>
      <c r="AR54" s="265">
        <v>862</v>
      </c>
      <c r="AS54" s="265">
        <v>886</v>
      </c>
      <c r="AT54" s="265">
        <v>902</v>
      </c>
      <c r="AU54" s="265">
        <v>906</v>
      </c>
      <c r="AV54" s="265">
        <v>900</v>
      </c>
      <c r="AW54" s="265">
        <v>886</v>
      </c>
      <c r="AX54" s="265">
        <v>885</v>
      </c>
      <c r="AY54" s="265">
        <v>855</v>
      </c>
      <c r="AZ54" s="265">
        <v>814</v>
      </c>
      <c r="BA54" s="265">
        <v>784</v>
      </c>
      <c r="BB54" s="265">
        <v>781</v>
      </c>
      <c r="BC54" s="265">
        <v>748</v>
      </c>
      <c r="BD54" s="265">
        <v>737</v>
      </c>
      <c r="BE54" s="265">
        <v>754</v>
      </c>
      <c r="BF54" s="265">
        <v>758</v>
      </c>
      <c r="BG54" s="265">
        <v>742</v>
      </c>
      <c r="BH54" s="265">
        <v>793</v>
      </c>
      <c r="BI54" s="265">
        <v>790</v>
      </c>
      <c r="BJ54" s="265">
        <v>777</v>
      </c>
      <c r="BK54" s="265">
        <v>799</v>
      </c>
      <c r="BL54" s="95">
        <v>785</v>
      </c>
      <c r="BM54" s="95">
        <v>798</v>
      </c>
      <c r="BN54" s="95">
        <v>838</v>
      </c>
      <c r="BO54" s="95">
        <v>868</v>
      </c>
      <c r="BP54" s="95">
        <v>894</v>
      </c>
      <c r="BQ54" s="95">
        <v>887</v>
      </c>
      <c r="BR54" s="95">
        <v>910</v>
      </c>
      <c r="BS54" s="95">
        <v>899</v>
      </c>
      <c r="BT54" s="95">
        <v>908</v>
      </c>
      <c r="BU54" s="95">
        <v>881</v>
      </c>
      <c r="BV54" s="95">
        <v>856</v>
      </c>
      <c r="BW54" s="95">
        <v>868</v>
      </c>
      <c r="BX54" s="265">
        <v>842</v>
      </c>
      <c r="BY54" s="265">
        <v>836</v>
      </c>
      <c r="BZ54" s="265">
        <v>881</v>
      </c>
      <c r="CA54" s="265">
        <v>876</v>
      </c>
      <c r="CB54" s="265">
        <v>892</v>
      </c>
      <c r="CC54" s="265">
        <v>885</v>
      </c>
      <c r="CD54" s="265">
        <v>900</v>
      </c>
      <c r="CE54" s="265">
        <v>930</v>
      </c>
      <c r="CF54" s="265">
        <v>878</v>
      </c>
      <c r="CG54" s="265">
        <v>838</v>
      </c>
      <c r="CH54" s="265">
        <v>844</v>
      </c>
      <c r="CI54" s="265">
        <v>823</v>
      </c>
      <c r="CJ54" s="95">
        <v>776</v>
      </c>
      <c r="CK54" s="95">
        <v>727</v>
      </c>
      <c r="CL54" s="95">
        <v>739</v>
      </c>
      <c r="CM54" s="95">
        <v>758</v>
      </c>
      <c r="CN54" s="95">
        <v>751</v>
      </c>
      <c r="CO54" s="95">
        <v>742</v>
      </c>
      <c r="CP54" s="95">
        <v>733</v>
      </c>
      <c r="CQ54" s="95">
        <v>747</v>
      </c>
      <c r="CR54" s="95">
        <v>735</v>
      </c>
      <c r="CS54" s="95">
        <v>713</v>
      </c>
      <c r="CT54" s="95">
        <v>709</v>
      </c>
      <c r="CU54" s="95">
        <v>722</v>
      </c>
      <c r="CV54" s="265">
        <v>721</v>
      </c>
      <c r="CW54" s="265">
        <v>742</v>
      </c>
      <c r="CX54" s="265">
        <v>779</v>
      </c>
      <c r="CY54" s="265">
        <v>801</v>
      </c>
      <c r="CZ54" s="265">
        <v>802</v>
      </c>
      <c r="DA54" s="265">
        <v>796</v>
      </c>
      <c r="DB54" s="265">
        <v>767</v>
      </c>
      <c r="DC54" s="265">
        <v>768</v>
      </c>
      <c r="DD54" s="265">
        <v>778</v>
      </c>
      <c r="DE54" s="265">
        <v>781</v>
      </c>
      <c r="DF54" s="265">
        <v>784</v>
      </c>
      <c r="DG54" s="265">
        <v>801</v>
      </c>
      <c r="DH54" s="95">
        <v>778</v>
      </c>
      <c r="DI54" s="95">
        <v>750</v>
      </c>
      <c r="DJ54" s="95">
        <v>781</v>
      </c>
      <c r="DK54" s="95">
        <v>786</v>
      </c>
      <c r="DL54" s="95">
        <v>799</v>
      </c>
      <c r="DM54" s="95">
        <v>819</v>
      </c>
      <c r="DN54" s="95">
        <v>747</v>
      </c>
      <c r="DO54" s="95">
        <v>744</v>
      </c>
      <c r="DP54" s="95">
        <v>761</v>
      </c>
      <c r="DQ54" s="95">
        <v>762</v>
      </c>
      <c r="DR54" s="95">
        <v>738</v>
      </c>
      <c r="DS54" s="95">
        <v>729</v>
      </c>
      <c r="DT54" s="265">
        <v>713</v>
      </c>
      <c r="DU54" s="265">
        <v>744</v>
      </c>
      <c r="DV54" s="265">
        <v>771</v>
      </c>
      <c r="DW54" s="265">
        <v>773</v>
      </c>
      <c r="DX54" s="265">
        <v>791</v>
      </c>
      <c r="DY54" s="265">
        <v>805</v>
      </c>
      <c r="DZ54" s="265">
        <v>793</v>
      </c>
      <c r="EA54" s="265">
        <v>797</v>
      </c>
      <c r="EB54" s="265">
        <v>796</v>
      </c>
      <c r="EC54" s="265">
        <v>758</v>
      </c>
      <c r="ED54" s="265">
        <v>772</v>
      </c>
      <c r="EE54" s="265">
        <v>772</v>
      </c>
      <c r="EF54" s="95">
        <v>717</v>
      </c>
      <c r="EG54" s="95">
        <v>710</v>
      </c>
      <c r="EH54" s="95">
        <v>706</v>
      </c>
      <c r="EI54" s="95">
        <v>731</v>
      </c>
      <c r="EJ54" s="95">
        <v>718</v>
      </c>
      <c r="EK54" s="95">
        <v>723</v>
      </c>
      <c r="EL54" s="95">
        <v>707</v>
      </c>
      <c r="EM54" s="95">
        <v>690</v>
      </c>
      <c r="EN54" s="95">
        <v>707</v>
      </c>
      <c r="EO54" s="95">
        <v>701</v>
      </c>
      <c r="EP54" s="95">
        <v>691</v>
      </c>
      <c r="EQ54" s="95">
        <v>681</v>
      </c>
      <c r="ER54" s="95">
        <v>644</v>
      </c>
      <c r="ES54" s="95">
        <v>662</v>
      </c>
      <c r="ET54" s="95">
        <v>703</v>
      </c>
      <c r="EU54" s="95">
        <v>732</v>
      </c>
      <c r="EV54" s="95">
        <v>737</v>
      </c>
      <c r="EW54" s="276">
        <v>731</v>
      </c>
      <c r="EX54" s="276">
        <v>693</v>
      </c>
      <c r="EY54" s="276">
        <v>692</v>
      </c>
      <c r="EZ54" s="276">
        <v>681</v>
      </c>
      <c r="FA54" s="276">
        <v>683</v>
      </c>
      <c r="FB54" s="276">
        <v>672</v>
      </c>
      <c r="FC54" s="276">
        <v>689</v>
      </c>
      <c r="FD54" s="95">
        <v>644</v>
      </c>
      <c r="FE54" s="281">
        <v>-45</v>
      </c>
      <c r="FF54" s="282">
        <v>93.468795355587801</v>
      </c>
      <c r="FG54" s="281">
        <v>-45</v>
      </c>
      <c r="FH54" s="282">
        <v>93.468795355587801</v>
      </c>
    </row>
    <row r="55" spans="1:164" ht="15" outlineLevel="2">
      <c r="A55" s="306">
        <v>411</v>
      </c>
      <c r="B55" s="307" t="s">
        <v>320</v>
      </c>
      <c r="C55" s="306" t="s">
        <v>388</v>
      </c>
      <c r="D55" s="265">
        <v>1097</v>
      </c>
      <c r="E55" s="265">
        <v>1049</v>
      </c>
      <c r="F55" s="265">
        <v>1051</v>
      </c>
      <c r="G55" s="265">
        <v>1085</v>
      </c>
      <c r="H55" s="265">
        <v>1093</v>
      </c>
      <c r="I55" s="265">
        <v>1091</v>
      </c>
      <c r="J55" s="265">
        <v>1126</v>
      </c>
      <c r="K55" s="265">
        <v>1112</v>
      </c>
      <c r="L55" s="265">
        <v>1082</v>
      </c>
      <c r="M55" s="265">
        <v>1116</v>
      </c>
      <c r="N55" s="265">
        <v>1132</v>
      </c>
      <c r="O55" s="265">
        <v>1139</v>
      </c>
      <c r="P55" s="265">
        <v>1142</v>
      </c>
      <c r="Q55" s="265">
        <v>1167</v>
      </c>
      <c r="R55" s="265">
        <v>1139</v>
      </c>
      <c r="S55" s="265">
        <v>1156</v>
      </c>
      <c r="T55" s="265">
        <v>1093</v>
      </c>
      <c r="U55" s="265">
        <v>1193</v>
      </c>
      <c r="V55" s="265">
        <v>1236</v>
      </c>
      <c r="W55" s="265">
        <v>1285</v>
      </c>
      <c r="X55" s="265">
        <v>1316</v>
      </c>
      <c r="Y55" s="265">
        <v>1300</v>
      </c>
      <c r="Z55" s="265">
        <v>1273</v>
      </c>
      <c r="AA55" s="265">
        <v>1251</v>
      </c>
      <c r="AB55" s="265">
        <v>1227</v>
      </c>
      <c r="AC55" s="265">
        <v>1165</v>
      </c>
      <c r="AD55" s="265">
        <v>1159</v>
      </c>
      <c r="AE55" s="265">
        <v>1148</v>
      </c>
      <c r="AF55" s="265">
        <v>1101</v>
      </c>
      <c r="AG55" s="265">
        <v>1020</v>
      </c>
      <c r="AH55" s="265">
        <v>1099</v>
      </c>
      <c r="AI55" s="265">
        <v>1308</v>
      </c>
      <c r="AJ55" s="265">
        <v>1330</v>
      </c>
      <c r="AK55" s="265">
        <v>1360</v>
      </c>
      <c r="AL55" s="265">
        <v>1288</v>
      </c>
      <c r="AM55" s="265">
        <v>1261</v>
      </c>
      <c r="AN55" s="265">
        <v>1228</v>
      </c>
      <c r="AO55" s="265">
        <v>1121</v>
      </c>
      <c r="AP55" s="265">
        <v>1150</v>
      </c>
      <c r="AQ55" s="265">
        <v>1174</v>
      </c>
      <c r="AR55" s="265">
        <v>1193</v>
      </c>
      <c r="AS55" s="265">
        <v>1226</v>
      </c>
      <c r="AT55" s="265">
        <v>1222</v>
      </c>
      <c r="AU55" s="265">
        <v>1211</v>
      </c>
      <c r="AV55" s="265">
        <v>1208</v>
      </c>
      <c r="AW55" s="265">
        <v>1216</v>
      </c>
      <c r="AX55" s="265">
        <v>1224</v>
      </c>
      <c r="AY55" s="265">
        <v>1256</v>
      </c>
      <c r="AZ55" s="265">
        <v>1269</v>
      </c>
      <c r="BA55" s="265">
        <v>1251</v>
      </c>
      <c r="BB55" s="265">
        <v>1216</v>
      </c>
      <c r="BC55" s="265">
        <v>1199</v>
      </c>
      <c r="BD55" s="265">
        <v>1179</v>
      </c>
      <c r="BE55" s="265">
        <v>1167</v>
      </c>
      <c r="BF55" s="265">
        <v>1184</v>
      </c>
      <c r="BG55" s="265">
        <v>1171</v>
      </c>
      <c r="BH55" s="265">
        <v>1184</v>
      </c>
      <c r="BI55" s="265">
        <v>1177</v>
      </c>
      <c r="BJ55" s="265">
        <v>1161</v>
      </c>
      <c r="BK55" s="265">
        <v>1181</v>
      </c>
      <c r="BL55" s="95">
        <v>1176</v>
      </c>
      <c r="BM55" s="95">
        <v>1185</v>
      </c>
      <c r="BN55" s="95">
        <v>1200</v>
      </c>
      <c r="BO55" s="95">
        <v>1200</v>
      </c>
      <c r="BP55" s="95">
        <v>1182</v>
      </c>
      <c r="BQ55" s="95">
        <v>1184</v>
      </c>
      <c r="BR55" s="95">
        <v>1150</v>
      </c>
      <c r="BS55" s="95">
        <v>1135</v>
      </c>
      <c r="BT55" s="95">
        <v>1126</v>
      </c>
      <c r="BU55" s="95">
        <v>1121</v>
      </c>
      <c r="BV55" s="95">
        <v>1088</v>
      </c>
      <c r="BW55" s="95">
        <v>1068</v>
      </c>
      <c r="BX55" s="265">
        <v>987</v>
      </c>
      <c r="BY55" s="265">
        <v>989</v>
      </c>
      <c r="BZ55" s="265">
        <v>1024</v>
      </c>
      <c r="CA55" s="265">
        <v>1036</v>
      </c>
      <c r="CB55" s="265">
        <v>1056</v>
      </c>
      <c r="CC55" s="265">
        <v>1066</v>
      </c>
      <c r="CD55" s="265">
        <v>1068</v>
      </c>
      <c r="CE55" s="265">
        <v>1087</v>
      </c>
      <c r="CF55" s="265">
        <v>1128</v>
      </c>
      <c r="CG55" s="265">
        <v>1142</v>
      </c>
      <c r="CH55" s="265">
        <v>1152</v>
      </c>
      <c r="CI55" s="265">
        <v>1127</v>
      </c>
      <c r="CJ55" s="95">
        <v>1082</v>
      </c>
      <c r="CK55" s="95">
        <v>1046</v>
      </c>
      <c r="CL55" s="95">
        <v>1044</v>
      </c>
      <c r="CM55" s="95">
        <v>1051</v>
      </c>
      <c r="CN55" s="95">
        <v>1027</v>
      </c>
      <c r="CO55" s="95">
        <v>1039</v>
      </c>
      <c r="CP55" s="95">
        <v>1049</v>
      </c>
      <c r="CQ55" s="95">
        <v>1111</v>
      </c>
      <c r="CR55" s="95">
        <v>1110</v>
      </c>
      <c r="CS55" s="95">
        <v>1149</v>
      </c>
      <c r="CT55" s="95">
        <v>1162</v>
      </c>
      <c r="CU55" s="95">
        <v>1147</v>
      </c>
      <c r="CV55" s="265">
        <v>1119</v>
      </c>
      <c r="CW55" s="265">
        <v>1140</v>
      </c>
      <c r="CX55" s="265">
        <v>1143</v>
      </c>
      <c r="CY55" s="265">
        <v>1171</v>
      </c>
      <c r="CZ55" s="265">
        <v>1217</v>
      </c>
      <c r="DA55" s="265">
        <v>1225</v>
      </c>
      <c r="DB55" s="265">
        <v>1203</v>
      </c>
      <c r="DC55" s="265">
        <v>1175</v>
      </c>
      <c r="DD55" s="265">
        <v>1245</v>
      </c>
      <c r="DE55" s="265">
        <v>1232</v>
      </c>
      <c r="DF55" s="265">
        <v>1187</v>
      </c>
      <c r="DG55" s="265">
        <v>1196</v>
      </c>
      <c r="DH55" s="95">
        <v>1144</v>
      </c>
      <c r="DI55" s="95">
        <v>1158</v>
      </c>
      <c r="DJ55" s="95">
        <v>1164</v>
      </c>
      <c r="DK55" s="95">
        <v>1201</v>
      </c>
      <c r="DL55" s="95">
        <v>1224</v>
      </c>
      <c r="DM55" s="95">
        <v>1234</v>
      </c>
      <c r="DN55" s="95">
        <v>1106</v>
      </c>
      <c r="DO55" s="95">
        <v>1086</v>
      </c>
      <c r="DP55" s="95">
        <v>1116</v>
      </c>
      <c r="DQ55" s="95">
        <v>1103</v>
      </c>
      <c r="DR55" s="95">
        <v>1121</v>
      </c>
      <c r="DS55" s="95">
        <v>1090</v>
      </c>
      <c r="DT55" s="265">
        <v>1042</v>
      </c>
      <c r="DU55" s="265">
        <v>1070</v>
      </c>
      <c r="DV55" s="265">
        <v>1102</v>
      </c>
      <c r="DW55" s="265">
        <v>1092</v>
      </c>
      <c r="DX55" s="265">
        <v>1113</v>
      </c>
      <c r="DY55" s="265">
        <v>1129</v>
      </c>
      <c r="DZ55" s="265">
        <v>1119</v>
      </c>
      <c r="EA55" s="265">
        <v>1135</v>
      </c>
      <c r="EB55" s="265">
        <v>1123</v>
      </c>
      <c r="EC55" s="265">
        <v>1114</v>
      </c>
      <c r="ED55" s="265">
        <v>1146</v>
      </c>
      <c r="EE55" s="265">
        <v>1130</v>
      </c>
      <c r="EF55" s="95">
        <v>1074</v>
      </c>
      <c r="EG55" s="95">
        <v>1082</v>
      </c>
      <c r="EH55" s="95">
        <v>1086</v>
      </c>
      <c r="EI55" s="95">
        <v>1092</v>
      </c>
      <c r="EJ55" s="95">
        <v>1110</v>
      </c>
      <c r="EK55" s="95">
        <v>1124</v>
      </c>
      <c r="EL55" s="95">
        <v>1122</v>
      </c>
      <c r="EM55" s="95">
        <v>1144</v>
      </c>
      <c r="EN55" s="95">
        <v>1183</v>
      </c>
      <c r="EO55" s="95">
        <v>1172</v>
      </c>
      <c r="EP55" s="95">
        <v>1148</v>
      </c>
      <c r="EQ55" s="95">
        <v>1134</v>
      </c>
      <c r="ER55" s="95">
        <v>1075</v>
      </c>
      <c r="ES55" s="95">
        <v>1094</v>
      </c>
      <c r="ET55" s="95">
        <v>1127</v>
      </c>
      <c r="EU55" s="95">
        <v>1136</v>
      </c>
      <c r="EV55" s="95">
        <v>1149</v>
      </c>
      <c r="EW55" s="276">
        <v>1170</v>
      </c>
      <c r="EX55" s="276">
        <v>1156</v>
      </c>
      <c r="EY55" s="276">
        <v>1173</v>
      </c>
      <c r="EZ55" s="276">
        <v>1175</v>
      </c>
      <c r="FA55" s="276">
        <v>1151</v>
      </c>
      <c r="FB55" s="276">
        <v>1146</v>
      </c>
      <c r="FC55" s="276">
        <v>1132</v>
      </c>
      <c r="FD55" s="95">
        <v>1058</v>
      </c>
      <c r="FE55" s="281">
        <v>-74</v>
      </c>
      <c r="FF55" s="282">
        <v>93.462897526501806</v>
      </c>
      <c r="FG55" s="281">
        <v>-74</v>
      </c>
      <c r="FH55" s="282">
        <v>93.462897526501806</v>
      </c>
    </row>
    <row r="56" spans="1:164" ht="15" outlineLevel="2">
      <c r="A56" s="306">
        <v>501</v>
      </c>
      <c r="B56" s="307" t="s">
        <v>320</v>
      </c>
      <c r="C56" s="306" t="s">
        <v>389</v>
      </c>
      <c r="D56" s="265">
        <v>142</v>
      </c>
      <c r="E56" s="265">
        <v>147</v>
      </c>
      <c r="F56" s="265">
        <v>150</v>
      </c>
      <c r="G56" s="265">
        <v>186</v>
      </c>
      <c r="H56" s="265">
        <v>195</v>
      </c>
      <c r="I56" s="265">
        <v>182</v>
      </c>
      <c r="J56" s="265">
        <v>188</v>
      </c>
      <c r="K56" s="265">
        <v>192</v>
      </c>
      <c r="L56" s="265">
        <v>192</v>
      </c>
      <c r="M56" s="265">
        <v>200</v>
      </c>
      <c r="N56" s="265">
        <v>195</v>
      </c>
      <c r="O56" s="265">
        <v>183</v>
      </c>
      <c r="P56" s="265">
        <v>192</v>
      </c>
      <c r="Q56" s="265">
        <v>189</v>
      </c>
      <c r="R56" s="265">
        <v>194</v>
      </c>
      <c r="S56" s="265">
        <v>212</v>
      </c>
      <c r="T56" s="265">
        <v>195</v>
      </c>
      <c r="U56" s="265">
        <v>219</v>
      </c>
      <c r="V56" s="265">
        <v>231</v>
      </c>
      <c r="W56" s="265">
        <v>248</v>
      </c>
      <c r="X56" s="265">
        <v>253</v>
      </c>
      <c r="Y56" s="265">
        <v>284</v>
      </c>
      <c r="Z56" s="265">
        <v>270</v>
      </c>
      <c r="AA56" s="265">
        <v>254</v>
      </c>
      <c r="AB56" s="265">
        <v>255</v>
      </c>
      <c r="AC56" s="265">
        <v>230</v>
      </c>
      <c r="AD56" s="265">
        <v>223</v>
      </c>
      <c r="AE56" s="265">
        <v>204</v>
      </c>
      <c r="AF56" s="265">
        <v>172</v>
      </c>
      <c r="AG56" s="265">
        <v>164</v>
      </c>
      <c r="AH56" s="265">
        <v>173</v>
      </c>
      <c r="AI56" s="265">
        <v>189</v>
      </c>
      <c r="AJ56" s="265">
        <v>187</v>
      </c>
      <c r="AK56" s="265">
        <v>179</v>
      </c>
      <c r="AL56" s="265">
        <v>158</v>
      </c>
      <c r="AM56" s="265">
        <v>73</v>
      </c>
      <c r="AN56" s="265">
        <v>197</v>
      </c>
      <c r="AO56" s="265">
        <v>187</v>
      </c>
      <c r="AP56" s="265">
        <v>204</v>
      </c>
      <c r="AQ56" s="265">
        <v>216</v>
      </c>
      <c r="AR56" s="265">
        <v>220</v>
      </c>
      <c r="AS56" s="265">
        <v>233</v>
      </c>
      <c r="AT56" s="265">
        <v>242</v>
      </c>
      <c r="AU56" s="265">
        <v>231</v>
      </c>
      <c r="AV56" s="265">
        <v>223</v>
      </c>
      <c r="AW56" s="265">
        <v>267</v>
      </c>
      <c r="AX56" s="265">
        <v>266</v>
      </c>
      <c r="AY56" s="265">
        <v>246</v>
      </c>
      <c r="AZ56" s="265">
        <v>208</v>
      </c>
      <c r="BA56" s="265">
        <v>192</v>
      </c>
      <c r="BB56" s="265">
        <v>186</v>
      </c>
      <c r="BC56" s="265">
        <v>163</v>
      </c>
      <c r="BD56" s="265">
        <v>170</v>
      </c>
      <c r="BE56" s="265">
        <v>176</v>
      </c>
      <c r="BF56" s="265">
        <v>180</v>
      </c>
      <c r="BG56" s="265">
        <v>196</v>
      </c>
      <c r="BH56" s="265">
        <v>190</v>
      </c>
      <c r="BI56" s="265">
        <v>192</v>
      </c>
      <c r="BJ56" s="265">
        <v>182</v>
      </c>
      <c r="BK56" s="265">
        <v>182</v>
      </c>
      <c r="BL56" s="95">
        <v>174</v>
      </c>
      <c r="BM56" s="95">
        <v>188</v>
      </c>
      <c r="BN56" s="95">
        <v>180</v>
      </c>
      <c r="BO56" s="95">
        <v>186</v>
      </c>
      <c r="BP56" s="95">
        <v>196</v>
      </c>
      <c r="BQ56" s="95">
        <v>201</v>
      </c>
      <c r="BR56" s="95">
        <v>191</v>
      </c>
      <c r="BS56" s="95">
        <v>184</v>
      </c>
      <c r="BT56" s="95">
        <v>180</v>
      </c>
      <c r="BU56" s="95">
        <v>174</v>
      </c>
      <c r="BV56" s="95">
        <v>183</v>
      </c>
      <c r="BW56" s="95">
        <v>190</v>
      </c>
      <c r="BX56" s="265">
        <v>177</v>
      </c>
      <c r="BY56" s="265">
        <v>177</v>
      </c>
      <c r="BZ56" s="265">
        <v>185</v>
      </c>
      <c r="CA56" s="265">
        <v>181</v>
      </c>
      <c r="CB56" s="265">
        <v>189</v>
      </c>
      <c r="CC56" s="265">
        <v>187</v>
      </c>
      <c r="CD56" s="265">
        <v>199</v>
      </c>
      <c r="CE56" s="265">
        <v>217</v>
      </c>
      <c r="CF56" s="265">
        <v>215</v>
      </c>
      <c r="CG56" s="265">
        <v>220</v>
      </c>
      <c r="CH56" s="265">
        <v>219</v>
      </c>
      <c r="CI56" s="265">
        <v>223</v>
      </c>
      <c r="CJ56" s="95">
        <v>198</v>
      </c>
      <c r="CK56" s="95">
        <v>195</v>
      </c>
      <c r="CL56" s="95">
        <v>213</v>
      </c>
      <c r="CM56" s="95">
        <v>213</v>
      </c>
      <c r="CN56" s="95">
        <v>209</v>
      </c>
      <c r="CO56" s="95">
        <v>215</v>
      </c>
      <c r="CP56" s="95">
        <v>234</v>
      </c>
      <c r="CQ56" s="95">
        <v>245</v>
      </c>
      <c r="CR56" s="95">
        <v>243</v>
      </c>
      <c r="CS56" s="95">
        <v>249</v>
      </c>
      <c r="CT56" s="95">
        <v>249</v>
      </c>
      <c r="CU56" s="95">
        <v>241</v>
      </c>
      <c r="CV56" s="265">
        <v>235</v>
      </c>
      <c r="CW56" s="265">
        <v>258</v>
      </c>
      <c r="CX56" s="265">
        <v>260</v>
      </c>
      <c r="CY56" s="265">
        <v>276</v>
      </c>
      <c r="CZ56" s="265">
        <v>284</v>
      </c>
      <c r="DA56" s="265">
        <v>281</v>
      </c>
      <c r="DB56" s="265">
        <v>274</v>
      </c>
      <c r="DC56" s="265">
        <v>275</v>
      </c>
      <c r="DD56" s="265">
        <v>269</v>
      </c>
      <c r="DE56" s="265">
        <v>274</v>
      </c>
      <c r="DF56" s="265">
        <v>274</v>
      </c>
      <c r="DG56" s="265">
        <v>283</v>
      </c>
      <c r="DH56" s="95">
        <v>292</v>
      </c>
      <c r="DI56" s="95">
        <v>295</v>
      </c>
      <c r="DJ56" s="95">
        <v>298</v>
      </c>
      <c r="DK56" s="95">
        <v>307</v>
      </c>
      <c r="DL56" s="95">
        <v>326</v>
      </c>
      <c r="DM56" s="95">
        <v>335</v>
      </c>
      <c r="DN56" s="95">
        <v>308</v>
      </c>
      <c r="DO56" s="95">
        <v>299</v>
      </c>
      <c r="DP56" s="95">
        <v>287</v>
      </c>
      <c r="DQ56" s="95">
        <v>281</v>
      </c>
      <c r="DR56" s="95">
        <v>293</v>
      </c>
      <c r="DS56" s="95">
        <v>260</v>
      </c>
      <c r="DT56" s="265">
        <v>268</v>
      </c>
      <c r="DU56" s="265">
        <v>254</v>
      </c>
      <c r="DV56" s="265">
        <v>254</v>
      </c>
      <c r="DW56" s="265">
        <v>266</v>
      </c>
      <c r="DX56" s="265">
        <v>271</v>
      </c>
      <c r="DY56" s="265">
        <v>279</v>
      </c>
      <c r="DZ56" s="265">
        <v>274</v>
      </c>
      <c r="EA56" s="265">
        <v>278</v>
      </c>
      <c r="EB56" s="265">
        <v>283</v>
      </c>
      <c r="EC56" s="265">
        <v>281</v>
      </c>
      <c r="ED56" s="265">
        <v>284</v>
      </c>
      <c r="EE56" s="265">
        <v>274</v>
      </c>
      <c r="EF56" s="95">
        <v>272</v>
      </c>
      <c r="EG56" s="95">
        <v>264</v>
      </c>
      <c r="EH56" s="95">
        <v>265</v>
      </c>
      <c r="EI56" s="95">
        <v>277</v>
      </c>
      <c r="EJ56" s="95">
        <v>288</v>
      </c>
      <c r="EK56" s="95">
        <v>277</v>
      </c>
      <c r="EL56" s="95">
        <v>281</v>
      </c>
      <c r="EM56" s="95">
        <v>286</v>
      </c>
      <c r="EN56" s="95">
        <v>283</v>
      </c>
      <c r="EO56" s="95">
        <v>252</v>
      </c>
      <c r="EP56" s="95">
        <v>267</v>
      </c>
      <c r="EQ56" s="95">
        <v>274</v>
      </c>
      <c r="ER56" s="95">
        <v>259</v>
      </c>
      <c r="ES56" s="95">
        <v>257</v>
      </c>
      <c r="ET56" s="95">
        <v>252</v>
      </c>
      <c r="EU56" s="95">
        <v>266</v>
      </c>
      <c r="EV56" s="95">
        <v>275</v>
      </c>
      <c r="EW56" s="276">
        <v>289</v>
      </c>
      <c r="EX56" s="276">
        <v>281</v>
      </c>
      <c r="EY56" s="276">
        <v>290</v>
      </c>
      <c r="EZ56" s="276">
        <v>291</v>
      </c>
      <c r="FA56" s="276">
        <v>278</v>
      </c>
      <c r="FB56" s="276">
        <v>273</v>
      </c>
      <c r="FC56" s="276">
        <v>285</v>
      </c>
      <c r="FD56" s="95">
        <v>252</v>
      </c>
      <c r="FE56" s="281">
        <v>-33</v>
      </c>
      <c r="FF56" s="282">
        <v>88.421052631578902</v>
      </c>
      <c r="FG56" s="281">
        <v>-33</v>
      </c>
      <c r="FH56" s="282">
        <v>88.421052631578902</v>
      </c>
    </row>
    <row r="57" spans="1:164" ht="15" outlineLevel="2">
      <c r="A57" s="306">
        <v>543</v>
      </c>
      <c r="B57" s="307" t="s">
        <v>320</v>
      </c>
      <c r="C57" s="306" t="s">
        <v>390</v>
      </c>
      <c r="D57" s="265">
        <v>486</v>
      </c>
      <c r="E57" s="265">
        <v>484</v>
      </c>
      <c r="F57" s="265">
        <v>513</v>
      </c>
      <c r="G57" s="265">
        <v>483</v>
      </c>
      <c r="H57" s="265">
        <v>462</v>
      </c>
      <c r="I57" s="265">
        <v>528</v>
      </c>
      <c r="J57" s="265">
        <v>529</v>
      </c>
      <c r="K57" s="265">
        <v>562</v>
      </c>
      <c r="L57" s="265">
        <v>588</v>
      </c>
      <c r="M57" s="265">
        <v>596</v>
      </c>
      <c r="N57" s="265">
        <v>597</v>
      </c>
      <c r="O57" s="265">
        <v>553</v>
      </c>
      <c r="P57" s="265">
        <v>492</v>
      </c>
      <c r="Q57" s="265">
        <v>543</v>
      </c>
      <c r="R57" s="265">
        <v>604</v>
      </c>
      <c r="S57" s="265">
        <v>606</v>
      </c>
      <c r="T57" s="265">
        <v>462</v>
      </c>
      <c r="U57" s="265">
        <v>630</v>
      </c>
      <c r="V57" s="265">
        <v>650</v>
      </c>
      <c r="W57" s="265">
        <v>674</v>
      </c>
      <c r="X57" s="265">
        <v>713</v>
      </c>
      <c r="Y57" s="265">
        <v>736</v>
      </c>
      <c r="Z57" s="265">
        <v>688</v>
      </c>
      <c r="AA57" s="265">
        <v>656</v>
      </c>
      <c r="AB57" s="265">
        <v>594</v>
      </c>
      <c r="AC57" s="265">
        <v>562</v>
      </c>
      <c r="AD57" s="265">
        <v>566</v>
      </c>
      <c r="AE57" s="265">
        <v>577</v>
      </c>
      <c r="AF57" s="265">
        <v>583</v>
      </c>
      <c r="AG57" s="265">
        <v>613</v>
      </c>
      <c r="AH57" s="265">
        <v>647</v>
      </c>
      <c r="AI57" s="265">
        <v>670</v>
      </c>
      <c r="AJ57" s="265">
        <v>689</v>
      </c>
      <c r="AK57" s="265">
        <v>711</v>
      </c>
      <c r="AL57" s="265">
        <v>614</v>
      </c>
      <c r="AM57" s="265">
        <v>632</v>
      </c>
      <c r="AN57" s="265">
        <v>621</v>
      </c>
      <c r="AO57" s="265">
        <v>515</v>
      </c>
      <c r="AP57" s="265">
        <v>549</v>
      </c>
      <c r="AQ57" s="265">
        <v>565</v>
      </c>
      <c r="AR57" s="265">
        <v>574</v>
      </c>
      <c r="AS57" s="265">
        <v>663</v>
      </c>
      <c r="AT57" s="265">
        <v>646</v>
      </c>
      <c r="AU57" s="265">
        <v>655</v>
      </c>
      <c r="AV57" s="265">
        <v>645</v>
      </c>
      <c r="AW57" s="265">
        <v>633</v>
      </c>
      <c r="AX57" s="265">
        <v>637</v>
      </c>
      <c r="AY57" s="265">
        <v>644</v>
      </c>
      <c r="AZ57" s="265">
        <v>632</v>
      </c>
      <c r="BA57" s="265">
        <v>625</v>
      </c>
      <c r="BB57" s="265">
        <v>600</v>
      </c>
      <c r="BC57" s="265">
        <v>583</v>
      </c>
      <c r="BD57" s="265">
        <v>582</v>
      </c>
      <c r="BE57" s="265">
        <v>601</v>
      </c>
      <c r="BF57" s="265">
        <v>628</v>
      </c>
      <c r="BG57" s="265">
        <v>614</v>
      </c>
      <c r="BH57" s="265">
        <v>610</v>
      </c>
      <c r="BI57" s="265">
        <v>599</v>
      </c>
      <c r="BJ57" s="265">
        <v>575</v>
      </c>
      <c r="BK57" s="265">
        <v>593</v>
      </c>
      <c r="BL57" s="95">
        <v>573</v>
      </c>
      <c r="BM57" s="95">
        <v>565</v>
      </c>
      <c r="BN57" s="95">
        <v>611</v>
      </c>
      <c r="BO57" s="95">
        <v>614</v>
      </c>
      <c r="BP57" s="95">
        <v>603</v>
      </c>
      <c r="BQ57" s="95">
        <v>592</v>
      </c>
      <c r="BR57" s="95">
        <v>583</v>
      </c>
      <c r="BS57" s="95">
        <v>568</v>
      </c>
      <c r="BT57" s="95">
        <v>567</v>
      </c>
      <c r="BU57" s="95">
        <v>560</v>
      </c>
      <c r="BV57" s="95">
        <v>576</v>
      </c>
      <c r="BW57" s="95">
        <v>545</v>
      </c>
      <c r="BX57" s="265">
        <v>513</v>
      </c>
      <c r="BY57" s="265">
        <v>510</v>
      </c>
      <c r="BZ57" s="265">
        <v>502</v>
      </c>
      <c r="CA57" s="265">
        <v>509</v>
      </c>
      <c r="CB57" s="265">
        <v>544</v>
      </c>
      <c r="CC57" s="265">
        <v>556</v>
      </c>
      <c r="CD57" s="265">
        <v>566</v>
      </c>
      <c r="CE57" s="265">
        <v>528</v>
      </c>
      <c r="CF57" s="265">
        <v>529</v>
      </c>
      <c r="CG57" s="265">
        <v>559</v>
      </c>
      <c r="CH57" s="265">
        <v>543</v>
      </c>
      <c r="CI57" s="265">
        <v>547</v>
      </c>
      <c r="CJ57" s="95">
        <v>518</v>
      </c>
      <c r="CK57" s="95">
        <v>502</v>
      </c>
      <c r="CL57" s="95">
        <v>525</v>
      </c>
      <c r="CM57" s="95">
        <v>570</v>
      </c>
      <c r="CN57" s="95">
        <v>515</v>
      </c>
      <c r="CO57" s="95">
        <v>519</v>
      </c>
      <c r="CP57" s="95">
        <v>540</v>
      </c>
      <c r="CQ57" s="95">
        <v>585</v>
      </c>
      <c r="CR57" s="95">
        <v>558</v>
      </c>
      <c r="CS57" s="95">
        <v>582</v>
      </c>
      <c r="CT57" s="95">
        <v>601</v>
      </c>
      <c r="CU57" s="95">
        <v>616</v>
      </c>
      <c r="CV57" s="265">
        <v>584</v>
      </c>
      <c r="CW57" s="265">
        <v>585</v>
      </c>
      <c r="CX57" s="265">
        <v>583</v>
      </c>
      <c r="CY57" s="265">
        <v>608</v>
      </c>
      <c r="CZ57" s="265">
        <v>624</v>
      </c>
      <c r="DA57" s="265">
        <v>622</v>
      </c>
      <c r="DB57" s="265">
        <v>613</v>
      </c>
      <c r="DC57" s="265">
        <v>622</v>
      </c>
      <c r="DD57" s="265">
        <v>583</v>
      </c>
      <c r="DE57" s="265">
        <v>581</v>
      </c>
      <c r="DF57" s="265">
        <v>578</v>
      </c>
      <c r="DG57" s="265">
        <v>579</v>
      </c>
      <c r="DH57" s="95">
        <v>544</v>
      </c>
      <c r="DI57" s="95">
        <v>531</v>
      </c>
      <c r="DJ57" s="95">
        <v>612</v>
      </c>
      <c r="DK57" s="95">
        <v>630</v>
      </c>
      <c r="DL57" s="95">
        <v>633</v>
      </c>
      <c r="DM57" s="95">
        <v>620</v>
      </c>
      <c r="DN57" s="95">
        <v>580</v>
      </c>
      <c r="DO57" s="95">
        <v>559</v>
      </c>
      <c r="DP57" s="95">
        <v>574</v>
      </c>
      <c r="DQ57" s="95">
        <v>562</v>
      </c>
      <c r="DR57" s="95">
        <v>578</v>
      </c>
      <c r="DS57" s="95">
        <v>549</v>
      </c>
      <c r="DT57" s="265">
        <v>494</v>
      </c>
      <c r="DU57" s="265">
        <v>455</v>
      </c>
      <c r="DV57" s="265">
        <v>558</v>
      </c>
      <c r="DW57" s="265">
        <v>574</v>
      </c>
      <c r="DX57" s="265">
        <v>569</v>
      </c>
      <c r="DY57" s="265">
        <v>588</v>
      </c>
      <c r="DZ57" s="265">
        <v>572</v>
      </c>
      <c r="EA57" s="265">
        <v>560</v>
      </c>
      <c r="EB57" s="265">
        <v>522</v>
      </c>
      <c r="EC57" s="265">
        <v>527</v>
      </c>
      <c r="ED57" s="265">
        <v>554</v>
      </c>
      <c r="EE57" s="265">
        <v>537</v>
      </c>
      <c r="EF57" s="95">
        <v>483</v>
      </c>
      <c r="EG57" s="95">
        <v>447</v>
      </c>
      <c r="EH57" s="95">
        <v>468</v>
      </c>
      <c r="EI57" s="95">
        <v>500</v>
      </c>
      <c r="EJ57" s="95">
        <v>541</v>
      </c>
      <c r="EK57" s="95">
        <v>552</v>
      </c>
      <c r="EL57" s="95">
        <v>522</v>
      </c>
      <c r="EM57" s="95">
        <v>506</v>
      </c>
      <c r="EN57" s="95">
        <v>501</v>
      </c>
      <c r="EO57" s="95">
        <v>516</v>
      </c>
      <c r="EP57" s="95">
        <v>523</v>
      </c>
      <c r="EQ57" s="95">
        <v>525</v>
      </c>
      <c r="ER57" s="95">
        <v>449</v>
      </c>
      <c r="ES57" s="95">
        <v>426</v>
      </c>
      <c r="ET57" s="95">
        <v>471</v>
      </c>
      <c r="EU57" s="95">
        <v>472</v>
      </c>
      <c r="EV57" s="95">
        <v>507</v>
      </c>
      <c r="EW57" s="276">
        <v>546</v>
      </c>
      <c r="EX57" s="276">
        <v>533</v>
      </c>
      <c r="EY57" s="276">
        <v>556</v>
      </c>
      <c r="EZ57" s="276">
        <v>560</v>
      </c>
      <c r="FA57" s="276">
        <v>543</v>
      </c>
      <c r="FB57" s="276">
        <v>524</v>
      </c>
      <c r="FC57" s="276">
        <v>512</v>
      </c>
      <c r="FD57" s="95">
        <v>441</v>
      </c>
      <c r="FE57" s="281">
        <v>-71</v>
      </c>
      <c r="FF57" s="282">
        <v>86.1328125</v>
      </c>
      <c r="FG57" s="281">
        <v>-71</v>
      </c>
      <c r="FH57" s="282">
        <v>86.1328125</v>
      </c>
    </row>
    <row r="58" spans="1:164" ht="15" outlineLevel="2">
      <c r="A58" s="306">
        <v>628</v>
      </c>
      <c r="B58" s="307" t="s">
        <v>320</v>
      </c>
      <c r="C58" s="306" t="s">
        <v>391</v>
      </c>
      <c r="D58" s="265">
        <v>766</v>
      </c>
      <c r="E58" s="265">
        <v>739</v>
      </c>
      <c r="F58" s="265">
        <v>725</v>
      </c>
      <c r="G58" s="265">
        <v>728</v>
      </c>
      <c r="H58" s="265">
        <v>767</v>
      </c>
      <c r="I58" s="265">
        <v>741</v>
      </c>
      <c r="J58" s="265">
        <v>803</v>
      </c>
      <c r="K58" s="265">
        <v>833</v>
      </c>
      <c r="L58" s="265">
        <v>901</v>
      </c>
      <c r="M58" s="265">
        <v>905</v>
      </c>
      <c r="N58" s="265">
        <v>915</v>
      </c>
      <c r="O58" s="265">
        <v>890</v>
      </c>
      <c r="P58" s="265">
        <v>824</v>
      </c>
      <c r="Q58" s="265">
        <v>856</v>
      </c>
      <c r="R58" s="265">
        <v>897</v>
      </c>
      <c r="S58" s="265">
        <v>911</v>
      </c>
      <c r="T58" s="265">
        <v>767</v>
      </c>
      <c r="U58" s="265">
        <v>883</v>
      </c>
      <c r="V58" s="265">
        <v>903</v>
      </c>
      <c r="W58" s="265">
        <v>957</v>
      </c>
      <c r="X58" s="265">
        <v>1055</v>
      </c>
      <c r="Y58" s="265">
        <v>1029</v>
      </c>
      <c r="Z58" s="265">
        <v>995</v>
      </c>
      <c r="AA58" s="265">
        <v>965</v>
      </c>
      <c r="AB58" s="265">
        <v>943</v>
      </c>
      <c r="AC58" s="265">
        <v>916</v>
      </c>
      <c r="AD58" s="265">
        <v>920</v>
      </c>
      <c r="AE58" s="265">
        <v>855</v>
      </c>
      <c r="AF58" s="265">
        <v>853</v>
      </c>
      <c r="AG58" s="265">
        <v>910</v>
      </c>
      <c r="AH58" s="265">
        <v>966</v>
      </c>
      <c r="AI58" s="265">
        <v>980</v>
      </c>
      <c r="AJ58" s="265">
        <v>961</v>
      </c>
      <c r="AK58" s="265">
        <v>931</v>
      </c>
      <c r="AL58" s="265">
        <v>855</v>
      </c>
      <c r="AM58" s="265">
        <v>897</v>
      </c>
      <c r="AN58" s="265">
        <v>1021</v>
      </c>
      <c r="AO58" s="265">
        <v>985</v>
      </c>
      <c r="AP58" s="265">
        <v>979</v>
      </c>
      <c r="AQ58" s="265">
        <v>1050</v>
      </c>
      <c r="AR58" s="265">
        <v>1031</v>
      </c>
      <c r="AS58" s="265">
        <v>1112</v>
      </c>
      <c r="AT58" s="265">
        <v>1136</v>
      </c>
      <c r="AU58" s="265">
        <v>1124</v>
      </c>
      <c r="AV58" s="265">
        <v>1225</v>
      </c>
      <c r="AW58" s="265">
        <v>1155</v>
      </c>
      <c r="AX58" s="265">
        <v>1128</v>
      </c>
      <c r="AY58" s="265">
        <v>1093</v>
      </c>
      <c r="AZ58" s="265">
        <v>1052</v>
      </c>
      <c r="BA58" s="265">
        <v>1010</v>
      </c>
      <c r="BB58" s="265">
        <v>983</v>
      </c>
      <c r="BC58" s="265">
        <v>924</v>
      </c>
      <c r="BD58" s="265">
        <v>891</v>
      </c>
      <c r="BE58" s="265">
        <v>882</v>
      </c>
      <c r="BF58" s="265">
        <v>877</v>
      </c>
      <c r="BG58" s="265">
        <v>889</v>
      </c>
      <c r="BH58" s="265">
        <v>894</v>
      </c>
      <c r="BI58" s="265">
        <v>862</v>
      </c>
      <c r="BJ58" s="265">
        <v>820</v>
      </c>
      <c r="BK58" s="265">
        <v>806</v>
      </c>
      <c r="BL58" s="95">
        <v>781</v>
      </c>
      <c r="BM58" s="95">
        <v>786</v>
      </c>
      <c r="BN58" s="95">
        <v>840</v>
      </c>
      <c r="BO58" s="95">
        <v>807</v>
      </c>
      <c r="BP58" s="95">
        <v>828</v>
      </c>
      <c r="BQ58" s="95">
        <v>804</v>
      </c>
      <c r="BR58" s="95">
        <v>798</v>
      </c>
      <c r="BS58" s="95">
        <v>808</v>
      </c>
      <c r="BT58" s="95">
        <v>816</v>
      </c>
      <c r="BU58" s="95">
        <v>788</v>
      </c>
      <c r="BV58" s="95">
        <v>747</v>
      </c>
      <c r="BW58" s="95">
        <v>714</v>
      </c>
      <c r="BX58" s="265">
        <v>668</v>
      </c>
      <c r="BY58" s="265">
        <v>658</v>
      </c>
      <c r="BZ58" s="265">
        <v>737</v>
      </c>
      <c r="CA58" s="265">
        <v>773</v>
      </c>
      <c r="CB58" s="265">
        <v>802</v>
      </c>
      <c r="CC58" s="265">
        <v>796</v>
      </c>
      <c r="CD58" s="265">
        <v>781</v>
      </c>
      <c r="CE58" s="265">
        <v>773</v>
      </c>
      <c r="CF58" s="265">
        <v>732</v>
      </c>
      <c r="CG58" s="265">
        <v>730</v>
      </c>
      <c r="CH58" s="265">
        <v>738</v>
      </c>
      <c r="CI58" s="265">
        <v>720</v>
      </c>
      <c r="CJ58" s="95">
        <v>658</v>
      </c>
      <c r="CK58" s="95">
        <v>659</v>
      </c>
      <c r="CL58" s="95">
        <v>642</v>
      </c>
      <c r="CM58" s="95">
        <v>671</v>
      </c>
      <c r="CN58" s="95">
        <v>642</v>
      </c>
      <c r="CO58" s="95">
        <v>653</v>
      </c>
      <c r="CP58" s="95">
        <v>639</v>
      </c>
      <c r="CQ58" s="95">
        <v>661</v>
      </c>
      <c r="CR58" s="95">
        <v>683</v>
      </c>
      <c r="CS58" s="95">
        <v>661</v>
      </c>
      <c r="CT58" s="95">
        <v>744</v>
      </c>
      <c r="CU58" s="95">
        <v>712</v>
      </c>
      <c r="CV58" s="265">
        <v>652</v>
      </c>
      <c r="CW58" s="265">
        <v>680</v>
      </c>
      <c r="CX58" s="265">
        <v>690</v>
      </c>
      <c r="CY58" s="265">
        <v>701</v>
      </c>
      <c r="CZ58" s="265">
        <v>701</v>
      </c>
      <c r="DA58" s="265">
        <v>703</v>
      </c>
      <c r="DB58" s="265">
        <v>720</v>
      </c>
      <c r="DC58" s="265">
        <v>730</v>
      </c>
      <c r="DD58" s="265">
        <v>750</v>
      </c>
      <c r="DE58" s="265">
        <v>750</v>
      </c>
      <c r="DF58" s="265">
        <v>728</v>
      </c>
      <c r="DG58" s="265">
        <v>712</v>
      </c>
      <c r="DH58" s="95">
        <v>672</v>
      </c>
      <c r="DI58" s="95">
        <v>709</v>
      </c>
      <c r="DJ58" s="95">
        <v>733</v>
      </c>
      <c r="DK58" s="95">
        <v>758</v>
      </c>
      <c r="DL58" s="95">
        <v>755</v>
      </c>
      <c r="DM58" s="95">
        <v>753</v>
      </c>
      <c r="DN58" s="95">
        <v>687</v>
      </c>
      <c r="DO58" s="95">
        <v>654</v>
      </c>
      <c r="DP58" s="95">
        <v>622</v>
      </c>
      <c r="DQ58" s="95">
        <v>597</v>
      </c>
      <c r="DR58" s="95">
        <v>606</v>
      </c>
      <c r="DS58" s="95">
        <v>572</v>
      </c>
      <c r="DT58" s="265">
        <v>501</v>
      </c>
      <c r="DU58" s="265">
        <v>491</v>
      </c>
      <c r="DV58" s="265">
        <v>564</v>
      </c>
      <c r="DW58" s="265">
        <v>580</v>
      </c>
      <c r="DX58" s="265">
        <v>607</v>
      </c>
      <c r="DY58" s="265">
        <v>622</v>
      </c>
      <c r="DZ58" s="265">
        <v>609</v>
      </c>
      <c r="EA58" s="265">
        <v>619</v>
      </c>
      <c r="EB58" s="265">
        <v>591</v>
      </c>
      <c r="EC58" s="265">
        <v>579</v>
      </c>
      <c r="ED58" s="265">
        <v>592</v>
      </c>
      <c r="EE58" s="265">
        <v>567</v>
      </c>
      <c r="EF58" s="95">
        <v>528</v>
      </c>
      <c r="EG58" s="95">
        <v>572</v>
      </c>
      <c r="EH58" s="95">
        <v>605</v>
      </c>
      <c r="EI58" s="95">
        <v>650</v>
      </c>
      <c r="EJ58" s="95">
        <v>687</v>
      </c>
      <c r="EK58" s="95">
        <v>700</v>
      </c>
      <c r="EL58" s="95">
        <v>658</v>
      </c>
      <c r="EM58" s="95">
        <v>647</v>
      </c>
      <c r="EN58" s="95">
        <v>675</v>
      </c>
      <c r="EO58" s="95">
        <v>660</v>
      </c>
      <c r="EP58" s="95">
        <v>654</v>
      </c>
      <c r="EQ58" s="95">
        <v>617</v>
      </c>
      <c r="ER58" s="95">
        <v>572</v>
      </c>
      <c r="ES58" s="95">
        <v>539</v>
      </c>
      <c r="ET58" s="95">
        <v>571</v>
      </c>
      <c r="EU58" s="95">
        <v>613</v>
      </c>
      <c r="EV58" s="95">
        <v>634</v>
      </c>
      <c r="EW58" s="276">
        <v>647</v>
      </c>
      <c r="EX58" s="276">
        <v>630</v>
      </c>
      <c r="EY58" s="276">
        <v>654</v>
      </c>
      <c r="EZ58" s="276">
        <v>634</v>
      </c>
      <c r="FA58" s="276">
        <v>648</v>
      </c>
      <c r="FB58" s="276">
        <v>652</v>
      </c>
      <c r="FC58" s="276">
        <v>666</v>
      </c>
      <c r="FD58" s="95">
        <v>595</v>
      </c>
      <c r="FE58" s="281">
        <v>-71</v>
      </c>
      <c r="FF58" s="282">
        <v>89.339339339339304</v>
      </c>
      <c r="FG58" s="281">
        <v>-71</v>
      </c>
      <c r="FH58" s="282">
        <v>89.339339339339304</v>
      </c>
    </row>
    <row r="59" spans="1:164" ht="15" outlineLevel="2">
      <c r="A59" s="306">
        <v>656</v>
      </c>
      <c r="B59" s="307" t="s">
        <v>320</v>
      </c>
      <c r="C59" s="306" t="s">
        <v>392</v>
      </c>
      <c r="D59" s="265">
        <v>3966</v>
      </c>
      <c r="E59" s="265">
        <v>4000</v>
      </c>
      <c r="F59" s="265">
        <v>4008</v>
      </c>
      <c r="G59" s="265">
        <v>3991</v>
      </c>
      <c r="H59" s="265">
        <v>4117</v>
      </c>
      <c r="I59" s="265">
        <v>4229</v>
      </c>
      <c r="J59" s="265">
        <v>4231</v>
      </c>
      <c r="K59" s="265">
        <v>4268</v>
      </c>
      <c r="L59" s="265">
        <v>4269</v>
      </c>
      <c r="M59" s="265">
        <v>4264</v>
      </c>
      <c r="N59" s="265">
        <v>4232</v>
      </c>
      <c r="O59" s="265">
        <v>4242</v>
      </c>
      <c r="P59" s="265">
        <v>4260</v>
      </c>
      <c r="Q59" s="265">
        <v>3323</v>
      </c>
      <c r="R59" s="265">
        <v>4156</v>
      </c>
      <c r="S59" s="265">
        <v>4121</v>
      </c>
      <c r="T59" s="265">
        <v>4117</v>
      </c>
      <c r="U59" s="265">
        <v>4216</v>
      </c>
      <c r="V59" s="265">
        <v>4253</v>
      </c>
      <c r="W59" s="265">
        <v>4391</v>
      </c>
      <c r="X59" s="265">
        <v>4452</v>
      </c>
      <c r="Y59" s="265">
        <v>4536</v>
      </c>
      <c r="Z59" s="265">
        <v>4450</v>
      </c>
      <c r="AA59" s="265">
        <v>4349</v>
      </c>
      <c r="AB59" s="265">
        <v>4196</v>
      </c>
      <c r="AC59" s="265">
        <v>4123</v>
      </c>
      <c r="AD59" s="265">
        <v>4201</v>
      </c>
      <c r="AE59" s="265">
        <v>4211</v>
      </c>
      <c r="AF59" s="265">
        <v>4214</v>
      </c>
      <c r="AG59" s="265">
        <v>4359</v>
      </c>
      <c r="AH59" s="265">
        <v>4503</v>
      </c>
      <c r="AI59" s="265">
        <v>4603</v>
      </c>
      <c r="AJ59" s="265">
        <v>4706</v>
      </c>
      <c r="AK59" s="265">
        <v>4710</v>
      </c>
      <c r="AL59" s="265">
        <v>4409</v>
      </c>
      <c r="AM59" s="265">
        <v>4485</v>
      </c>
      <c r="AN59" s="265">
        <v>4437</v>
      </c>
      <c r="AO59" s="265">
        <v>4278</v>
      </c>
      <c r="AP59" s="265">
        <v>4293</v>
      </c>
      <c r="AQ59" s="265">
        <v>4418</v>
      </c>
      <c r="AR59" s="265">
        <v>4498</v>
      </c>
      <c r="AS59" s="265">
        <v>4641</v>
      </c>
      <c r="AT59" s="265">
        <v>4702</v>
      </c>
      <c r="AU59" s="265">
        <v>4734</v>
      </c>
      <c r="AV59" s="265">
        <v>4769</v>
      </c>
      <c r="AW59" s="265">
        <v>4815</v>
      </c>
      <c r="AX59" s="265">
        <v>4841</v>
      </c>
      <c r="AY59" s="265">
        <v>4846</v>
      </c>
      <c r="AZ59" s="265">
        <v>4794</v>
      </c>
      <c r="BA59" s="265">
        <v>4794</v>
      </c>
      <c r="BB59" s="265">
        <v>4855</v>
      </c>
      <c r="BC59" s="265">
        <v>4755</v>
      </c>
      <c r="BD59" s="265">
        <v>4782</v>
      </c>
      <c r="BE59" s="265">
        <v>4838</v>
      </c>
      <c r="BF59" s="265">
        <v>4848</v>
      </c>
      <c r="BG59" s="265">
        <v>4878</v>
      </c>
      <c r="BH59" s="265">
        <v>4736</v>
      </c>
      <c r="BI59" s="265">
        <v>4705</v>
      </c>
      <c r="BJ59" s="265">
        <v>4586</v>
      </c>
      <c r="BK59" s="265">
        <v>4578</v>
      </c>
      <c r="BL59" s="95">
        <v>4512</v>
      </c>
      <c r="BM59" s="95">
        <v>4453</v>
      </c>
      <c r="BN59" s="95">
        <v>4436</v>
      </c>
      <c r="BO59" s="95">
        <v>4429</v>
      </c>
      <c r="BP59" s="95">
        <v>4392</v>
      </c>
      <c r="BQ59" s="95">
        <v>4408</v>
      </c>
      <c r="BR59" s="95">
        <v>4370</v>
      </c>
      <c r="BS59" s="95">
        <v>4374</v>
      </c>
      <c r="BT59" s="95">
        <v>4414</v>
      </c>
      <c r="BU59" s="95">
        <v>4424</v>
      </c>
      <c r="BV59" s="95">
        <v>4440</v>
      </c>
      <c r="BW59" s="95">
        <v>4458</v>
      </c>
      <c r="BX59" s="265">
        <v>4381</v>
      </c>
      <c r="BY59" s="265">
        <v>4398</v>
      </c>
      <c r="BZ59" s="265">
        <v>4513</v>
      </c>
      <c r="CA59" s="265">
        <v>4597</v>
      </c>
      <c r="CB59" s="265">
        <v>4692</v>
      </c>
      <c r="CC59" s="265">
        <v>4754</v>
      </c>
      <c r="CD59" s="265">
        <v>4855</v>
      </c>
      <c r="CE59" s="265">
        <v>4989</v>
      </c>
      <c r="CF59" s="265">
        <v>4879</v>
      </c>
      <c r="CG59" s="265">
        <v>4935</v>
      </c>
      <c r="CH59" s="265">
        <v>4922</v>
      </c>
      <c r="CI59" s="265">
        <v>4883</v>
      </c>
      <c r="CJ59" s="95">
        <v>4635</v>
      </c>
      <c r="CK59" s="95">
        <v>4579</v>
      </c>
      <c r="CL59" s="95">
        <v>4668</v>
      </c>
      <c r="CM59" s="95">
        <v>4619</v>
      </c>
      <c r="CN59" s="95">
        <v>4505</v>
      </c>
      <c r="CO59" s="95">
        <v>4554</v>
      </c>
      <c r="CP59" s="95">
        <v>4548</v>
      </c>
      <c r="CQ59" s="95">
        <v>4664</v>
      </c>
      <c r="CR59" s="95">
        <v>4702</v>
      </c>
      <c r="CS59" s="95">
        <v>4786</v>
      </c>
      <c r="CT59" s="95">
        <v>4830</v>
      </c>
      <c r="CU59" s="95">
        <v>4856</v>
      </c>
      <c r="CV59" s="265">
        <v>4838</v>
      </c>
      <c r="CW59" s="265">
        <v>4935</v>
      </c>
      <c r="CX59" s="265">
        <v>5005</v>
      </c>
      <c r="CY59" s="265">
        <v>5010</v>
      </c>
      <c r="CZ59" s="265">
        <v>5064</v>
      </c>
      <c r="DA59" s="265">
        <v>5041</v>
      </c>
      <c r="DB59" s="265">
        <v>5040</v>
      </c>
      <c r="DC59" s="265">
        <v>5047</v>
      </c>
      <c r="DD59" s="265">
        <v>5107</v>
      </c>
      <c r="DE59" s="265">
        <v>5099</v>
      </c>
      <c r="DF59" s="265">
        <v>5024</v>
      </c>
      <c r="DG59" s="265">
        <v>5009</v>
      </c>
      <c r="DH59" s="95">
        <v>4960</v>
      </c>
      <c r="DI59" s="95">
        <v>4997</v>
      </c>
      <c r="DJ59" s="95">
        <v>4998</v>
      </c>
      <c r="DK59" s="95">
        <v>5025</v>
      </c>
      <c r="DL59" s="95">
        <v>5034</v>
      </c>
      <c r="DM59" s="95">
        <v>5055</v>
      </c>
      <c r="DN59" s="95">
        <v>4471</v>
      </c>
      <c r="DO59" s="95">
        <v>4517</v>
      </c>
      <c r="DP59" s="95">
        <v>4547</v>
      </c>
      <c r="DQ59" s="95">
        <v>4538</v>
      </c>
      <c r="DR59" s="95">
        <v>4520</v>
      </c>
      <c r="DS59" s="95">
        <v>4465</v>
      </c>
      <c r="DT59" s="265">
        <v>4370</v>
      </c>
      <c r="DU59" s="265">
        <v>4359</v>
      </c>
      <c r="DV59" s="265">
        <v>4450</v>
      </c>
      <c r="DW59" s="265">
        <v>4444</v>
      </c>
      <c r="DX59" s="265">
        <v>4434</v>
      </c>
      <c r="DY59" s="265">
        <v>4414</v>
      </c>
      <c r="DZ59" s="265">
        <v>4376</v>
      </c>
      <c r="EA59" s="265">
        <v>4442</v>
      </c>
      <c r="EB59" s="265">
        <v>4455</v>
      </c>
      <c r="EC59" s="265">
        <v>4519</v>
      </c>
      <c r="ED59" s="265">
        <v>4551</v>
      </c>
      <c r="EE59" s="265">
        <v>4540</v>
      </c>
      <c r="EF59" s="95">
        <v>4435</v>
      </c>
      <c r="EG59" s="95">
        <v>4420</v>
      </c>
      <c r="EH59" s="95">
        <v>4443</v>
      </c>
      <c r="EI59" s="95">
        <v>4447</v>
      </c>
      <c r="EJ59" s="95">
        <v>4494</v>
      </c>
      <c r="EK59" s="95">
        <v>4605</v>
      </c>
      <c r="EL59" s="95">
        <v>4584</v>
      </c>
      <c r="EM59" s="95">
        <v>4647</v>
      </c>
      <c r="EN59" s="95">
        <v>4655</v>
      </c>
      <c r="EO59" s="95">
        <v>4680</v>
      </c>
      <c r="EP59" s="95">
        <v>4755</v>
      </c>
      <c r="EQ59" s="95">
        <v>4780</v>
      </c>
      <c r="ER59" s="95">
        <v>4651</v>
      </c>
      <c r="ES59" s="95">
        <v>4687</v>
      </c>
      <c r="ET59" s="95">
        <v>4727</v>
      </c>
      <c r="EU59" s="95">
        <v>4792</v>
      </c>
      <c r="EV59" s="95">
        <v>4789</v>
      </c>
      <c r="EW59" s="276">
        <v>4662</v>
      </c>
      <c r="EX59" s="276">
        <v>4684</v>
      </c>
      <c r="EY59" s="276">
        <v>4701</v>
      </c>
      <c r="EZ59" s="276">
        <v>4704</v>
      </c>
      <c r="FA59" s="276">
        <v>4716</v>
      </c>
      <c r="FB59" s="276">
        <v>4722</v>
      </c>
      <c r="FC59" s="276">
        <v>4758</v>
      </c>
      <c r="FD59" s="95">
        <v>4645</v>
      </c>
      <c r="FE59" s="281">
        <v>-113</v>
      </c>
      <c r="FF59" s="282">
        <v>97.625052543085303</v>
      </c>
      <c r="FG59" s="281">
        <v>-113</v>
      </c>
      <c r="FH59" s="282">
        <v>97.625052543085303</v>
      </c>
    </row>
    <row r="60" spans="1:164" ht="15" outlineLevel="2">
      <c r="A60" s="306">
        <v>761</v>
      </c>
      <c r="B60" s="307" t="s">
        <v>320</v>
      </c>
      <c r="C60" s="306" t="s">
        <v>393</v>
      </c>
      <c r="D60" s="265">
        <v>2584</v>
      </c>
      <c r="E60" s="265">
        <v>2566</v>
      </c>
      <c r="F60" s="265">
        <v>2596</v>
      </c>
      <c r="G60" s="265">
        <v>2644</v>
      </c>
      <c r="H60" s="265">
        <v>2655</v>
      </c>
      <c r="I60" s="265">
        <v>2683</v>
      </c>
      <c r="J60" s="265">
        <v>2672</v>
      </c>
      <c r="K60" s="265">
        <v>2712</v>
      </c>
      <c r="L60" s="265">
        <v>2736</v>
      </c>
      <c r="M60" s="265">
        <v>2743</v>
      </c>
      <c r="N60" s="265">
        <v>2697</v>
      </c>
      <c r="O60" s="265">
        <v>2676</v>
      </c>
      <c r="P60" s="265">
        <v>2630</v>
      </c>
      <c r="Q60" s="265">
        <v>2495</v>
      </c>
      <c r="R60" s="265">
        <v>2624</v>
      </c>
      <c r="S60" s="265">
        <v>2670</v>
      </c>
      <c r="T60" s="265">
        <v>2655</v>
      </c>
      <c r="U60" s="265">
        <v>2804</v>
      </c>
      <c r="V60" s="265">
        <v>2825</v>
      </c>
      <c r="W60" s="265">
        <v>2919</v>
      </c>
      <c r="X60" s="265">
        <v>2935</v>
      </c>
      <c r="Y60" s="265">
        <v>2995</v>
      </c>
      <c r="Z60" s="265">
        <v>2980</v>
      </c>
      <c r="AA60" s="265">
        <v>2874</v>
      </c>
      <c r="AB60" s="265">
        <v>2716</v>
      </c>
      <c r="AC60" s="265">
        <v>2664</v>
      </c>
      <c r="AD60" s="265">
        <v>2768</v>
      </c>
      <c r="AE60" s="265">
        <v>2809</v>
      </c>
      <c r="AF60" s="265">
        <v>2791</v>
      </c>
      <c r="AG60" s="265">
        <v>2862</v>
      </c>
      <c r="AH60" s="265">
        <v>3015</v>
      </c>
      <c r="AI60" s="265">
        <v>3085</v>
      </c>
      <c r="AJ60" s="265">
        <v>3157</v>
      </c>
      <c r="AK60" s="265">
        <v>3149</v>
      </c>
      <c r="AL60" s="265">
        <v>2980</v>
      </c>
      <c r="AM60" s="265">
        <v>2994</v>
      </c>
      <c r="AN60" s="265">
        <v>2928</v>
      </c>
      <c r="AO60" s="265">
        <v>2823</v>
      </c>
      <c r="AP60" s="265">
        <v>2867</v>
      </c>
      <c r="AQ60" s="265">
        <v>2955</v>
      </c>
      <c r="AR60" s="265">
        <v>2968</v>
      </c>
      <c r="AS60" s="265">
        <v>3067</v>
      </c>
      <c r="AT60" s="265">
        <v>3139</v>
      </c>
      <c r="AU60" s="265">
        <v>3189</v>
      </c>
      <c r="AV60" s="265">
        <v>3192</v>
      </c>
      <c r="AW60" s="265">
        <v>3214</v>
      </c>
      <c r="AX60" s="265">
        <v>3221</v>
      </c>
      <c r="AY60" s="265">
        <v>3189</v>
      </c>
      <c r="AZ60" s="265">
        <v>3133</v>
      </c>
      <c r="BA60" s="265">
        <v>3036</v>
      </c>
      <c r="BB60" s="265">
        <v>3022</v>
      </c>
      <c r="BC60" s="265">
        <v>2916</v>
      </c>
      <c r="BD60" s="265">
        <v>2920</v>
      </c>
      <c r="BE60" s="265">
        <v>2962</v>
      </c>
      <c r="BF60" s="265">
        <v>3019</v>
      </c>
      <c r="BG60" s="265">
        <v>3011</v>
      </c>
      <c r="BH60" s="265">
        <v>2914</v>
      </c>
      <c r="BI60" s="265">
        <v>2895</v>
      </c>
      <c r="BJ60" s="265">
        <v>2777</v>
      </c>
      <c r="BK60" s="265">
        <v>2831</v>
      </c>
      <c r="BL60" s="95">
        <v>2756</v>
      </c>
      <c r="BM60" s="95">
        <v>2727</v>
      </c>
      <c r="BN60" s="95">
        <v>2758</v>
      </c>
      <c r="BO60" s="95">
        <v>2762</v>
      </c>
      <c r="BP60" s="95">
        <v>2722</v>
      </c>
      <c r="BQ60" s="95">
        <v>2748</v>
      </c>
      <c r="BR60" s="95">
        <v>2692</v>
      </c>
      <c r="BS60" s="95">
        <v>2635</v>
      </c>
      <c r="BT60" s="95">
        <v>2653</v>
      </c>
      <c r="BU60" s="95">
        <v>2676</v>
      </c>
      <c r="BV60" s="95">
        <v>2685</v>
      </c>
      <c r="BW60" s="95">
        <v>2674</v>
      </c>
      <c r="BX60" s="265">
        <v>2657</v>
      </c>
      <c r="BY60" s="265">
        <v>2684</v>
      </c>
      <c r="BZ60" s="265">
        <v>2720</v>
      </c>
      <c r="CA60" s="265">
        <v>2776</v>
      </c>
      <c r="CB60" s="265">
        <v>2784</v>
      </c>
      <c r="CC60" s="265">
        <v>2829</v>
      </c>
      <c r="CD60" s="265">
        <v>2886</v>
      </c>
      <c r="CE60" s="265">
        <v>2850</v>
      </c>
      <c r="CF60" s="265">
        <v>2772</v>
      </c>
      <c r="CG60" s="265">
        <v>2838</v>
      </c>
      <c r="CH60" s="265">
        <v>2871</v>
      </c>
      <c r="CI60" s="265">
        <v>2847</v>
      </c>
      <c r="CJ60" s="95">
        <v>2717</v>
      </c>
      <c r="CK60" s="95">
        <v>2641</v>
      </c>
      <c r="CL60" s="95">
        <v>2692</v>
      </c>
      <c r="CM60" s="95">
        <v>2626</v>
      </c>
      <c r="CN60" s="95">
        <v>2597</v>
      </c>
      <c r="CO60" s="95">
        <v>2624</v>
      </c>
      <c r="CP60" s="95">
        <v>2669</v>
      </c>
      <c r="CQ60" s="95">
        <v>2764</v>
      </c>
      <c r="CR60" s="95">
        <v>2773</v>
      </c>
      <c r="CS60" s="95">
        <v>2777</v>
      </c>
      <c r="CT60" s="95">
        <v>2884</v>
      </c>
      <c r="CU60" s="95">
        <v>2885</v>
      </c>
      <c r="CV60" s="265">
        <v>2838</v>
      </c>
      <c r="CW60" s="265">
        <v>2885</v>
      </c>
      <c r="CX60" s="265">
        <v>2944</v>
      </c>
      <c r="CY60" s="265">
        <v>2981</v>
      </c>
      <c r="CZ60" s="265">
        <v>3020</v>
      </c>
      <c r="DA60" s="265">
        <v>2976</v>
      </c>
      <c r="DB60" s="265">
        <v>3005</v>
      </c>
      <c r="DC60" s="265">
        <v>2983</v>
      </c>
      <c r="DD60" s="265">
        <v>2993</v>
      </c>
      <c r="DE60" s="265">
        <v>3004</v>
      </c>
      <c r="DF60" s="265">
        <v>3015</v>
      </c>
      <c r="DG60" s="265">
        <v>3039</v>
      </c>
      <c r="DH60" s="95">
        <v>3002</v>
      </c>
      <c r="DI60" s="95">
        <v>3046</v>
      </c>
      <c r="DJ60" s="95">
        <v>3041</v>
      </c>
      <c r="DK60" s="95">
        <v>3103</v>
      </c>
      <c r="DL60" s="95">
        <v>3072</v>
      </c>
      <c r="DM60" s="95">
        <v>3115</v>
      </c>
      <c r="DN60" s="95">
        <v>2758</v>
      </c>
      <c r="DO60" s="95">
        <v>2745</v>
      </c>
      <c r="DP60" s="95">
        <v>2827</v>
      </c>
      <c r="DQ60" s="95">
        <v>2775</v>
      </c>
      <c r="DR60" s="95">
        <v>2775</v>
      </c>
      <c r="DS60" s="95">
        <v>2745</v>
      </c>
      <c r="DT60" s="265">
        <v>2645</v>
      </c>
      <c r="DU60" s="265">
        <v>2691</v>
      </c>
      <c r="DV60" s="265">
        <v>2764</v>
      </c>
      <c r="DW60" s="265">
        <v>2769</v>
      </c>
      <c r="DX60" s="265">
        <v>2801</v>
      </c>
      <c r="DY60" s="265">
        <v>2870</v>
      </c>
      <c r="DZ60" s="265">
        <v>2863</v>
      </c>
      <c r="EA60" s="265">
        <v>2834</v>
      </c>
      <c r="EB60" s="265">
        <v>2876</v>
      </c>
      <c r="EC60" s="265">
        <v>2887</v>
      </c>
      <c r="ED60" s="265">
        <v>2950</v>
      </c>
      <c r="EE60" s="265">
        <v>2944</v>
      </c>
      <c r="EF60" s="95">
        <v>2847</v>
      </c>
      <c r="EG60" s="95">
        <v>2784</v>
      </c>
      <c r="EH60" s="95">
        <v>2780</v>
      </c>
      <c r="EI60" s="95">
        <v>2788</v>
      </c>
      <c r="EJ60" s="95">
        <v>2832</v>
      </c>
      <c r="EK60" s="95">
        <v>2843</v>
      </c>
      <c r="EL60" s="95">
        <v>2794</v>
      </c>
      <c r="EM60" s="95">
        <v>2801</v>
      </c>
      <c r="EN60" s="95">
        <v>2833</v>
      </c>
      <c r="EO60" s="95">
        <v>2854</v>
      </c>
      <c r="EP60" s="95">
        <v>2853</v>
      </c>
      <c r="EQ60" s="95">
        <v>2808</v>
      </c>
      <c r="ER60" s="95">
        <v>2649</v>
      </c>
      <c r="ES60" s="95">
        <v>2691</v>
      </c>
      <c r="ET60" s="95">
        <v>2714</v>
      </c>
      <c r="EU60" s="95">
        <v>2769</v>
      </c>
      <c r="EV60" s="95">
        <v>2780</v>
      </c>
      <c r="EW60" s="276">
        <v>2767</v>
      </c>
      <c r="EX60" s="276">
        <v>2727</v>
      </c>
      <c r="EY60" s="276">
        <v>2738</v>
      </c>
      <c r="EZ60" s="276">
        <v>2722</v>
      </c>
      <c r="FA60" s="276">
        <v>2710</v>
      </c>
      <c r="FB60" s="276">
        <v>2707</v>
      </c>
      <c r="FC60" s="276">
        <v>2719</v>
      </c>
      <c r="FD60" s="95">
        <v>2590</v>
      </c>
      <c r="FE60" s="281">
        <v>-129</v>
      </c>
      <c r="FF60" s="282">
        <v>95.255608679661606</v>
      </c>
      <c r="FG60" s="281">
        <v>-129</v>
      </c>
      <c r="FH60" s="282">
        <v>95.255608679661606</v>
      </c>
    </row>
    <row r="61" spans="1:164" ht="15" outlineLevel="2">
      <c r="A61" s="306">
        <v>842</v>
      </c>
      <c r="B61" s="307" t="s">
        <v>320</v>
      </c>
      <c r="C61" s="306" t="s">
        <v>394</v>
      </c>
      <c r="D61" s="265">
        <v>447</v>
      </c>
      <c r="E61" s="265">
        <v>367</v>
      </c>
      <c r="F61" s="265">
        <v>356</v>
      </c>
      <c r="G61" s="265">
        <v>373</v>
      </c>
      <c r="H61" s="265">
        <v>376</v>
      </c>
      <c r="I61" s="265">
        <v>374</v>
      </c>
      <c r="J61" s="265">
        <v>379</v>
      </c>
      <c r="K61" s="265">
        <v>392</v>
      </c>
      <c r="L61" s="265">
        <v>392</v>
      </c>
      <c r="M61" s="265">
        <v>387</v>
      </c>
      <c r="N61" s="265">
        <v>399</v>
      </c>
      <c r="O61" s="265">
        <v>425</v>
      </c>
      <c r="P61" s="265">
        <v>401</v>
      </c>
      <c r="Q61" s="265">
        <v>425</v>
      </c>
      <c r="R61" s="265">
        <v>465</v>
      </c>
      <c r="S61" s="265">
        <v>506</v>
      </c>
      <c r="T61" s="265">
        <v>376</v>
      </c>
      <c r="U61" s="265">
        <v>584</v>
      </c>
      <c r="V61" s="265">
        <v>568</v>
      </c>
      <c r="W61" s="265">
        <v>611</v>
      </c>
      <c r="X61" s="265">
        <v>620</v>
      </c>
      <c r="Y61" s="265">
        <v>613</v>
      </c>
      <c r="Z61" s="265">
        <v>526</v>
      </c>
      <c r="AA61" s="265">
        <v>519</v>
      </c>
      <c r="AB61" s="265">
        <v>521</v>
      </c>
      <c r="AC61" s="265">
        <v>481</v>
      </c>
      <c r="AD61" s="265">
        <v>533</v>
      </c>
      <c r="AE61" s="265">
        <v>524</v>
      </c>
      <c r="AF61" s="265">
        <v>526</v>
      </c>
      <c r="AG61" s="265">
        <v>513</v>
      </c>
      <c r="AH61" s="265">
        <v>527</v>
      </c>
      <c r="AI61" s="265">
        <v>521</v>
      </c>
      <c r="AJ61" s="265">
        <v>514</v>
      </c>
      <c r="AK61" s="265">
        <v>506</v>
      </c>
      <c r="AL61" s="265">
        <v>459</v>
      </c>
      <c r="AM61" s="265">
        <v>435</v>
      </c>
      <c r="AN61" s="265">
        <v>449</v>
      </c>
      <c r="AO61" s="265">
        <v>419</v>
      </c>
      <c r="AP61" s="265">
        <v>461</v>
      </c>
      <c r="AQ61" s="265">
        <v>486</v>
      </c>
      <c r="AR61" s="265">
        <v>509</v>
      </c>
      <c r="AS61" s="265">
        <v>603</v>
      </c>
      <c r="AT61" s="265">
        <v>573</v>
      </c>
      <c r="AU61" s="265">
        <v>574</v>
      </c>
      <c r="AV61" s="265">
        <v>561</v>
      </c>
      <c r="AW61" s="265">
        <v>565</v>
      </c>
      <c r="AX61" s="265">
        <v>548</v>
      </c>
      <c r="AY61" s="265">
        <v>565</v>
      </c>
      <c r="AZ61" s="265">
        <v>594</v>
      </c>
      <c r="BA61" s="265">
        <v>594</v>
      </c>
      <c r="BB61" s="265">
        <v>598</v>
      </c>
      <c r="BC61" s="265">
        <v>579</v>
      </c>
      <c r="BD61" s="265">
        <v>575</v>
      </c>
      <c r="BE61" s="265">
        <v>574</v>
      </c>
      <c r="BF61" s="265">
        <v>574</v>
      </c>
      <c r="BG61" s="265">
        <v>582</v>
      </c>
      <c r="BH61" s="265">
        <v>551</v>
      </c>
      <c r="BI61" s="265">
        <v>560</v>
      </c>
      <c r="BJ61" s="265">
        <v>562</v>
      </c>
      <c r="BK61" s="265">
        <v>566</v>
      </c>
      <c r="BL61" s="95">
        <v>570</v>
      </c>
      <c r="BM61" s="95">
        <v>565</v>
      </c>
      <c r="BN61" s="95">
        <v>584</v>
      </c>
      <c r="BO61" s="95">
        <v>552</v>
      </c>
      <c r="BP61" s="95">
        <v>539</v>
      </c>
      <c r="BQ61" s="95">
        <v>554</v>
      </c>
      <c r="BR61" s="95">
        <v>577</v>
      </c>
      <c r="BS61" s="95">
        <v>604</v>
      </c>
      <c r="BT61" s="95">
        <v>610</v>
      </c>
      <c r="BU61" s="95">
        <v>617</v>
      </c>
      <c r="BV61" s="95">
        <v>627</v>
      </c>
      <c r="BW61" s="95">
        <v>640</v>
      </c>
      <c r="BX61" s="265">
        <v>638</v>
      </c>
      <c r="BY61" s="265">
        <v>674</v>
      </c>
      <c r="BZ61" s="265">
        <v>683</v>
      </c>
      <c r="CA61" s="265">
        <v>693</v>
      </c>
      <c r="CB61" s="265">
        <v>735</v>
      </c>
      <c r="CC61" s="265">
        <v>757</v>
      </c>
      <c r="CD61" s="265">
        <v>801</v>
      </c>
      <c r="CE61" s="265">
        <v>792</v>
      </c>
      <c r="CF61" s="265">
        <v>790</v>
      </c>
      <c r="CG61" s="265">
        <v>795</v>
      </c>
      <c r="CH61" s="265">
        <v>800</v>
      </c>
      <c r="CI61" s="265">
        <v>803</v>
      </c>
      <c r="CJ61" s="95">
        <v>794</v>
      </c>
      <c r="CK61" s="95">
        <v>762</v>
      </c>
      <c r="CL61" s="95">
        <v>811</v>
      </c>
      <c r="CM61" s="95">
        <v>844</v>
      </c>
      <c r="CN61" s="95">
        <v>812</v>
      </c>
      <c r="CO61" s="95">
        <v>825</v>
      </c>
      <c r="CP61" s="95">
        <v>851</v>
      </c>
      <c r="CQ61" s="95">
        <v>904</v>
      </c>
      <c r="CR61" s="95">
        <v>926</v>
      </c>
      <c r="CS61" s="95">
        <v>935</v>
      </c>
      <c r="CT61" s="95">
        <v>983</v>
      </c>
      <c r="CU61" s="95">
        <v>999</v>
      </c>
      <c r="CV61" s="265">
        <v>983</v>
      </c>
      <c r="CW61" s="265">
        <v>962</v>
      </c>
      <c r="CX61" s="265">
        <v>1008</v>
      </c>
      <c r="CY61" s="265">
        <v>1036</v>
      </c>
      <c r="CZ61" s="265">
        <v>1055</v>
      </c>
      <c r="DA61" s="265">
        <v>1043</v>
      </c>
      <c r="DB61" s="265">
        <v>1036</v>
      </c>
      <c r="DC61" s="265">
        <v>1007</v>
      </c>
      <c r="DD61" s="265">
        <v>953</v>
      </c>
      <c r="DE61" s="265">
        <v>947</v>
      </c>
      <c r="DF61" s="265">
        <v>959</v>
      </c>
      <c r="DG61" s="265">
        <v>960</v>
      </c>
      <c r="DH61" s="95">
        <v>943</v>
      </c>
      <c r="DI61" s="95">
        <v>919</v>
      </c>
      <c r="DJ61" s="95">
        <v>950</v>
      </c>
      <c r="DK61" s="95">
        <v>961</v>
      </c>
      <c r="DL61" s="95">
        <v>917</v>
      </c>
      <c r="DM61" s="95">
        <v>865</v>
      </c>
      <c r="DN61" s="95">
        <v>740</v>
      </c>
      <c r="DO61" s="95">
        <v>728</v>
      </c>
      <c r="DP61" s="95">
        <v>727</v>
      </c>
      <c r="DQ61" s="95">
        <v>728</v>
      </c>
      <c r="DR61" s="95">
        <v>711</v>
      </c>
      <c r="DS61" s="95">
        <v>697</v>
      </c>
      <c r="DT61" s="265">
        <v>668</v>
      </c>
      <c r="DU61" s="265">
        <v>637</v>
      </c>
      <c r="DV61" s="265">
        <v>700</v>
      </c>
      <c r="DW61" s="265">
        <v>690</v>
      </c>
      <c r="DX61" s="265">
        <v>719</v>
      </c>
      <c r="DY61" s="265">
        <v>726</v>
      </c>
      <c r="DZ61" s="265">
        <v>727</v>
      </c>
      <c r="EA61" s="265">
        <v>730</v>
      </c>
      <c r="EB61" s="265">
        <v>729</v>
      </c>
      <c r="EC61" s="265">
        <v>734</v>
      </c>
      <c r="ED61" s="265">
        <v>735</v>
      </c>
      <c r="EE61" s="265">
        <v>704</v>
      </c>
      <c r="EF61" s="95">
        <v>687</v>
      </c>
      <c r="EG61" s="95">
        <v>691</v>
      </c>
      <c r="EH61" s="95">
        <v>702</v>
      </c>
      <c r="EI61" s="95">
        <v>712</v>
      </c>
      <c r="EJ61" s="95">
        <v>704</v>
      </c>
      <c r="EK61" s="95">
        <v>688</v>
      </c>
      <c r="EL61" s="95">
        <v>664</v>
      </c>
      <c r="EM61" s="95">
        <v>662</v>
      </c>
      <c r="EN61" s="95">
        <v>649</v>
      </c>
      <c r="EO61" s="95">
        <v>647</v>
      </c>
      <c r="EP61" s="95">
        <v>646</v>
      </c>
      <c r="EQ61" s="95">
        <v>629</v>
      </c>
      <c r="ER61" s="95">
        <v>590</v>
      </c>
      <c r="ES61" s="95">
        <v>582</v>
      </c>
      <c r="ET61" s="95">
        <v>610</v>
      </c>
      <c r="EU61" s="95">
        <v>615</v>
      </c>
      <c r="EV61" s="95">
        <v>569</v>
      </c>
      <c r="EW61" s="276">
        <v>561</v>
      </c>
      <c r="EX61" s="276">
        <v>547</v>
      </c>
      <c r="EY61" s="276">
        <v>545</v>
      </c>
      <c r="EZ61" s="276">
        <v>553</v>
      </c>
      <c r="FA61" s="276">
        <v>579</v>
      </c>
      <c r="FB61" s="276">
        <v>552</v>
      </c>
      <c r="FC61" s="276">
        <v>574</v>
      </c>
      <c r="FD61" s="95">
        <v>575</v>
      </c>
      <c r="FE61" s="281">
        <v>1</v>
      </c>
      <c r="FF61" s="282">
        <v>100.174216027875</v>
      </c>
      <c r="FG61" s="281">
        <v>1</v>
      </c>
      <c r="FH61" s="282">
        <v>100.174216027875</v>
      </c>
    </row>
    <row r="62" spans="1:164" ht="15" outlineLevel="1">
      <c r="A62" s="258" t="s">
        <v>321</v>
      </c>
      <c r="B62" s="259"/>
      <c r="C62" s="260"/>
      <c r="D62" s="261">
        <v>68168</v>
      </c>
      <c r="E62" s="261">
        <v>68812</v>
      </c>
      <c r="F62" s="261">
        <v>69651</v>
      </c>
      <c r="G62" s="261">
        <v>70285</v>
      </c>
      <c r="H62" s="261">
        <v>71437</v>
      </c>
      <c r="I62" s="261">
        <v>72813</v>
      </c>
      <c r="J62" s="261">
        <v>72492</v>
      </c>
      <c r="K62" s="261">
        <v>72843</v>
      </c>
      <c r="L62" s="261">
        <v>72226</v>
      </c>
      <c r="M62" s="261">
        <v>72787</v>
      </c>
      <c r="N62" s="261">
        <v>73179</v>
      </c>
      <c r="O62" s="261">
        <v>72904</v>
      </c>
      <c r="P62" s="261">
        <v>71083</v>
      </c>
      <c r="Q62" s="261">
        <v>69217</v>
      </c>
      <c r="R62" s="261">
        <v>71796</v>
      </c>
      <c r="S62" s="261">
        <v>72059</v>
      </c>
      <c r="T62" s="261">
        <v>71437</v>
      </c>
      <c r="U62" s="261">
        <v>73961</v>
      </c>
      <c r="V62" s="261">
        <v>73557</v>
      </c>
      <c r="W62" s="261">
        <v>75960</v>
      </c>
      <c r="X62" s="261">
        <v>76593</v>
      </c>
      <c r="Y62" s="261">
        <v>77679</v>
      </c>
      <c r="Z62" s="261">
        <v>76989</v>
      </c>
      <c r="AA62" s="261">
        <v>75478</v>
      </c>
      <c r="AB62" s="261">
        <v>73290</v>
      </c>
      <c r="AC62" s="261">
        <v>72122</v>
      </c>
      <c r="AD62" s="261">
        <v>72543</v>
      </c>
      <c r="AE62" s="261">
        <v>73067</v>
      </c>
      <c r="AF62" s="261">
        <v>73150</v>
      </c>
      <c r="AG62" s="261">
        <v>74073</v>
      </c>
      <c r="AH62" s="261">
        <v>77062</v>
      </c>
      <c r="AI62" s="261">
        <v>78070</v>
      </c>
      <c r="AJ62" s="261">
        <v>79177</v>
      </c>
      <c r="AK62" s="261">
        <v>79373</v>
      </c>
      <c r="AL62" s="261">
        <v>77570</v>
      </c>
      <c r="AM62" s="261">
        <v>77824</v>
      </c>
      <c r="AN62" s="261">
        <v>76598</v>
      </c>
      <c r="AO62" s="261">
        <v>75119</v>
      </c>
      <c r="AP62" s="261">
        <v>76069</v>
      </c>
      <c r="AQ62" s="261">
        <v>77767</v>
      </c>
      <c r="AR62" s="261">
        <v>78075</v>
      </c>
      <c r="AS62" s="261">
        <v>80284</v>
      </c>
      <c r="AT62" s="261">
        <v>80791</v>
      </c>
      <c r="AU62" s="261">
        <v>81278</v>
      </c>
      <c r="AV62" s="261">
        <v>81688</v>
      </c>
      <c r="AW62" s="261">
        <v>83096</v>
      </c>
      <c r="AX62" s="261">
        <v>83573</v>
      </c>
      <c r="AY62" s="261">
        <v>84286</v>
      </c>
      <c r="AZ62" s="261">
        <v>84051</v>
      </c>
      <c r="BA62" s="261">
        <v>83950</v>
      </c>
      <c r="BB62" s="261">
        <v>86392</v>
      </c>
      <c r="BC62" s="261">
        <v>86132</v>
      </c>
      <c r="BD62" s="261">
        <v>85555</v>
      </c>
      <c r="BE62" s="261">
        <v>81942</v>
      </c>
      <c r="BF62" s="261">
        <v>81951</v>
      </c>
      <c r="BG62" s="261">
        <v>82489</v>
      </c>
      <c r="BH62" s="261">
        <v>82035</v>
      </c>
      <c r="BI62" s="261">
        <v>81688</v>
      </c>
      <c r="BJ62" s="261">
        <v>80942</v>
      </c>
      <c r="BK62" s="261">
        <v>81351</v>
      </c>
      <c r="BL62" s="261">
        <v>80200</v>
      </c>
      <c r="BM62" s="261">
        <v>79949</v>
      </c>
      <c r="BN62" s="261">
        <v>80951</v>
      </c>
      <c r="BO62" s="261">
        <v>81610</v>
      </c>
      <c r="BP62" s="261">
        <v>81360</v>
      </c>
      <c r="BQ62" s="261">
        <v>81862</v>
      </c>
      <c r="BR62" s="261">
        <v>81379</v>
      </c>
      <c r="BS62" s="261">
        <v>81475</v>
      </c>
      <c r="BT62" s="261">
        <v>82096</v>
      </c>
      <c r="BU62" s="261">
        <v>82392</v>
      </c>
      <c r="BV62" s="261">
        <v>82400</v>
      </c>
      <c r="BW62" s="261">
        <v>81992</v>
      </c>
      <c r="BX62" s="261">
        <v>80644</v>
      </c>
      <c r="BY62" s="261">
        <v>80745</v>
      </c>
      <c r="BZ62" s="261">
        <v>81932</v>
      </c>
      <c r="CA62" s="261">
        <v>82767</v>
      </c>
      <c r="CB62" s="261">
        <v>83226</v>
      </c>
      <c r="CC62" s="261">
        <v>83837</v>
      </c>
      <c r="CD62" s="261">
        <v>84478</v>
      </c>
      <c r="CE62" s="261">
        <v>85250</v>
      </c>
      <c r="CF62" s="261">
        <v>84935</v>
      </c>
      <c r="CG62" s="261">
        <v>85310</v>
      </c>
      <c r="CH62" s="261">
        <v>85606</v>
      </c>
      <c r="CI62" s="261">
        <v>85229</v>
      </c>
      <c r="CJ62" s="261">
        <v>83534</v>
      </c>
      <c r="CK62" s="261">
        <v>83032</v>
      </c>
      <c r="CL62" s="261">
        <v>83391</v>
      </c>
      <c r="CM62" s="261">
        <v>83100</v>
      </c>
      <c r="CN62" s="261">
        <v>82526</v>
      </c>
      <c r="CO62" s="261">
        <v>82799</v>
      </c>
      <c r="CP62" s="261">
        <v>83468</v>
      </c>
      <c r="CQ62" s="261">
        <v>85224</v>
      </c>
      <c r="CR62" s="261">
        <v>85881</v>
      </c>
      <c r="CS62" s="261">
        <v>86805</v>
      </c>
      <c r="CT62" s="261">
        <v>87976</v>
      </c>
      <c r="CU62" s="261">
        <v>88235</v>
      </c>
      <c r="CV62" s="261">
        <v>87683</v>
      </c>
      <c r="CW62" s="261">
        <v>88990</v>
      </c>
      <c r="CX62" s="261">
        <v>90251</v>
      </c>
      <c r="CY62" s="261">
        <v>91398</v>
      </c>
      <c r="CZ62" s="261">
        <v>92215</v>
      </c>
      <c r="DA62" s="261">
        <v>92443</v>
      </c>
      <c r="DB62" s="261">
        <v>92401</v>
      </c>
      <c r="DC62" s="261">
        <v>93058</v>
      </c>
      <c r="DD62" s="261">
        <v>91613</v>
      </c>
      <c r="DE62" s="261">
        <v>92175</v>
      </c>
      <c r="DF62" s="261">
        <v>92340</v>
      </c>
      <c r="DG62" s="261">
        <v>92363</v>
      </c>
      <c r="DH62" s="261">
        <v>91976</v>
      </c>
      <c r="DI62" s="261">
        <v>92040</v>
      </c>
      <c r="DJ62" s="261">
        <v>91069</v>
      </c>
      <c r="DK62" s="261">
        <v>91940</v>
      </c>
      <c r="DL62" s="261">
        <v>91807</v>
      </c>
      <c r="DM62" s="261">
        <v>92098</v>
      </c>
      <c r="DN62" s="261">
        <v>86092</v>
      </c>
      <c r="DO62" s="261">
        <v>86158</v>
      </c>
      <c r="DP62" s="261">
        <v>86512</v>
      </c>
      <c r="DQ62" s="261">
        <v>86513</v>
      </c>
      <c r="DR62" s="261">
        <v>86624</v>
      </c>
      <c r="DS62" s="261">
        <v>86012</v>
      </c>
      <c r="DT62" s="261">
        <v>84167</v>
      </c>
      <c r="DU62" s="261">
        <v>83572</v>
      </c>
      <c r="DV62" s="261">
        <v>84964</v>
      </c>
      <c r="DW62" s="261">
        <v>85457</v>
      </c>
      <c r="DX62" s="261">
        <v>85277</v>
      </c>
      <c r="DY62" s="261">
        <v>85533</v>
      </c>
      <c r="DZ62" s="261">
        <v>85196</v>
      </c>
      <c r="EA62" s="261">
        <v>85311</v>
      </c>
      <c r="EB62" s="261">
        <v>85369</v>
      </c>
      <c r="EC62" s="261">
        <v>85406</v>
      </c>
      <c r="ED62" s="261">
        <v>85629</v>
      </c>
      <c r="EE62" s="261">
        <v>85158</v>
      </c>
      <c r="EF62" s="261">
        <v>83282</v>
      </c>
      <c r="EG62" s="261">
        <v>82928</v>
      </c>
      <c r="EH62" s="261">
        <v>83391</v>
      </c>
      <c r="EI62" s="261">
        <v>84170</v>
      </c>
      <c r="EJ62" s="261">
        <v>85057</v>
      </c>
      <c r="EK62" s="261">
        <v>85360</v>
      </c>
      <c r="EL62" s="261">
        <v>85473</v>
      </c>
      <c r="EM62" s="261">
        <v>85743</v>
      </c>
      <c r="EN62" s="261">
        <v>85894</v>
      </c>
      <c r="EO62" s="261">
        <v>85890</v>
      </c>
      <c r="EP62" s="261">
        <v>86134</v>
      </c>
      <c r="EQ62" s="261">
        <v>86005</v>
      </c>
      <c r="ER62" s="261">
        <v>83750</v>
      </c>
      <c r="ES62" s="261">
        <v>83943</v>
      </c>
      <c r="ET62" s="261">
        <v>85177</v>
      </c>
      <c r="EU62" s="261">
        <v>85589</v>
      </c>
      <c r="EV62" s="261">
        <v>85627</v>
      </c>
      <c r="EW62" s="275">
        <v>85673</v>
      </c>
      <c r="EX62" s="275">
        <v>85342</v>
      </c>
      <c r="EY62" s="275">
        <v>85572</v>
      </c>
      <c r="EZ62" s="275">
        <v>85815</v>
      </c>
      <c r="FA62" s="275">
        <v>85913</v>
      </c>
      <c r="FB62" s="275">
        <v>85996</v>
      </c>
      <c r="FC62" s="275">
        <v>85972</v>
      </c>
      <c r="FD62" s="261">
        <v>83757</v>
      </c>
      <c r="FE62" s="281">
        <v>-2215</v>
      </c>
      <c r="FF62" s="282">
        <v>97.423579770157701</v>
      </c>
      <c r="FG62" s="281">
        <v>-2215</v>
      </c>
      <c r="FH62" s="282">
        <v>97.423579770157701</v>
      </c>
    </row>
    <row r="63" spans="1:164" ht="15" outlineLevel="2">
      <c r="A63" s="306">
        <v>38</v>
      </c>
      <c r="B63" s="307" t="s">
        <v>321</v>
      </c>
      <c r="C63" s="306" t="s">
        <v>395</v>
      </c>
      <c r="D63" s="265">
        <v>833</v>
      </c>
      <c r="E63" s="265">
        <v>833</v>
      </c>
      <c r="F63" s="265">
        <v>859</v>
      </c>
      <c r="G63" s="265">
        <v>884</v>
      </c>
      <c r="H63" s="265">
        <v>897</v>
      </c>
      <c r="I63" s="265">
        <v>919</v>
      </c>
      <c r="J63" s="265">
        <v>868</v>
      </c>
      <c r="K63" s="265">
        <v>846</v>
      </c>
      <c r="L63" s="265">
        <v>838</v>
      </c>
      <c r="M63" s="265">
        <v>865</v>
      </c>
      <c r="N63" s="265">
        <v>874</v>
      </c>
      <c r="O63" s="265">
        <v>854</v>
      </c>
      <c r="P63" s="265">
        <v>806</v>
      </c>
      <c r="Q63" s="265">
        <v>810</v>
      </c>
      <c r="R63" s="265">
        <v>817</v>
      </c>
      <c r="S63" s="265">
        <v>850</v>
      </c>
      <c r="T63" s="265">
        <v>897</v>
      </c>
      <c r="U63" s="265">
        <v>868</v>
      </c>
      <c r="V63" s="265">
        <v>872</v>
      </c>
      <c r="W63" s="265">
        <v>902</v>
      </c>
      <c r="X63" s="265">
        <v>930</v>
      </c>
      <c r="Y63" s="265">
        <v>923</v>
      </c>
      <c r="Z63" s="265">
        <v>898</v>
      </c>
      <c r="AA63" s="265">
        <v>869</v>
      </c>
      <c r="AB63" s="265">
        <v>829</v>
      </c>
      <c r="AC63" s="265">
        <v>833</v>
      </c>
      <c r="AD63" s="265">
        <v>838</v>
      </c>
      <c r="AE63" s="265">
        <v>827</v>
      </c>
      <c r="AF63" s="265">
        <v>827</v>
      </c>
      <c r="AG63" s="265">
        <v>817</v>
      </c>
      <c r="AH63" s="265">
        <v>848</v>
      </c>
      <c r="AI63" s="265">
        <v>862</v>
      </c>
      <c r="AJ63" s="265">
        <v>888</v>
      </c>
      <c r="AK63" s="265">
        <v>872</v>
      </c>
      <c r="AL63" s="265">
        <v>839</v>
      </c>
      <c r="AM63" s="265">
        <v>847</v>
      </c>
      <c r="AN63" s="265">
        <v>863</v>
      </c>
      <c r="AO63" s="265">
        <v>847</v>
      </c>
      <c r="AP63" s="265">
        <v>841</v>
      </c>
      <c r="AQ63" s="265">
        <v>895</v>
      </c>
      <c r="AR63" s="265">
        <v>922</v>
      </c>
      <c r="AS63" s="265">
        <v>1143</v>
      </c>
      <c r="AT63" s="265">
        <v>1070</v>
      </c>
      <c r="AU63" s="265">
        <v>1097</v>
      </c>
      <c r="AV63" s="265">
        <v>1076</v>
      </c>
      <c r="AW63" s="265">
        <v>1060</v>
      </c>
      <c r="AX63" s="265">
        <v>1049</v>
      </c>
      <c r="AY63" s="265">
        <v>1060</v>
      </c>
      <c r="AZ63" s="265">
        <v>1028</v>
      </c>
      <c r="BA63" s="265">
        <v>1004</v>
      </c>
      <c r="BB63" s="265">
        <v>1002</v>
      </c>
      <c r="BC63" s="265">
        <v>978</v>
      </c>
      <c r="BD63" s="265">
        <v>938</v>
      </c>
      <c r="BE63" s="265">
        <v>961</v>
      </c>
      <c r="BF63" s="265">
        <v>943</v>
      </c>
      <c r="BG63" s="265">
        <v>934</v>
      </c>
      <c r="BH63" s="265">
        <v>924</v>
      </c>
      <c r="BI63" s="265">
        <v>921</v>
      </c>
      <c r="BJ63" s="265">
        <v>937</v>
      </c>
      <c r="BK63" s="265">
        <v>968</v>
      </c>
      <c r="BL63" s="95">
        <v>973</v>
      </c>
      <c r="BM63" s="95">
        <v>950</v>
      </c>
      <c r="BN63" s="95">
        <v>1013</v>
      </c>
      <c r="BO63" s="95">
        <v>1041</v>
      </c>
      <c r="BP63" s="95">
        <v>1040</v>
      </c>
      <c r="BQ63" s="95">
        <v>1071</v>
      </c>
      <c r="BR63" s="95">
        <v>1073</v>
      </c>
      <c r="BS63" s="95">
        <v>1067</v>
      </c>
      <c r="BT63" s="95">
        <v>1034</v>
      </c>
      <c r="BU63" s="95">
        <v>1052</v>
      </c>
      <c r="BV63" s="95">
        <v>1034</v>
      </c>
      <c r="BW63" s="95">
        <v>1026</v>
      </c>
      <c r="BX63" s="265">
        <v>1019</v>
      </c>
      <c r="BY63" s="265">
        <v>994</v>
      </c>
      <c r="BZ63" s="265">
        <v>969</v>
      </c>
      <c r="CA63" s="265">
        <v>988</v>
      </c>
      <c r="CB63" s="265">
        <v>1027</v>
      </c>
      <c r="CC63" s="265">
        <v>1040</v>
      </c>
      <c r="CD63" s="265">
        <v>1060</v>
      </c>
      <c r="CE63" s="265">
        <v>1035</v>
      </c>
      <c r="CF63" s="265">
        <v>1008</v>
      </c>
      <c r="CG63" s="265">
        <v>1040</v>
      </c>
      <c r="CH63" s="265">
        <v>1023</v>
      </c>
      <c r="CI63" s="265">
        <v>1020</v>
      </c>
      <c r="CJ63" s="95">
        <v>991</v>
      </c>
      <c r="CK63" s="95">
        <v>1015</v>
      </c>
      <c r="CL63" s="95">
        <v>1035</v>
      </c>
      <c r="CM63" s="95">
        <v>1079</v>
      </c>
      <c r="CN63" s="95">
        <v>1057</v>
      </c>
      <c r="CO63" s="95">
        <v>1069</v>
      </c>
      <c r="CP63" s="95">
        <v>1070</v>
      </c>
      <c r="CQ63" s="95">
        <v>1086</v>
      </c>
      <c r="CR63" s="95">
        <v>1105</v>
      </c>
      <c r="CS63" s="95">
        <v>1117</v>
      </c>
      <c r="CT63" s="95">
        <v>1172</v>
      </c>
      <c r="CU63" s="95">
        <v>1209</v>
      </c>
      <c r="CV63" s="265">
        <v>1203</v>
      </c>
      <c r="CW63" s="265">
        <v>1193</v>
      </c>
      <c r="CX63" s="265">
        <v>1230</v>
      </c>
      <c r="CY63" s="265">
        <v>1244</v>
      </c>
      <c r="CZ63" s="265">
        <v>1256</v>
      </c>
      <c r="DA63" s="265">
        <v>1252</v>
      </c>
      <c r="DB63" s="265">
        <v>1236</v>
      </c>
      <c r="DC63" s="265">
        <v>1253</v>
      </c>
      <c r="DD63" s="265">
        <v>1169</v>
      </c>
      <c r="DE63" s="265">
        <v>1169</v>
      </c>
      <c r="DF63" s="265">
        <v>1166</v>
      </c>
      <c r="DG63" s="265">
        <v>1170</v>
      </c>
      <c r="DH63" s="95">
        <v>1174</v>
      </c>
      <c r="DI63" s="95">
        <v>1141</v>
      </c>
      <c r="DJ63" s="95">
        <v>1181</v>
      </c>
      <c r="DK63" s="95">
        <v>1178</v>
      </c>
      <c r="DL63" s="95">
        <v>1154</v>
      </c>
      <c r="DM63" s="95">
        <v>1213</v>
      </c>
      <c r="DN63" s="95">
        <v>1078</v>
      </c>
      <c r="DO63" s="95">
        <v>1063</v>
      </c>
      <c r="DP63" s="95">
        <v>1072</v>
      </c>
      <c r="DQ63" s="95">
        <v>1085</v>
      </c>
      <c r="DR63" s="95">
        <v>1090</v>
      </c>
      <c r="DS63" s="95">
        <v>1082</v>
      </c>
      <c r="DT63" s="265">
        <v>1039</v>
      </c>
      <c r="DU63" s="265">
        <v>902</v>
      </c>
      <c r="DV63" s="265">
        <v>1009</v>
      </c>
      <c r="DW63" s="265">
        <v>1068</v>
      </c>
      <c r="DX63" s="265">
        <v>1051</v>
      </c>
      <c r="DY63" s="265">
        <v>1069</v>
      </c>
      <c r="DZ63" s="265">
        <v>1078</v>
      </c>
      <c r="EA63" s="265">
        <v>1065</v>
      </c>
      <c r="EB63" s="265">
        <v>1072</v>
      </c>
      <c r="EC63" s="265">
        <v>1069</v>
      </c>
      <c r="ED63" s="265">
        <v>1084</v>
      </c>
      <c r="EE63" s="265">
        <v>1072</v>
      </c>
      <c r="EF63" s="95">
        <v>1027</v>
      </c>
      <c r="EG63" s="95">
        <v>986</v>
      </c>
      <c r="EH63" s="95">
        <v>982</v>
      </c>
      <c r="EI63" s="95">
        <v>988</v>
      </c>
      <c r="EJ63" s="95">
        <v>1000</v>
      </c>
      <c r="EK63" s="95">
        <v>1011</v>
      </c>
      <c r="EL63" s="95">
        <v>1006</v>
      </c>
      <c r="EM63" s="95">
        <v>1019</v>
      </c>
      <c r="EN63" s="95">
        <v>1041</v>
      </c>
      <c r="EO63" s="95">
        <v>1038</v>
      </c>
      <c r="EP63" s="95">
        <v>1036</v>
      </c>
      <c r="EQ63" s="95">
        <v>1042</v>
      </c>
      <c r="ER63" s="95">
        <v>1022</v>
      </c>
      <c r="ES63" s="95">
        <v>996</v>
      </c>
      <c r="ET63" s="95">
        <v>1036</v>
      </c>
      <c r="EU63" s="95">
        <v>1047</v>
      </c>
      <c r="EV63" s="95">
        <v>1012</v>
      </c>
      <c r="EW63" s="276">
        <v>1040</v>
      </c>
      <c r="EX63" s="276">
        <v>1038</v>
      </c>
      <c r="EY63" s="276">
        <v>1046</v>
      </c>
      <c r="EZ63" s="276">
        <v>1073</v>
      </c>
      <c r="FA63" s="276">
        <v>1051</v>
      </c>
      <c r="FB63" s="276">
        <v>1034</v>
      </c>
      <c r="FC63" s="276">
        <v>1069</v>
      </c>
      <c r="FD63" s="95">
        <v>1037</v>
      </c>
      <c r="FE63" s="281">
        <v>-32</v>
      </c>
      <c r="FF63" s="282">
        <v>97.006548175865305</v>
      </c>
      <c r="FG63" s="281">
        <v>-32</v>
      </c>
      <c r="FH63" s="282">
        <v>97.006548175865305</v>
      </c>
    </row>
    <row r="64" spans="1:164" ht="15" outlineLevel="2">
      <c r="A64" s="306">
        <v>86</v>
      </c>
      <c r="B64" s="307" t="s">
        <v>321</v>
      </c>
      <c r="C64" s="306" t="s">
        <v>396</v>
      </c>
      <c r="D64" s="265">
        <v>967</v>
      </c>
      <c r="E64" s="265">
        <v>969</v>
      </c>
      <c r="F64" s="265">
        <v>994</v>
      </c>
      <c r="G64" s="265">
        <v>993</v>
      </c>
      <c r="H64" s="265">
        <v>1007</v>
      </c>
      <c r="I64" s="265">
        <v>1051</v>
      </c>
      <c r="J64" s="265">
        <v>1035</v>
      </c>
      <c r="K64" s="265">
        <v>1003</v>
      </c>
      <c r="L64" s="265">
        <v>980</v>
      </c>
      <c r="M64" s="265">
        <v>993</v>
      </c>
      <c r="N64" s="265">
        <v>1028</v>
      </c>
      <c r="O64" s="265">
        <v>1032</v>
      </c>
      <c r="P64" s="265">
        <v>1041</v>
      </c>
      <c r="Q64" s="265">
        <v>1045</v>
      </c>
      <c r="R64" s="265">
        <v>1063</v>
      </c>
      <c r="S64" s="265">
        <v>1048</v>
      </c>
      <c r="T64" s="265">
        <v>1007</v>
      </c>
      <c r="U64" s="265">
        <v>1076</v>
      </c>
      <c r="V64" s="265">
        <v>1081</v>
      </c>
      <c r="W64" s="265">
        <v>1104</v>
      </c>
      <c r="X64" s="265">
        <v>1117</v>
      </c>
      <c r="Y64" s="265">
        <v>1140</v>
      </c>
      <c r="Z64" s="265">
        <v>1105</v>
      </c>
      <c r="AA64" s="265">
        <v>1066</v>
      </c>
      <c r="AB64" s="265">
        <v>1043</v>
      </c>
      <c r="AC64" s="265">
        <v>1022</v>
      </c>
      <c r="AD64" s="265">
        <v>1043</v>
      </c>
      <c r="AE64" s="265">
        <v>1065</v>
      </c>
      <c r="AF64" s="265">
        <v>1075</v>
      </c>
      <c r="AG64" s="265">
        <v>1095</v>
      </c>
      <c r="AH64" s="265">
        <v>1196</v>
      </c>
      <c r="AI64" s="265">
        <v>1237</v>
      </c>
      <c r="AJ64" s="265">
        <v>1251</v>
      </c>
      <c r="AK64" s="265">
        <v>1243</v>
      </c>
      <c r="AL64" s="265">
        <v>1197</v>
      </c>
      <c r="AM64" s="265">
        <v>1170</v>
      </c>
      <c r="AN64" s="265">
        <v>1138</v>
      </c>
      <c r="AO64" s="265">
        <v>1079</v>
      </c>
      <c r="AP64" s="265">
        <v>1100</v>
      </c>
      <c r="AQ64" s="265">
        <v>1123</v>
      </c>
      <c r="AR64" s="265">
        <v>1133</v>
      </c>
      <c r="AS64" s="265">
        <v>1154</v>
      </c>
      <c r="AT64" s="265">
        <v>1174</v>
      </c>
      <c r="AU64" s="265">
        <v>1219</v>
      </c>
      <c r="AV64" s="265">
        <v>1166</v>
      </c>
      <c r="AW64" s="265">
        <v>1231</v>
      </c>
      <c r="AX64" s="265">
        <v>1219</v>
      </c>
      <c r="AY64" s="265">
        <v>1205</v>
      </c>
      <c r="AZ64" s="265">
        <v>1152</v>
      </c>
      <c r="BA64" s="265">
        <v>1135</v>
      </c>
      <c r="BB64" s="265">
        <v>1101</v>
      </c>
      <c r="BC64" s="265">
        <v>1077</v>
      </c>
      <c r="BD64" s="265">
        <v>1076</v>
      </c>
      <c r="BE64" s="265">
        <v>1090</v>
      </c>
      <c r="BF64" s="265">
        <v>1088</v>
      </c>
      <c r="BG64" s="265">
        <v>1043</v>
      </c>
      <c r="BH64" s="265">
        <v>1045</v>
      </c>
      <c r="BI64" s="265">
        <v>1050</v>
      </c>
      <c r="BJ64" s="265">
        <v>1054</v>
      </c>
      <c r="BK64" s="265">
        <v>1043</v>
      </c>
      <c r="BL64" s="95">
        <v>1018</v>
      </c>
      <c r="BM64" s="95">
        <v>1007</v>
      </c>
      <c r="BN64" s="95">
        <v>1017</v>
      </c>
      <c r="BO64" s="95">
        <v>1034</v>
      </c>
      <c r="BP64" s="95">
        <v>1037</v>
      </c>
      <c r="BQ64" s="95">
        <v>1049</v>
      </c>
      <c r="BR64" s="95">
        <v>1051</v>
      </c>
      <c r="BS64" s="95">
        <v>1098</v>
      </c>
      <c r="BT64" s="95">
        <v>1100</v>
      </c>
      <c r="BU64" s="95">
        <v>1085</v>
      </c>
      <c r="BV64" s="95">
        <v>1095</v>
      </c>
      <c r="BW64" s="95">
        <v>1083</v>
      </c>
      <c r="BX64" s="265">
        <v>1073</v>
      </c>
      <c r="BY64" s="265">
        <v>1085</v>
      </c>
      <c r="BZ64" s="265">
        <v>1096</v>
      </c>
      <c r="CA64" s="265">
        <v>1106</v>
      </c>
      <c r="CB64" s="265">
        <v>1107</v>
      </c>
      <c r="CC64" s="265">
        <v>1121</v>
      </c>
      <c r="CD64" s="265">
        <v>1124</v>
      </c>
      <c r="CE64" s="265">
        <v>1178</v>
      </c>
      <c r="CF64" s="265">
        <v>1160</v>
      </c>
      <c r="CG64" s="265">
        <v>1164</v>
      </c>
      <c r="CH64" s="265">
        <v>1171</v>
      </c>
      <c r="CI64" s="265">
        <v>1140</v>
      </c>
      <c r="CJ64" s="95">
        <v>1103</v>
      </c>
      <c r="CK64" s="95">
        <v>1088</v>
      </c>
      <c r="CL64" s="95">
        <v>1097</v>
      </c>
      <c r="CM64" s="95">
        <v>1099</v>
      </c>
      <c r="CN64" s="95">
        <v>1078</v>
      </c>
      <c r="CO64" s="95">
        <v>1095</v>
      </c>
      <c r="CP64" s="95">
        <v>1127</v>
      </c>
      <c r="CQ64" s="95">
        <v>1161</v>
      </c>
      <c r="CR64" s="95">
        <v>1135</v>
      </c>
      <c r="CS64" s="95">
        <v>1150</v>
      </c>
      <c r="CT64" s="95">
        <v>1153</v>
      </c>
      <c r="CU64" s="95">
        <v>1123</v>
      </c>
      <c r="CV64" s="265">
        <v>1122</v>
      </c>
      <c r="CW64" s="265">
        <v>1147</v>
      </c>
      <c r="CX64" s="265">
        <v>1160</v>
      </c>
      <c r="CY64" s="265">
        <v>1188</v>
      </c>
      <c r="CZ64" s="265">
        <v>1190</v>
      </c>
      <c r="DA64" s="265">
        <v>1165</v>
      </c>
      <c r="DB64" s="265">
        <v>1154</v>
      </c>
      <c r="DC64" s="265">
        <v>1156</v>
      </c>
      <c r="DD64" s="265">
        <v>1131</v>
      </c>
      <c r="DE64" s="265">
        <v>1148</v>
      </c>
      <c r="DF64" s="265">
        <v>1174</v>
      </c>
      <c r="DG64" s="265">
        <v>1162</v>
      </c>
      <c r="DH64" s="95">
        <v>1171</v>
      </c>
      <c r="DI64" s="95">
        <v>1168</v>
      </c>
      <c r="DJ64" s="95">
        <v>1184</v>
      </c>
      <c r="DK64" s="95">
        <v>1192</v>
      </c>
      <c r="DL64" s="95">
        <v>1182</v>
      </c>
      <c r="DM64" s="95">
        <v>1204</v>
      </c>
      <c r="DN64" s="95">
        <v>1126</v>
      </c>
      <c r="DO64" s="95">
        <v>1127</v>
      </c>
      <c r="DP64" s="95">
        <v>1120</v>
      </c>
      <c r="DQ64" s="95">
        <v>1134</v>
      </c>
      <c r="DR64" s="95">
        <v>1142</v>
      </c>
      <c r="DS64" s="95">
        <v>1149</v>
      </c>
      <c r="DT64" s="265">
        <v>1131</v>
      </c>
      <c r="DU64" s="265">
        <v>1135</v>
      </c>
      <c r="DV64" s="265">
        <v>1171</v>
      </c>
      <c r="DW64" s="265">
        <v>1179</v>
      </c>
      <c r="DX64" s="265">
        <v>1199</v>
      </c>
      <c r="DY64" s="265">
        <v>1211</v>
      </c>
      <c r="DZ64" s="265">
        <v>1199</v>
      </c>
      <c r="EA64" s="265">
        <v>1201</v>
      </c>
      <c r="EB64" s="265">
        <v>1224</v>
      </c>
      <c r="EC64" s="265">
        <v>1220</v>
      </c>
      <c r="ED64" s="265">
        <v>1234</v>
      </c>
      <c r="EE64" s="265">
        <v>1213</v>
      </c>
      <c r="EF64" s="95">
        <v>1157</v>
      </c>
      <c r="EG64" s="95">
        <v>1173</v>
      </c>
      <c r="EH64" s="95">
        <v>1179</v>
      </c>
      <c r="EI64" s="95">
        <v>1198</v>
      </c>
      <c r="EJ64" s="95">
        <v>1198</v>
      </c>
      <c r="EK64" s="95">
        <v>1232</v>
      </c>
      <c r="EL64" s="95">
        <v>1243</v>
      </c>
      <c r="EM64" s="95">
        <v>1230</v>
      </c>
      <c r="EN64" s="95">
        <v>1241</v>
      </c>
      <c r="EO64" s="95">
        <v>1229</v>
      </c>
      <c r="EP64" s="95">
        <v>1257</v>
      </c>
      <c r="EQ64" s="95">
        <v>1266</v>
      </c>
      <c r="ER64" s="95">
        <v>1189</v>
      </c>
      <c r="ES64" s="95">
        <v>1225</v>
      </c>
      <c r="ET64" s="95">
        <v>1250</v>
      </c>
      <c r="EU64" s="95">
        <v>1251</v>
      </c>
      <c r="EV64" s="95">
        <v>1249</v>
      </c>
      <c r="EW64" s="276">
        <v>1256</v>
      </c>
      <c r="EX64" s="276">
        <v>1241</v>
      </c>
      <c r="EY64" s="276">
        <v>1250</v>
      </c>
      <c r="EZ64" s="276">
        <v>1248</v>
      </c>
      <c r="FA64" s="276">
        <v>1255</v>
      </c>
      <c r="FB64" s="276">
        <v>1250</v>
      </c>
      <c r="FC64" s="276">
        <v>1239</v>
      </c>
      <c r="FD64" s="95">
        <v>1153</v>
      </c>
      <c r="FE64" s="281">
        <v>-86</v>
      </c>
      <c r="FF64" s="282">
        <v>93.0589184826473</v>
      </c>
      <c r="FG64" s="281">
        <v>-86</v>
      </c>
      <c r="FH64" s="282">
        <v>93.0589184826473</v>
      </c>
    </row>
    <row r="65" spans="1:164" ht="15" outlineLevel="2">
      <c r="A65" s="306">
        <v>107</v>
      </c>
      <c r="B65" s="307" t="s">
        <v>321</v>
      </c>
      <c r="C65" s="306" t="s">
        <v>397</v>
      </c>
      <c r="D65" s="265">
        <v>630</v>
      </c>
      <c r="E65" s="265">
        <v>649</v>
      </c>
      <c r="F65" s="265">
        <v>640</v>
      </c>
      <c r="G65" s="265">
        <v>637</v>
      </c>
      <c r="H65" s="265">
        <v>677</v>
      </c>
      <c r="I65" s="265">
        <v>723</v>
      </c>
      <c r="J65" s="265">
        <v>720</v>
      </c>
      <c r="K65" s="265">
        <v>707</v>
      </c>
      <c r="L65" s="265">
        <v>721</v>
      </c>
      <c r="M65" s="265">
        <v>715</v>
      </c>
      <c r="N65" s="265">
        <v>729</v>
      </c>
      <c r="O65" s="265">
        <v>745</v>
      </c>
      <c r="P65" s="265">
        <v>699</v>
      </c>
      <c r="Q65" s="265">
        <v>669</v>
      </c>
      <c r="R65" s="265">
        <v>671</v>
      </c>
      <c r="S65" s="265">
        <v>695</v>
      </c>
      <c r="T65" s="265">
        <v>677</v>
      </c>
      <c r="U65" s="265">
        <v>727</v>
      </c>
      <c r="V65" s="265">
        <v>724</v>
      </c>
      <c r="W65" s="265">
        <v>757</v>
      </c>
      <c r="X65" s="265">
        <v>763</v>
      </c>
      <c r="Y65" s="265">
        <v>779</v>
      </c>
      <c r="Z65" s="265">
        <v>754</v>
      </c>
      <c r="AA65" s="265">
        <v>739</v>
      </c>
      <c r="AB65" s="265">
        <v>707</v>
      </c>
      <c r="AC65" s="265">
        <v>662</v>
      </c>
      <c r="AD65" s="265">
        <v>691</v>
      </c>
      <c r="AE65" s="265">
        <v>718</v>
      </c>
      <c r="AF65" s="265">
        <v>731</v>
      </c>
      <c r="AG65" s="265">
        <v>780</v>
      </c>
      <c r="AH65" s="265">
        <v>915</v>
      </c>
      <c r="AI65" s="265">
        <v>942</v>
      </c>
      <c r="AJ65" s="265">
        <v>937</v>
      </c>
      <c r="AK65" s="265">
        <v>925</v>
      </c>
      <c r="AL65" s="265">
        <v>833</v>
      </c>
      <c r="AM65" s="265">
        <v>858</v>
      </c>
      <c r="AN65" s="265">
        <v>830</v>
      </c>
      <c r="AO65" s="265">
        <v>704</v>
      </c>
      <c r="AP65" s="265">
        <v>717</v>
      </c>
      <c r="AQ65" s="265">
        <v>741</v>
      </c>
      <c r="AR65" s="265">
        <v>726</v>
      </c>
      <c r="AS65" s="265">
        <v>809</v>
      </c>
      <c r="AT65" s="265">
        <v>784</v>
      </c>
      <c r="AU65" s="265">
        <v>809</v>
      </c>
      <c r="AV65" s="265">
        <v>809</v>
      </c>
      <c r="AW65" s="265">
        <v>832</v>
      </c>
      <c r="AX65" s="265">
        <v>850</v>
      </c>
      <c r="AY65" s="265">
        <v>904</v>
      </c>
      <c r="AZ65" s="265">
        <v>899</v>
      </c>
      <c r="BA65" s="265">
        <v>897</v>
      </c>
      <c r="BB65" s="265">
        <v>881</v>
      </c>
      <c r="BC65" s="265">
        <v>809</v>
      </c>
      <c r="BD65" s="265">
        <v>811</v>
      </c>
      <c r="BE65" s="265">
        <v>815</v>
      </c>
      <c r="BF65" s="265">
        <v>830</v>
      </c>
      <c r="BG65" s="265">
        <v>805</v>
      </c>
      <c r="BH65" s="265">
        <v>798</v>
      </c>
      <c r="BI65" s="265">
        <v>769</v>
      </c>
      <c r="BJ65" s="265">
        <v>794</v>
      </c>
      <c r="BK65" s="265">
        <v>814</v>
      </c>
      <c r="BL65" s="95">
        <v>811</v>
      </c>
      <c r="BM65" s="95">
        <v>792</v>
      </c>
      <c r="BN65" s="95">
        <v>831</v>
      </c>
      <c r="BO65" s="95">
        <v>820</v>
      </c>
      <c r="BP65" s="95">
        <v>802</v>
      </c>
      <c r="BQ65" s="95">
        <v>814</v>
      </c>
      <c r="BR65" s="95">
        <v>795</v>
      </c>
      <c r="BS65" s="95">
        <v>770</v>
      </c>
      <c r="BT65" s="95">
        <v>777</v>
      </c>
      <c r="BU65" s="95">
        <v>793</v>
      </c>
      <c r="BV65" s="95">
        <v>756</v>
      </c>
      <c r="BW65" s="95">
        <v>785</v>
      </c>
      <c r="BX65" s="265">
        <v>758</v>
      </c>
      <c r="BY65" s="265">
        <v>799</v>
      </c>
      <c r="BZ65" s="265">
        <v>770</v>
      </c>
      <c r="CA65" s="265">
        <v>763</v>
      </c>
      <c r="CB65" s="265">
        <v>697</v>
      </c>
      <c r="CC65" s="265">
        <v>697</v>
      </c>
      <c r="CD65" s="265">
        <v>699</v>
      </c>
      <c r="CE65" s="265">
        <v>704</v>
      </c>
      <c r="CF65" s="265">
        <v>662</v>
      </c>
      <c r="CG65" s="265">
        <v>682</v>
      </c>
      <c r="CH65" s="265">
        <v>698</v>
      </c>
      <c r="CI65" s="265">
        <v>701</v>
      </c>
      <c r="CJ65" s="95">
        <v>774</v>
      </c>
      <c r="CK65" s="95">
        <v>762</v>
      </c>
      <c r="CL65" s="95">
        <v>792</v>
      </c>
      <c r="CM65" s="95">
        <v>789</v>
      </c>
      <c r="CN65" s="95">
        <v>772</v>
      </c>
      <c r="CO65" s="95">
        <v>774</v>
      </c>
      <c r="CP65" s="95">
        <v>762</v>
      </c>
      <c r="CQ65" s="95">
        <v>786</v>
      </c>
      <c r="CR65" s="95">
        <v>829</v>
      </c>
      <c r="CS65" s="95">
        <v>788</v>
      </c>
      <c r="CT65" s="95">
        <v>842</v>
      </c>
      <c r="CU65" s="95">
        <v>847</v>
      </c>
      <c r="CV65" s="265">
        <v>831</v>
      </c>
      <c r="CW65" s="265">
        <v>816</v>
      </c>
      <c r="CX65" s="265">
        <v>828</v>
      </c>
      <c r="CY65" s="265">
        <v>836</v>
      </c>
      <c r="CZ65" s="265">
        <v>863</v>
      </c>
      <c r="DA65" s="265">
        <v>875</v>
      </c>
      <c r="DB65" s="265">
        <v>827</v>
      </c>
      <c r="DC65" s="265">
        <v>802</v>
      </c>
      <c r="DD65" s="265">
        <v>797</v>
      </c>
      <c r="DE65" s="265">
        <v>798</v>
      </c>
      <c r="DF65" s="265">
        <v>807</v>
      </c>
      <c r="DG65" s="265">
        <v>822</v>
      </c>
      <c r="DH65" s="95">
        <v>802</v>
      </c>
      <c r="DI65" s="95">
        <v>810</v>
      </c>
      <c r="DJ65" s="95">
        <v>884</v>
      </c>
      <c r="DK65" s="95">
        <v>896</v>
      </c>
      <c r="DL65" s="95">
        <v>903</v>
      </c>
      <c r="DM65" s="95">
        <v>875</v>
      </c>
      <c r="DN65" s="95">
        <v>753</v>
      </c>
      <c r="DO65" s="95">
        <v>705</v>
      </c>
      <c r="DP65" s="95">
        <v>727</v>
      </c>
      <c r="DQ65" s="95">
        <v>711</v>
      </c>
      <c r="DR65" s="95">
        <v>717</v>
      </c>
      <c r="DS65" s="95">
        <v>709</v>
      </c>
      <c r="DT65" s="265">
        <v>643</v>
      </c>
      <c r="DU65" s="265">
        <v>598</v>
      </c>
      <c r="DV65" s="265">
        <v>668</v>
      </c>
      <c r="DW65" s="265">
        <v>690</v>
      </c>
      <c r="DX65" s="265">
        <v>671</v>
      </c>
      <c r="DY65" s="265">
        <v>680</v>
      </c>
      <c r="DZ65" s="265">
        <v>676</v>
      </c>
      <c r="EA65" s="265">
        <v>690</v>
      </c>
      <c r="EB65" s="265">
        <v>666</v>
      </c>
      <c r="EC65" s="265">
        <v>646</v>
      </c>
      <c r="ED65" s="265">
        <v>652</v>
      </c>
      <c r="EE65" s="265">
        <v>658</v>
      </c>
      <c r="EF65" s="95">
        <v>626</v>
      </c>
      <c r="EG65" s="95">
        <v>550</v>
      </c>
      <c r="EH65" s="95">
        <v>583</v>
      </c>
      <c r="EI65" s="95">
        <v>605</v>
      </c>
      <c r="EJ65" s="95">
        <v>659</v>
      </c>
      <c r="EK65" s="95">
        <v>658</v>
      </c>
      <c r="EL65" s="95">
        <v>673</v>
      </c>
      <c r="EM65" s="95">
        <v>674</v>
      </c>
      <c r="EN65" s="95">
        <v>700</v>
      </c>
      <c r="EO65" s="95">
        <v>678</v>
      </c>
      <c r="EP65" s="95">
        <v>678</v>
      </c>
      <c r="EQ65" s="95">
        <v>658</v>
      </c>
      <c r="ER65" s="95">
        <v>600</v>
      </c>
      <c r="ES65" s="95">
        <v>557</v>
      </c>
      <c r="ET65" s="95">
        <v>641</v>
      </c>
      <c r="EU65" s="95">
        <v>656</v>
      </c>
      <c r="EV65" s="95">
        <v>645</v>
      </c>
      <c r="EW65" s="276">
        <v>657</v>
      </c>
      <c r="EX65" s="276">
        <v>628</v>
      </c>
      <c r="EY65" s="276">
        <v>626</v>
      </c>
      <c r="EZ65" s="276">
        <v>640</v>
      </c>
      <c r="FA65" s="276">
        <v>635</v>
      </c>
      <c r="FB65" s="276">
        <v>659</v>
      </c>
      <c r="FC65" s="276">
        <v>646</v>
      </c>
      <c r="FD65" s="95">
        <v>610</v>
      </c>
      <c r="FE65" s="281">
        <v>-36</v>
      </c>
      <c r="FF65" s="282">
        <v>94.427244582043301</v>
      </c>
      <c r="FG65" s="281">
        <v>-36</v>
      </c>
      <c r="FH65" s="282">
        <v>94.427244582043301</v>
      </c>
    </row>
    <row r="66" spans="1:164" ht="15" outlineLevel="2">
      <c r="A66" s="306">
        <v>134</v>
      </c>
      <c r="B66" s="307" t="s">
        <v>321</v>
      </c>
      <c r="C66" s="306" t="s">
        <v>398</v>
      </c>
      <c r="D66" s="265">
        <v>558</v>
      </c>
      <c r="E66" s="265">
        <v>562</v>
      </c>
      <c r="F66" s="265">
        <v>587</v>
      </c>
      <c r="G66" s="265">
        <v>602</v>
      </c>
      <c r="H66" s="265">
        <v>616</v>
      </c>
      <c r="I66" s="265">
        <v>628</v>
      </c>
      <c r="J66" s="265">
        <v>628</v>
      </c>
      <c r="K66" s="265">
        <v>646</v>
      </c>
      <c r="L66" s="265">
        <v>643</v>
      </c>
      <c r="M66" s="265">
        <v>657</v>
      </c>
      <c r="N66" s="265">
        <v>670</v>
      </c>
      <c r="O66" s="265">
        <v>662</v>
      </c>
      <c r="P66" s="265">
        <v>666</v>
      </c>
      <c r="Q66" s="265">
        <v>693</v>
      </c>
      <c r="R66" s="265">
        <v>712</v>
      </c>
      <c r="S66" s="265">
        <v>620</v>
      </c>
      <c r="T66" s="265">
        <v>616</v>
      </c>
      <c r="U66" s="265">
        <v>712</v>
      </c>
      <c r="V66" s="265">
        <v>715</v>
      </c>
      <c r="W66" s="265">
        <v>742</v>
      </c>
      <c r="X66" s="265">
        <v>746</v>
      </c>
      <c r="Y66" s="265">
        <v>762</v>
      </c>
      <c r="Z66" s="265">
        <v>726</v>
      </c>
      <c r="AA66" s="265">
        <v>729</v>
      </c>
      <c r="AB66" s="265">
        <v>694</v>
      </c>
      <c r="AC66" s="265">
        <v>686</v>
      </c>
      <c r="AD66" s="265">
        <v>694</v>
      </c>
      <c r="AE66" s="265">
        <v>676</v>
      </c>
      <c r="AF66" s="265">
        <v>659</v>
      </c>
      <c r="AG66" s="265">
        <v>629</v>
      </c>
      <c r="AH66" s="265">
        <v>657</v>
      </c>
      <c r="AI66" s="265">
        <v>660</v>
      </c>
      <c r="AJ66" s="265">
        <v>676</v>
      </c>
      <c r="AK66" s="265">
        <v>670</v>
      </c>
      <c r="AL66" s="265">
        <v>643</v>
      </c>
      <c r="AM66" s="265">
        <v>636</v>
      </c>
      <c r="AN66" s="265">
        <v>622</v>
      </c>
      <c r="AO66" s="265">
        <v>597</v>
      </c>
      <c r="AP66" s="265">
        <v>614</v>
      </c>
      <c r="AQ66" s="265">
        <v>624</v>
      </c>
      <c r="AR66" s="265">
        <v>634</v>
      </c>
      <c r="AS66" s="265">
        <v>680</v>
      </c>
      <c r="AT66" s="265">
        <v>688</v>
      </c>
      <c r="AU66" s="265">
        <v>694</v>
      </c>
      <c r="AV66" s="265">
        <v>701</v>
      </c>
      <c r="AW66" s="265">
        <v>705</v>
      </c>
      <c r="AX66" s="265">
        <v>688</v>
      </c>
      <c r="AY66" s="265">
        <v>665</v>
      </c>
      <c r="AZ66" s="265">
        <v>664</v>
      </c>
      <c r="BA66" s="265">
        <v>668</v>
      </c>
      <c r="BB66" s="265">
        <v>661</v>
      </c>
      <c r="BC66" s="265">
        <v>639</v>
      </c>
      <c r="BD66" s="265">
        <v>638</v>
      </c>
      <c r="BE66" s="265">
        <v>642</v>
      </c>
      <c r="BF66" s="265">
        <v>619</v>
      </c>
      <c r="BG66" s="265">
        <v>602</v>
      </c>
      <c r="BH66" s="265">
        <v>600</v>
      </c>
      <c r="BI66" s="265">
        <v>575</v>
      </c>
      <c r="BJ66" s="265">
        <v>569</v>
      </c>
      <c r="BK66" s="265">
        <v>582</v>
      </c>
      <c r="BL66" s="95">
        <v>568</v>
      </c>
      <c r="BM66" s="95">
        <v>573</v>
      </c>
      <c r="BN66" s="95">
        <v>574</v>
      </c>
      <c r="BO66" s="95">
        <v>575</v>
      </c>
      <c r="BP66" s="95">
        <v>587</v>
      </c>
      <c r="BQ66" s="95">
        <v>606</v>
      </c>
      <c r="BR66" s="95">
        <v>577</v>
      </c>
      <c r="BS66" s="95">
        <v>568</v>
      </c>
      <c r="BT66" s="95">
        <v>568</v>
      </c>
      <c r="BU66" s="95">
        <v>564</v>
      </c>
      <c r="BV66" s="95">
        <v>560</v>
      </c>
      <c r="BW66" s="95">
        <v>558</v>
      </c>
      <c r="BX66" s="265">
        <v>527</v>
      </c>
      <c r="BY66" s="265">
        <v>523</v>
      </c>
      <c r="BZ66" s="265">
        <v>548</v>
      </c>
      <c r="CA66" s="265">
        <v>546</v>
      </c>
      <c r="CB66" s="265">
        <v>537</v>
      </c>
      <c r="CC66" s="265">
        <v>545</v>
      </c>
      <c r="CD66" s="265">
        <v>521</v>
      </c>
      <c r="CE66" s="265">
        <v>538</v>
      </c>
      <c r="CF66" s="265">
        <v>533</v>
      </c>
      <c r="CG66" s="265">
        <v>513</v>
      </c>
      <c r="CH66" s="265">
        <v>511</v>
      </c>
      <c r="CI66" s="265">
        <v>503</v>
      </c>
      <c r="CJ66" s="95">
        <v>449</v>
      </c>
      <c r="CK66" s="95">
        <v>459</v>
      </c>
      <c r="CL66" s="95">
        <v>436</v>
      </c>
      <c r="CM66" s="95">
        <v>424</v>
      </c>
      <c r="CN66" s="95">
        <v>427</v>
      </c>
      <c r="CO66" s="95">
        <v>447</v>
      </c>
      <c r="CP66" s="95">
        <v>449</v>
      </c>
      <c r="CQ66" s="95">
        <v>472</v>
      </c>
      <c r="CR66" s="95">
        <v>464</v>
      </c>
      <c r="CS66" s="95">
        <v>477</v>
      </c>
      <c r="CT66" s="95">
        <v>496</v>
      </c>
      <c r="CU66" s="95">
        <v>471</v>
      </c>
      <c r="CV66" s="265">
        <v>454</v>
      </c>
      <c r="CW66" s="265">
        <v>457</v>
      </c>
      <c r="CX66" s="265">
        <v>466</v>
      </c>
      <c r="CY66" s="265">
        <v>477</v>
      </c>
      <c r="CZ66" s="265">
        <v>507</v>
      </c>
      <c r="DA66" s="265">
        <v>510</v>
      </c>
      <c r="DB66" s="265">
        <v>489</v>
      </c>
      <c r="DC66" s="265">
        <v>501</v>
      </c>
      <c r="DD66" s="265">
        <v>519</v>
      </c>
      <c r="DE66" s="265">
        <v>510</v>
      </c>
      <c r="DF66" s="265">
        <v>525</v>
      </c>
      <c r="DG66" s="265">
        <v>523</v>
      </c>
      <c r="DH66" s="95">
        <v>531</v>
      </c>
      <c r="DI66" s="95">
        <v>536</v>
      </c>
      <c r="DJ66" s="95">
        <v>536</v>
      </c>
      <c r="DK66" s="95">
        <v>536</v>
      </c>
      <c r="DL66" s="95">
        <v>539</v>
      </c>
      <c r="DM66" s="95">
        <v>533</v>
      </c>
      <c r="DN66" s="95">
        <v>455</v>
      </c>
      <c r="DO66" s="95">
        <v>449</v>
      </c>
      <c r="DP66" s="95">
        <v>442</v>
      </c>
      <c r="DQ66" s="95">
        <v>435</v>
      </c>
      <c r="DR66" s="95">
        <v>470</v>
      </c>
      <c r="DS66" s="95">
        <v>461</v>
      </c>
      <c r="DT66" s="265">
        <v>438</v>
      </c>
      <c r="DU66" s="265">
        <v>429</v>
      </c>
      <c r="DV66" s="265">
        <v>435</v>
      </c>
      <c r="DW66" s="265">
        <v>441</v>
      </c>
      <c r="DX66" s="265">
        <v>451</v>
      </c>
      <c r="DY66" s="265">
        <v>470</v>
      </c>
      <c r="DZ66" s="265">
        <v>486</v>
      </c>
      <c r="EA66" s="265">
        <v>500</v>
      </c>
      <c r="EB66" s="265">
        <v>492</v>
      </c>
      <c r="EC66" s="265">
        <v>495</v>
      </c>
      <c r="ED66" s="265">
        <v>497</v>
      </c>
      <c r="EE66" s="265">
        <v>491</v>
      </c>
      <c r="EF66" s="95">
        <v>465</v>
      </c>
      <c r="EG66" s="95">
        <v>438</v>
      </c>
      <c r="EH66" s="95">
        <v>454</v>
      </c>
      <c r="EI66" s="95">
        <v>470</v>
      </c>
      <c r="EJ66" s="95">
        <v>463</v>
      </c>
      <c r="EK66" s="95">
        <v>468</v>
      </c>
      <c r="EL66" s="95">
        <v>457</v>
      </c>
      <c r="EM66" s="95">
        <v>455</v>
      </c>
      <c r="EN66" s="95">
        <v>457</v>
      </c>
      <c r="EO66" s="95">
        <v>474</v>
      </c>
      <c r="EP66" s="95">
        <v>471</v>
      </c>
      <c r="EQ66" s="95">
        <v>468</v>
      </c>
      <c r="ER66" s="95">
        <v>433</v>
      </c>
      <c r="ES66" s="95">
        <v>454</v>
      </c>
      <c r="ET66" s="95">
        <v>473</v>
      </c>
      <c r="EU66" s="95">
        <v>472</v>
      </c>
      <c r="EV66" s="95">
        <v>473</v>
      </c>
      <c r="EW66" s="276">
        <v>486</v>
      </c>
      <c r="EX66" s="276">
        <v>478</v>
      </c>
      <c r="EY66" s="276">
        <v>489</v>
      </c>
      <c r="EZ66" s="276">
        <v>499</v>
      </c>
      <c r="FA66" s="276">
        <v>476</v>
      </c>
      <c r="FB66" s="276">
        <v>477</v>
      </c>
      <c r="FC66" s="276">
        <v>481</v>
      </c>
      <c r="FD66" s="95">
        <v>421</v>
      </c>
      <c r="FE66" s="281">
        <v>-60</v>
      </c>
      <c r="FF66" s="282">
        <v>87.525987525987503</v>
      </c>
      <c r="FG66" s="281">
        <v>-60</v>
      </c>
      <c r="FH66" s="282">
        <v>87.525987525987503</v>
      </c>
    </row>
    <row r="67" spans="1:164" ht="15" outlineLevel="2">
      <c r="A67" s="306">
        <v>150</v>
      </c>
      <c r="B67" s="307" t="s">
        <v>321</v>
      </c>
      <c r="C67" s="306" t="s">
        <v>399</v>
      </c>
      <c r="D67" s="265">
        <v>1484</v>
      </c>
      <c r="E67" s="265">
        <v>1474</v>
      </c>
      <c r="F67" s="265">
        <v>1503</v>
      </c>
      <c r="G67" s="265">
        <v>1541</v>
      </c>
      <c r="H67" s="265">
        <v>1535</v>
      </c>
      <c r="I67" s="265">
        <v>1547</v>
      </c>
      <c r="J67" s="265">
        <v>1508</v>
      </c>
      <c r="K67" s="265">
        <v>1510</v>
      </c>
      <c r="L67" s="265">
        <v>1493</v>
      </c>
      <c r="M67" s="265">
        <v>1529</v>
      </c>
      <c r="N67" s="265">
        <v>1579</v>
      </c>
      <c r="O67" s="265">
        <v>1563</v>
      </c>
      <c r="P67" s="265">
        <v>1514</v>
      </c>
      <c r="Q67" s="265">
        <v>1524</v>
      </c>
      <c r="R67" s="265">
        <v>1547</v>
      </c>
      <c r="S67" s="265">
        <v>1531</v>
      </c>
      <c r="T67" s="265">
        <v>1535</v>
      </c>
      <c r="U67" s="265">
        <v>1579</v>
      </c>
      <c r="V67" s="265">
        <v>1602</v>
      </c>
      <c r="W67" s="265">
        <v>1637</v>
      </c>
      <c r="X67" s="265">
        <v>1611</v>
      </c>
      <c r="Y67" s="265">
        <v>1611</v>
      </c>
      <c r="Z67" s="265">
        <v>1553</v>
      </c>
      <c r="AA67" s="265">
        <v>1530</v>
      </c>
      <c r="AB67" s="265">
        <v>1448</v>
      </c>
      <c r="AC67" s="265">
        <v>1418</v>
      </c>
      <c r="AD67" s="265">
        <v>1441</v>
      </c>
      <c r="AE67" s="265">
        <v>1445</v>
      </c>
      <c r="AF67" s="265">
        <v>1436</v>
      </c>
      <c r="AG67" s="265">
        <v>1387</v>
      </c>
      <c r="AH67" s="265">
        <v>1584</v>
      </c>
      <c r="AI67" s="265">
        <v>1629</v>
      </c>
      <c r="AJ67" s="265">
        <v>1679</v>
      </c>
      <c r="AK67" s="265">
        <v>1676</v>
      </c>
      <c r="AL67" s="265">
        <v>1549</v>
      </c>
      <c r="AM67" s="265">
        <v>1504</v>
      </c>
      <c r="AN67" s="265">
        <v>1391</v>
      </c>
      <c r="AO67" s="265">
        <v>1236</v>
      </c>
      <c r="AP67" s="265">
        <v>1228</v>
      </c>
      <c r="AQ67" s="265">
        <v>1257</v>
      </c>
      <c r="AR67" s="265">
        <v>1280</v>
      </c>
      <c r="AS67" s="265">
        <v>1313</v>
      </c>
      <c r="AT67" s="265">
        <v>1307</v>
      </c>
      <c r="AU67" s="265">
        <v>1287</v>
      </c>
      <c r="AV67" s="265">
        <v>1274</v>
      </c>
      <c r="AW67" s="265">
        <v>1280</v>
      </c>
      <c r="AX67" s="265">
        <v>1278</v>
      </c>
      <c r="AY67" s="265">
        <v>1299</v>
      </c>
      <c r="AZ67" s="265">
        <v>1285</v>
      </c>
      <c r="BA67" s="265">
        <v>1258</v>
      </c>
      <c r="BB67" s="265">
        <v>1258</v>
      </c>
      <c r="BC67" s="265">
        <v>1232</v>
      </c>
      <c r="BD67" s="265">
        <v>1234</v>
      </c>
      <c r="BE67" s="265">
        <v>1224</v>
      </c>
      <c r="BF67" s="265">
        <v>1219</v>
      </c>
      <c r="BG67" s="265">
        <v>1215</v>
      </c>
      <c r="BH67" s="265">
        <v>1204</v>
      </c>
      <c r="BI67" s="265">
        <v>1189</v>
      </c>
      <c r="BJ67" s="265">
        <v>1148</v>
      </c>
      <c r="BK67" s="265">
        <v>1182</v>
      </c>
      <c r="BL67" s="95">
        <v>1164</v>
      </c>
      <c r="BM67" s="95">
        <v>1165</v>
      </c>
      <c r="BN67" s="95">
        <v>1143</v>
      </c>
      <c r="BO67" s="95">
        <v>1137</v>
      </c>
      <c r="BP67" s="95">
        <v>1116</v>
      </c>
      <c r="BQ67" s="95">
        <v>1133</v>
      </c>
      <c r="BR67" s="95">
        <v>1127</v>
      </c>
      <c r="BS67" s="95">
        <v>1112</v>
      </c>
      <c r="BT67" s="95">
        <v>1111</v>
      </c>
      <c r="BU67" s="95">
        <v>1122</v>
      </c>
      <c r="BV67" s="95">
        <v>1103</v>
      </c>
      <c r="BW67" s="95">
        <v>1108</v>
      </c>
      <c r="BX67" s="265">
        <v>1070</v>
      </c>
      <c r="BY67" s="265">
        <v>1072</v>
      </c>
      <c r="BZ67" s="265">
        <v>1107</v>
      </c>
      <c r="CA67" s="265">
        <v>1115</v>
      </c>
      <c r="CB67" s="265">
        <v>1108</v>
      </c>
      <c r="CC67" s="265">
        <v>1121</v>
      </c>
      <c r="CD67" s="265">
        <v>1128</v>
      </c>
      <c r="CE67" s="265">
        <v>1105</v>
      </c>
      <c r="CF67" s="265">
        <v>1093</v>
      </c>
      <c r="CG67" s="265">
        <v>1107</v>
      </c>
      <c r="CH67" s="265">
        <v>1109</v>
      </c>
      <c r="CI67" s="265">
        <v>1091</v>
      </c>
      <c r="CJ67" s="95">
        <v>1069</v>
      </c>
      <c r="CK67" s="95">
        <v>1069</v>
      </c>
      <c r="CL67" s="95">
        <v>1077</v>
      </c>
      <c r="CM67" s="95">
        <v>1077</v>
      </c>
      <c r="CN67" s="95">
        <v>1070</v>
      </c>
      <c r="CO67" s="95">
        <v>1087</v>
      </c>
      <c r="CP67" s="95">
        <v>1088</v>
      </c>
      <c r="CQ67" s="95">
        <v>1112</v>
      </c>
      <c r="CR67" s="95">
        <v>1112</v>
      </c>
      <c r="CS67" s="95">
        <v>1126</v>
      </c>
      <c r="CT67" s="95">
        <v>1138</v>
      </c>
      <c r="CU67" s="95">
        <v>1153</v>
      </c>
      <c r="CV67" s="265">
        <v>1110</v>
      </c>
      <c r="CW67" s="265">
        <v>1146</v>
      </c>
      <c r="CX67" s="265">
        <v>1171</v>
      </c>
      <c r="CY67" s="265">
        <v>1187</v>
      </c>
      <c r="CZ67" s="265">
        <v>1195</v>
      </c>
      <c r="DA67" s="265">
        <v>1179</v>
      </c>
      <c r="DB67" s="265">
        <v>1198</v>
      </c>
      <c r="DC67" s="265">
        <v>1210</v>
      </c>
      <c r="DD67" s="265">
        <v>1219</v>
      </c>
      <c r="DE67" s="265">
        <v>1229</v>
      </c>
      <c r="DF67" s="265">
        <v>1232</v>
      </c>
      <c r="DG67" s="265">
        <v>1221</v>
      </c>
      <c r="DH67" s="95">
        <v>1214</v>
      </c>
      <c r="DI67" s="95">
        <v>1224</v>
      </c>
      <c r="DJ67" s="95">
        <v>1235</v>
      </c>
      <c r="DK67" s="95">
        <v>1239</v>
      </c>
      <c r="DL67" s="95">
        <v>1228</v>
      </c>
      <c r="DM67" s="95">
        <v>1234</v>
      </c>
      <c r="DN67" s="95">
        <v>1106</v>
      </c>
      <c r="DO67" s="95">
        <v>1131</v>
      </c>
      <c r="DP67" s="95">
        <v>1132</v>
      </c>
      <c r="DQ67" s="95">
        <v>1127</v>
      </c>
      <c r="DR67" s="95">
        <v>1115</v>
      </c>
      <c r="DS67" s="95">
        <v>1100</v>
      </c>
      <c r="DT67" s="265">
        <v>1089</v>
      </c>
      <c r="DU67" s="265">
        <v>1084</v>
      </c>
      <c r="DV67" s="265">
        <v>1104</v>
      </c>
      <c r="DW67" s="265">
        <v>1118</v>
      </c>
      <c r="DX67" s="265">
        <v>1139</v>
      </c>
      <c r="DY67" s="265">
        <v>1147</v>
      </c>
      <c r="DZ67" s="265">
        <v>1138</v>
      </c>
      <c r="EA67" s="265">
        <v>1131</v>
      </c>
      <c r="EB67" s="265">
        <v>1121</v>
      </c>
      <c r="EC67" s="265">
        <v>1113</v>
      </c>
      <c r="ED67" s="265">
        <v>1125</v>
      </c>
      <c r="EE67" s="265">
        <v>1100</v>
      </c>
      <c r="EF67" s="95">
        <v>1053</v>
      </c>
      <c r="EG67" s="95">
        <v>1066</v>
      </c>
      <c r="EH67" s="95">
        <v>1102</v>
      </c>
      <c r="EI67" s="95">
        <v>1102</v>
      </c>
      <c r="EJ67" s="95">
        <v>1146</v>
      </c>
      <c r="EK67" s="95">
        <v>1141</v>
      </c>
      <c r="EL67" s="95">
        <v>1140</v>
      </c>
      <c r="EM67" s="95">
        <v>1103</v>
      </c>
      <c r="EN67" s="95">
        <v>1129</v>
      </c>
      <c r="EO67" s="95">
        <v>1139</v>
      </c>
      <c r="EP67" s="95">
        <v>1138</v>
      </c>
      <c r="EQ67" s="95">
        <v>1137</v>
      </c>
      <c r="ER67" s="95">
        <v>1051</v>
      </c>
      <c r="ES67" s="95">
        <v>1060</v>
      </c>
      <c r="ET67" s="95">
        <v>1125</v>
      </c>
      <c r="EU67" s="95">
        <v>1138</v>
      </c>
      <c r="EV67" s="95">
        <v>1145</v>
      </c>
      <c r="EW67" s="276">
        <v>1153</v>
      </c>
      <c r="EX67" s="276">
        <v>1133</v>
      </c>
      <c r="EY67" s="276">
        <v>1103</v>
      </c>
      <c r="EZ67" s="276">
        <v>1122</v>
      </c>
      <c r="FA67" s="276">
        <v>1128</v>
      </c>
      <c r="FB67" s="276">
        <v>1135</v>
      </c>
      <c r="FC67" s="276">
        <v>1111</v>
      </c>
      <c r="FD67" s="95">
        <v>1058</v>
      </c>
      <c r="FE67" s="281">
        <v>-53</v>
      </c>
      <c r="FF67" s="282">
        <v>95.229522952295198</v>
      </c>
      <c r="FG67" s="281">
        <v>-53</v>
      </c>
      <c r="FH67" s="282">
        <v>95.229522952295198</v>
      </c>
    </row>
    <row r="68" spans="1:164" ht="15" outlineLevel="2">
      <c r="A68" s="306">
        <v>237</v>
      </c>
      <c r="B68" s="307" t="s">
        <v>321</v>
      </c>
      <c r="C68" s="306" t="s">
        <v>400</v>
      </c>
      <c r="D68" s="265">
        <v>9674</v>
      </c>
      <c r="E68" s="265">
        <v>9965</v>
      </c>
      <c r="F68" s="265">
        <v>10308</v>
      </c>
      <c r="G68" s="265">
        <v>10414</v>
      </c>
      <c r="H68" s="265">
        <v>10537</v>
      </c>
      <c r="I68" s="265">
        <v>10627</v>
      </c>
      <c r="J68" s="265">
        <v>10664</v>
      </c>
      <c r="K68" s="265">
        <v>10639</v>
      </c>
      <c r="L68" s="265">
        <v>10487</v>
      </c>
      <c r="M68" s="265">
        <v>10592</v>
      </c>
      <c r="N68" s="265">
        <v>10655</v>
      </c>
      <c r="O68" s="265">
        <v>10545</v>
      </c>
      <c r="P68" s="265">
        <v>9885</v>
      </c>
      <c r="Q68" s="265">
        <v>10017</v>
      </c>
      <c r="R68" s="265">
        <v>10517</v>
      </c>
      <c r="S68" s="265">
        <v>10663</v>
      </c>
      <c r="T68" s="265">
        <v>10537</v>
      </c>
      <c r="U68" s="265">
        <v>10854</v>
      </c>
      <c r="V68" s="265">
        <v>10865</v>
      </c>
      <c r="W68" s="265">
        <v>11213</v>
      </c>
      <c r="X68" s="265">
        <v>11302</v>
      </c>
      <c r="Y68" s="265">
        <v>11295</v>
      </c>
      <c r="Z68" s="265">
        <v>11219</v>
      </c>
      <c r="AA68" s="265">
        <v>11058</v>
      </c>
      <c r="AB68" s="265">
        <v>10694</v>
      </c>
      <c r="AC68" s="265">
        <v>10771</v>
      </c>
      <c r="AD68" s="265">
        <v>10992</v>
      </c>
      <c r="AE68" s="265">
        <v>11175</v>
      </c>
      <c r="AF68" s="265">
        <v>11172</v>
      </c>
      <c r="AG68" s="265">
        <v>11347</v>
      </c>
      <c r="AH68" s="265">
        <v>11734</v>
      </c>
      <c r="AI68" s="265">
        <v>11868</v>
      </c>
      <c r="AJ68" s="265">
        <v>11932</v>
      </c>
      <c r="AK68" s="265">
        <v>11957</v>
      </c>
      <c r="AL68" s="265">
        <v>11775</v>
      </c>
      <c r="AM68" s="265">
        <v>11806</v>
      </c>
      <c r="AN68" s="265">
        <v>11400</v>
      </c>
      <c r="AO68" s="265">
        <v>11317</v>
      </c>
      <c r="AP68" s="265">
        <v>11636</v>
      </c>
      <c r="AQ68" s="265">
        <v>11870</v>
      </c>
      <c r="AR68" s="265">
        <v>11897</v>
      </c>
      <c r="AS68" s="265">
        <v>12103</v>
      </c>
      <c r="AT68" s="265">
        <v>12163</v>
      </c>
      <c r="AU68" s="265">
        <v>12237</v>
      </c>
      <c r="AV68" s="265">
        <v>12374</v>
      </c>
      <c r="AW68" s="265">
        <v>12863</v>
      </c>
      <c r="AX68" s="265">
        <v>13646</v>
      </c>
      <c r="AY68" s="265">
        <v>14352</v>
      </c>
      <c r="AZ68" s="265">
        <v>15108</v>
      </c>
      <c r="BA68" s="265">
        <v>15353</v>
      </c>
      <c r="BB68" s="265">
        <v>16949</v>
      </c>
      <c r="BC68" s="265">
        <v>17694</v>
      </c>
      <c r="BD68" s="265">
        <v>17009</v>
      </c>
      <c r="BE68" s="265">
        <v>12817</v>
      </c>
      <c r="BF68" s="265">
        <v>12803</v>
      </c>
      <c r="BG68" s="265">
        <v>13136</v>
      </c>
      <c r="BH68" s="265">
        <v>12854</v>
      </c>
      <c r="BI68" s="265">
        <v>12772</v>
      </c>
      <c r="BJ68" s="265">
        <v>12636</v>
      </c>
      <c r="BK68" s="265">
        <v>12583</v>
      </c>
      <c r="BL68" s="95">
        <v>12350</v>
      </c>
      <c r="BM68" s="95">
        <v>12310</v>
      </c>
      <c r="BN68" s="95">
        <v>12472</v>
      </c>
      <c r="BO68" s="95">
        <v>12512</v>
      </c>
      <c r="BP68" s="95">
        <v>12503</v>
      </c>
      <c r="BQ68" s="95">
        <v>12578</v>
      </c>
      <c r="BR68" s="95">
        <v>12598</v>
      </c>
      <c r="BS68" s="95">
        <v>12716</v>
      </c>
      <c r="BT68" s="95">
        <v>12856</v>
      </c>
      <c r="BU68" s="95">
        <v>12947</v>
      </c>
      <c r="BV68" s="95">
        <v>12935</v>
      </c>
      <c r="BW68" s="95">
        <v>12828</v>
      </c>
      <c r="BX68" s="265">
        <v>12628</v>
      </c>
      <c r="BY68" s="265">
        <v>12670</v>
      </c>
      <c r="BZ68" s="265">
        <v>12981</v>
      </c>
      <c r="CA68" s="265">
        <v>13168</v>
      </c>
      <c r="CB68" s="265">
        <v>13292</v>
      </c>
      <c r="CC68" s="265">
        <v>13395</v>
      </c>
      <c r="CD68" s="265">
        <v>13505</v>
      </c>
      <c r="CE68" s="265">
        <v>13603</v>
      </c>
      <c r="CF68" s="265">
        <v>13607</v>
      </c>
      <c r="CG68" s="265">
        <v>13646</v>
      </c>
      <c r="CH68" s="265">
        <v>13705</v>
      </c>
      <c r="CI68" s="265">
        <v>13594</v>
      </c>
      <c r="CJ68" s="95">
        <v>13277</v>
      </c>
      <c r="CK68" s="95">
        <v>13166</v>
      </c>
      <c r="CL68" s="95">
        <v>13367</v>
      </c>
      <c r="CM68" s="95">
        <v>13358</v>
      </c>
      <c r="CN68" s="95">
        <v>13375</v>
      </c>
      <c r="CO68" s="95">
        <v>13432</v>
      </c>
      <c r="CP68" s="95">
        <v>13630</v>
      </c>
      <c r="CQ68" s="95">
        <v>13911</v>
      </c>
      <c r="CR68" s="95">
        <v>14030</v>
      </c>
      <c r="CS68" s="95">
        <v>14146</v>
      </c>
      <c r="CT68" s="95">
        <v>14221</v>
      </c>
      <c r="CU68" s="95">
        <v>14153</v>
      </c>
      <c r="CV68" s="265">
        <v>14166</v>
      </c>
      <c r="CW68" s="265">
        <v>14471</v>
      </c>
      <c r="CX68" s="265">
        <v>14648</v>
      </c>
      <c r="CY68" s="265">
        <v>14842</v>
      </c>
      <c r="CZ68" s="265">
        <v>14987</v>
      </c>
      <c r="DA68" s="265">
        <v>15063</v>
      </c>
      <c r="DB68" s="265">
        <v>15141</v>
      </c>
      <c r="DC68" s="265">
        <v>15296</v>
      </c>
      <c r="DD68" s="265">
        <v>14925</v>
      </c>
      <c r="DE68" s="265">
        <v>15091</v>
      </c>
      <c r="DF68" s="265">
        <v>15086</v>
      </c>
      <c r="DG68" s="265">
        <v>15013</v>
      </c>
      <c r="DH68" s="95">
        <v>14974</v>
      </c>
      <c r="DI68" s="95">
        <v>14928</v>
      </c>
      <c r="DJ68" s="95">
        <v>14690</v>
      </c>
      <c r="DK68" s="95">
        <v>14771</v>
      </c>
      <c r="DL68" s="95">
        <v>14670</v>
      </c>
      <c r="DM68" s="95">
        <v>14684</v>
      </c>
      <c r="DN68" s="95">
        <v>13725</v>
      </c>
      <c r="DO68" s="95">
        <v>13799</v>
      </c>
      <c r="DP68" s="95">
        <v>13858</v>
      </c>
      <c r="DQ68" s="95">
        <v>13870</v>
      </c>
      <c r="DR68" s="95">
        <v>13803</v>
      </c>
      <c r="DS68" s="95">
        <v>13682</v>
      </c>
      <c r="DT68" s="265">
        <v>13310</v>
      </c>
      <c r="DU68" s="265">
        <v>13280</v>
      </c>
      <c r="DV68" s="265">
        <v>13475</v>
      </c>
      <c r="DW68" s="265">
        <v>13508</v>
      </c>
      <c r="DX68" s="265">
        <v>13394</v>
      </c>
      <c r="DY68" s="265">
        <v>13417</v>
      </c>
      <c r="DZ68" s="265">
        <v>13306</v>
      </c>
      <c r="EA68" s="265">
        <v>13336</v>
      </c>
      <c r="EB68" s="265">
        <v>13380</v>
      </c>
      <c r="EC68" s="265">
        <v>13293</v>
      </c>
      <c r="ED68" s="265">
        <v>13320</v>
      </c>
      <c r="EE68" s="265">
        <v>13262</v>
      </c>
      <c r="EF68" s="95">
        <v>12848</v>
      </c>
      <c r="EG68" s="95">
        <v>12974</v>
      </c>
      <c r="EH68" s="95">
        <v>13135</v>
      </c>
      <c r="EI68" s="95">
        <v>13181</v>
      </c>
      <c r="EJ68" s="95">
        <v>13200</v>
      </c>
      <c r="EK68" s="95">
        <v>13228</v>
      </c>
      <c r="EL68" s="95">
        <v>13219</v>
      </c>
      <c r="EM68" s="95">
        <v>13207</v>
      </c>
      <c r="EN68" s="95">
        <v>13157</v>
      </c>
      <c r="EO68" s="95">
        <v>13055</v>
      </c>
      <c r="EP68" s="95">
        <v>13037</v>
      </c>
      <c r="EQ68" s="95">
        <v>13000</v>
      </c>
      <c r="ER68" s="95">
        <v>12727</v>
      </c>
      <c r="ES68" s="95">
        <v>12699</v>
      </c>
      <c r="ET68" s="95">
        <v>12909</v>
      </c>
      <c r="EU68" s="95">
        <v>12963</v>
      </c>
      <c r="EV68" s="95">
        <v>13000</v>
      </c>
      <c r="EW68" s="276">
        <v>12964</v>
      </c>
      <c r="EX68" s="276">
        <v>12902</v>
      </c>
      <c r="EY68" s="276">
        <v>12950</v>
      </c>
      <c r="EZ68" s="276">
        <v>12954</v>
      </c>
      <c r="FA68" s="276">
        <v>12953</v>
      </c>
      <c r="FB68" s="276">
        <v>12943</v>
      </c>
      <c r="FC68" s="276">
        <v>12910</v>
      </c>
      <c r="FD68" s="95">
        <v>12563</v>
      </c>
      <c r="FE68" s="281">
        <v>-347</v>
      </c>
      <c r="FF68" s="282">
        <v>97.312161115414398</v>
      </c>
      <c r="FG68" s="281">
        <v>-347</v>
      </c>
      <c r="FH68" s="282">
        <v>97.312161115414398</v>
      </c>
    </row>
    <row r="69" spans="1:164" ht="15" outlineLevel="2">
      <c r="A69" s="306">
        <v>264</v>
      </c>
      <c r="B69" s="307" t="s">
        <v>321</v>
      </c>
      <c r="C69" s="306" t="s">
        <v>401</v>
      </c>
      <c r="D69" s="265">
        <v>5775</v>
      </c>
      <c r="E69" s="265">
        <v>5780</v>
      </c>
      <c r="F69" s="265">
        <v>5810</v>
      </c>
      <c r="G69" s="265">
        <v>5802</v>
      </c>
      <c r="H69" s="265">
        <v>5839</v>
      </c>
      <c r="I69" s="265">
        <v>5876</v>
      </c>
      <c r="J69" s="265">
        <v>5805</v>
      </c>
      <c r="K69" s="265">
        <v>5796</v>
      </c>
      <c r="L69" s="265">
        <v>5737</v>
      </c>
      <c r="M69" s="265">
        <v>5741</v>
      </c>
      <c r="N69" s="265">
        <v>5754</v>
      </c>
      <c r="O69" s="265">
        <v>5759</v>
      </c>
      <c r="P69" s="265">
        <v>5726</v>
      </c>
      <c r="Q69" s="265">
        <v>5651</v>
      </c>
      <c r="R69" s="265">
        <v>5690</v>
      </c>
      <c r="S69" s="265">
        <v>5722</v>
      </c>
      <c r="T69" s="265">
        <v>5839</v>
      </c>
      <c r="U69" s="265">
        <v>5753</v>
      </c>
      <c r="V69" s="265">
        <v>5679</v>
      </c>
      <c r="W69" s="265">
        <v>5884</v>
      </c>
      <c r="X69" s="265">
        <v>5896</v>
      </c>
      <c r="Y69" s="265">
        <v>5922</v>
      </c>
      <c r="Z69" s="265">
        <v>5936</v>
      </c>
      <c r="AA69" s="265">
        <v>5801</v>
      </c>
      <c r="AB69" s="265">
        <v>5714</v>
      </c>
      <c r="AC69" s="265">
        <v>5680</v>
      </c>
      <c r="AD69" s="265">
        <v>5717</v>
      </c>
      <c r="AE69" s="265">
        <v>5701</v>
      </c>
      <c r="AF69" s="265">
        <v>5704</v>
      </c>
      <c r="AG69" s="265">
        <v>5777</v>
      </c>
      <c r="AH69" s="265">
        <v>5877</v>
      </c>
      <c r="AI69" s="265">
        <v>5918</v>
      </c>
      <c r="AJ69" s="265">
        <v>6040</v>
      </c>
      <c r="AK69" s="265">
        <v>6015</v>
      </c>
      <c r="AL69" s="265">
        <v>5982</v>
      </c>
      <c r="AM69" s="265">
        <v>5967</v>
      </c>
      <c r="AN69" s="265">
        <v>5895</v>
      </c>
      <c r="AO69" s="265">
        <v>5897</v>
      </c>
      <c r="AP69" s="265">
        <v>5953</v>
      </c>
      <c r="AQ69" s="265">
        <v>6033</v>
      </c>
      <c r="AR69" s="265">
        <v>6032</v>
      </c>
      <c r="AS69" s="265">
        <v>6125</v>
      </c>
      <c r="AT69" s="265">
        <v>6092</v>
      </c>
      <c r="AU69" s="265">
        <v>6161</v>
      </c>
      <c r="AV69" s="265">
        <v>6197</v>
      </c>
      <c r="AW69" s="265">
        <v>6258</v>
      </c>
      <c r="AX69" s="265">
        <v>6176</v>
      </c>
      <c r="AY69" s="265">
        <v>6223</v>
      </c>
      <c r="AZ69" s="265">
        <v>6184</v>
      </c>
      <c r="BA69" s="265">
        <v>6193</v>
      </c>
      <c r="BB69" s="265">
        <v>6246</v>
      </c>
      <c r="BC69" s="265">
        <v>6209</v>
      </c>
      <c r="BD69" s="265">
        <v>6209</v>
      </c>
      <c r="BE69" s="265">
        <v>6172</v>
      </c>
      <c r="BF69" s="265">
        <v>6224</v>
      </c>
      <c r="BG69" s="265">
        <v>6528</v>
      </c>
      <c r="BH69" s="265">
        <v>6194</v>
      </c>
      <c r="BI69" s="265">
        <v>6239</v>
      </c>
      <c r="BJ69" s="265">
        <v>6149</v>
      </c>
      <c r="BK69" s="265">
        <v>6126</v>
      </c>
      <c r="BL69" s="95">
        <v>6093</v>
      </c>
      <c r="BM69" s="95">
        <v>6098</v>
      </c>
      <c r="BN69" s="95">
        <v>6096</v>
      </c>
      <c r="BO69" s="95">
        <v>6129</v>
      </c>
      <c r="BP69" s="95">
        <v>6132</v>
      </c>
      <c r="BQ69" s="95">
        <v>6145</v>
      </c>
      <c r="BR69" s="95">
        <v>6151</v>
      </c>
      <c r="BS69" s="95">
        <v>6205</v>
      </c>
      <c r="BT69" s="95">
        <v>6297</v>
      </c>
      <c r="BU69" s="95">
        <v>6294</v>
      </c>
      <c r="BV69" s="95">
        <v>6289</v>
      </c>
      <c r="BW69" s="95">
        <v>6323</v>
      </c>
      <c r="BX69" s="265">
        <v>6300</v>
      </c>
      <c r="BY69" s="265">
        <v>6269</v>
      </c>
      <c r="BZ69" s="265">
        <v>6341</v>
      </c>
      <c r="CA69" s="265">
        <v>6339</v>
      </c>
      <c r="CB69" s="265">
        <v>6357</v>
      </c>
      <c r="CC69" s="265">
        <v>6410</v>
      </c>
      <c r="CD69" s="265">
        <v>6439</v>
      </c>
      <c r="CE69" s="265">
        <v>6468</v>
      </c>
      <c r="CF69" s="265">
        <v>6461</v>
      </c>
      <c r="CG69" s="265">
        <v>6485</v>
      </c>
      <c r="CH69" s="265">
        <v>6506</v>
      </c>
      <c r="CI69" s="265">
        <v>6464</v>
      </c>
      <c r="CJ69" s="95">
        <v>6375</v>
      </c>
      <c r="CK69" s="95">
        <v>6437</v>
      </c>
      <c r="CL69" s="95">
        <v>6445</v>
      </c>
      <c r="CM69" s="95">
        <v>6503</v>
      </c>
      <c r="CN69" s="95">
        <v>6423</v>
      </c>
      <c r="CO69" s="95">
        <v>6364</v>
      </c>
      <c r="CP69" s="95">
        <v>6510</v>
      </c>
      <c r="CQ69" s="95">
        <v>6627</v>
      </c>
      <c r="CR69" s="95">
        <v>6682</v>
      </c>
      <c r="CS69" s="95">
        <v>6674</v>
      </c>
      <c r="CT69" s="95">
        <v>6728</v>
      </c>
      <c r="CU69" s="95">
        <v>6721</v>
      </c>
      <c r="CV69" s="265">
        <v>6729</v>
      </c>
      <c r="CW69" s="265">
        <v>6843</v>
      </c>
      <c r="CX69" s="265">
        <v>6934</v>
      </c>
      <c r="CY69" s="265">
        <v>6953</v>
      </c>
      <c r="CZ69" s="265">
        <v>7017</v>
      </c>
      <c r="DA69" s="265">
        <v>7007</v>
      </c>
      <c r="DB69" s="265">
        <v>6965</v>
      </c>
      <c r="DC69" s="265">
        <v>6991</v>
      </c>
      <c r="DD69" s="265">
        <v>6990</v>
      </c>
      <c r="DE69" s="265">
        <v>7005</v>
      </c>
      <c r="DF69" s="265">
        <v>6989</v>
      </c>
      <c r="DG69" s="265">
        <v>6990</v>
      </c>
      <c r="DH69" s="95">
        <v>6971</v>
      </c>
      <c r="DI69" s="95">
        <v>7023</v>
      </c>
      <c r="DJ69" s="95">
        <v>6853</v>
      </c>
      <c r="DK69" s="95">
        <v>6927</v>
      </c>
      <c r="DL69" s="95">
        <v>6965</v>
      </c>
      <c r="DM69" s="95">
        <v>6988</v>
      </c>
      <c r="DN69" s="95">
        <v>6577</v>
      </c>
      <c r="DO69" s="95">
        <v>6526</v>
      </c>
      <c r="DP69" s="95">
        <v>6546</v>
      </c>
      <c r="DQ69" s="95">
        <v>6537</v>
      </c>
      <c r="DR69" s="95">
        <v>6536</v>
      </c>
      <c r="DS69" s="95">
        <v>6537</v>
      </c>
      <c r="DT69" s="265">
        <v>6430</v>
      </c>
      <c r="DU69" s="265">
        <v>6442</v>
      </c>
      <c r="DV69" s="265">
        <v>6427</v>
      </c>
      <c r="DW69" s="265">
        <v>6457</v>
      </c>
      <c r="DX69" s="265">
        <v>6422</v>
      </c>
      <c r="DY69" s="265">
        <v>6430</v>
      </c>
      <c r="DZ69" s="265">
        <v>6396</v>
      </c>
      <c r="EA69" s="265">
        <v>6369</v>
      </c>
      <c r="EB69" s="265">
        <v>6399</v>
      </c>
      <c r="EC69" s="265">
        <v>6432</v>
      </c>
      <c r="ED69" s="265">
        <v>6469</v>
      </c>
      <c r="EE69" s="265">
        <v>6401</v>
      </c>
      <c r="EF69" s="95">
        <v>6305</v>
      </c>
      <c r="EG69" s="95">
        <v>6285</v>
      </c>
      <c r="EH69" s="95">
        <v>6304</v>
      </c>
      <c r="EI69" s="95">
        <v>6378</v>
      </c>
      <c r="EJ69" s="95">
        <v>6402</v>
      </c>
      <c r="EK69" s="95">
        <v>6416</v>
      </c>
      <c r="EL69" s="95">
        <v>6430</v>
      </c>
      <c r="EM69" s="95">
        <v>6468</v>
      </c>
      <c r="EN69" s="95">
        <v>6473</v>
      </c>
      <c r="EO69" s="95">
        <v>6525</v>
      </c>
      <c r="EP69" s="95">
        <v>6519</v>
      </c>
      <c r="EQ69" s="95">
        <v>6528</v>
      </c>
      <c r="ER69" s="95">
        <v>6384</v>
      </c>
      <c r="ES69" s="95">
        <v>6405</v>
      </c>
      <c r="ET69" s="95">
        <v>6457</v>
      </c>
      <c r="EU69" s="95">
        <v>6485</v>
      </c>
      <c r="EV69" s="95">
        <v>6478</v>
      </c>
      <c r="EW69" s="276">
        <v>6380</v>
      </c>
      <c r="EX69" s="276">
        <v>6342</v>
      </c>
      <c r="EY69" s="276">
        <v>6351</v>
      </c>
      <c r="EZ69" s="276">
        <v>6340</v>
      </c>
      <c r="FA69" s="276">
        <v>6309</v>
      </c>
      <c r="FB69" s="276">
        <v>6279</v>
      </c>
      <c r="FC69" s="276">
        <v>6231</v>
      </c>
      <c r="FD69" s="95">
        <v>6064</v>
      </c>
      <c r="FE69" s="281">
        <v>-167</v>
      </c>
      <c r="FF69" s="282">
        <v>97.319852351147503</v>
      </c>
      <c r="FG69" s="281">
        <v>-167</v>
      </c>
      <c r="FH69" s="282">
        <v>97.319852351147503</v>
      </c>
    </row>
    <row r="70" spans="1:164" ht="15" outlineLevel="2">
      <c r="A70" s="306">
        <v>310</v>
      </c>
      <c r="B70" s="307" t="s">
        <v>321</v>
      </c>
      <c r="C70" s="306" t="s">
        <v>402</v>
      </c>
      <c r="D70" s="265">
        <v>2459</v>
      </c>
      <c r="E70" s="265">
        <v>2505</v>
      </c>
      <c r="F70" s="265">
        <v>2554</v>
      </c>
      <c r="G70" s="265">
        <v>2550</v>
      </c>
      <c r="H70" s="265">
        <v>2592</v>
      </c>
      <c r="I70" s="265">
        <v>2612</v>
      </c>
      <c r="J70" s="265">
        <v>2567</v>
      </c>
      <c r="K70" s="265">
        <v>2556</v>
      </c>
      <c r="L70" s="265">
        <v>2567</v>
      </c>
      <c r="M70" s="265">
        <v>2546</v>
      </c>
      <c r="N70" s="265">
        <v>2550</v>
      </c>
      <c r="O70" s="265">
        <v>2589</v>
      </c>
      <c r="P70" s="265">
        <v>2515</v>
      </c>
      <c r="Q70" s="265">
        <v>2368</v>
      </c>
      <c r="R70" s="265">
        <v>2510</v>
      </c>
      <c r="S70" s="265">
        <v>2531</v>
      </c>
      <c r="T70" s="265">
        <v>2592</v>
      </c>
      <c r="U70" s="265">
        <v>2589</v>
      </c>
      <c r="V70" s="265">
        <v>2559</v>
      </c>
      <c r="W70" s="265">
        <v>2648</v>
      </c>
      <c r="X70" s="265">
        <v>2643</v>
      </c>
      <c r="Y70" s="265">
        <v>2686</v>
      </c>
      <c r="Z70" s="265">
        <v>2619</v>
      </c>
      <c r="AA70" s="265">
        <v>2550</v>
      </c>
      <c r="AB70" s="265">
        <v>2477</v>
      </c>
      <c r="AC70" s="265">
        <v>2434</v>
      </c>
      <c r="AD70" s="265">
        <v>2438</v>
      </c>
      <c r="AE70" s="265">
        <v>2429</v>
      </c>
      <c r="AF70" s="265">
        <v>2476</v>
      </c>
      <c r="AG70" s="265">
        <v>2558</v>
      </c>
      <c r="AH70" s="265">
        <v>2680</v>
      </c>
      <c r="AI70" s="265">
        <v>2686</v>
      </c>
      <c r="AJ70" s="265">
        <v>2697</v>
      </c>
      <c r="AK70" s="265">
        <v>2702</v>
      </c>
      <c r="AL70" s="265">
        <v>2585</v>
      </c>
      <c r="AM70" s="265">
        <v>2604</v>
      </c>
      <c r="AN70" s="265">
        <v>2594</v>
      </c>
      <c r="AO70" s="265">
        <v>2480</v>
      </c>
      <c r="AP70" s="265">
        <v>2516</v>
      </c>
      <c r="AQ70" s="265">
        <v>2570</v>
      </c>
      <c r="AR70" s="265">
        <v>2555</v>
      </c>
      <c r="AS70" s="265">
        <v>2621</v>
      </c>
      <c r="AT70" s="265">
        <v>2654</v>
      </c>
      <c r="AU70" s="265">
        <v>2658</v>
      </c>
      <c r="AV70" s="265">
        <v>2670</v>
      </c>
      <c r="AW70" s="265">
        <v>2683</v>
      </c>
      <c r="AX70" s="265">
        <v>2681</v>
      </c>
      <c r="AY70" s="265">
        <v>2702</v>
      </c>
      <c r="AZ70" s="265">
        <v>2668</v>
      </c>
      <c r="BA70" s="265">
        <v>2659</v>
      </c>
      <c r="BB70" s="265">
        <v>2691</v>
      </c>
      <c r="BC70" s="265">
        <v>2620</v>
      </c>
      <c r="BD70" s="265">
        <v>2600</v>
      </c>
      <c r="BE70" s="265">
        <v>2600</v>
      </c>
      <c r="BF70" s="265">
        <v>2586</v>
      </c>
      <c r="BG70" s="265">
        <v>2574</v>
      </c>
      <c r="BH70" s="265">
        <v>2474</v>
      </c>
      <c r="BI70" s="265">
        <v>2446</v>
      </c>
      <c r="BJ70" s="265">
        <v>2295</v>
      </c>
      <c r="BK70" s="265">
        <v>2306</v>
      </c>
      <c r="BL70" s="95">
        <v>2293</v>
      </c>
      <c r="BM70" s="95">
        <v>2271</v>
      </c>
      <c r="BN70" s="95">
        <v>2299</v>
      </c>
      <c r="BO70" s="95">
        <v>2312</v>
      </c>
      <c r="BP70" s="95">
        <v>2270</v>
      </c>
      <c r="BQ70" s="95">
        <v>2278</v>
      </c>
      <c r="BR70" s="95">
        <v>2246</v>
      </c>
      <c r="BS70" s="95">
        <v>2240</v>
      </c>
      <c r="BT70" s="95">
        <v>2289</v>
      </c>
      <c r="BU70" s="95">
        <v>2301</v>
      </c>
      <c r="BV70" s="95">
        <v>2261</v>
      </c>
      <c r="BW70" s="95">
        <v>2243</v>
      </c>
      <c r="BX70" s="265">
        <v>2185</v>
      </c>
      <c r="BY70" s="265">
        <v>2163</v>
      </c>
      <c r="BZ70" s="265">
        <v>2193</v>
      </c>
      <c r="CA70" s="265">
        <v>2223</v>
      </c>
      <c r="CB70" s="265">
        <v>2253</v>
      </c>
      <c r="CC70" s="265">
        <v>2263</v>
      </c>
      <c r="CD70" s="265">
        <v>2267</v>
      </c>
      <c r="CE70" s="265">
        <v>2300</v>
      </c>
      <c r="CF70" s="265">
        <v>2343</v>
      </c>
      <c r="CG70" s="265">
        <v>2360</v>
      </c>
      <c r="CH70" s="265">
        <v>2387</v>
      </c>
      <c r="CI70" s="265">
        <v>2367</v>
      </c>
      <c r="CJ70" s="95">
        <v>2256</v>
      </c>
      <c r="CK70" s="95">
        <v>2267</v>
      </c>
      <c r="CL70" s="95">
        <v>2292</v>
      </c>
      <c r="CM70" s="95">
        <v>2273</v>
      </c>
      <c r="CN70" s="95">
        <v>2229</v>
      </c>
      <c r="CO70" s="95">
        <v>2221</v>
      </c>
      <c r="CP70" s="95">
        <v>2256</v>
      </c>
      <c r="CQ70" s="95">
        <v>2314</v>
      </c>
      <c r="CR70" s="95">
        <v>2354</v>
      </c>
      <c r="CS70" s="95">
        <v>2413</v>
      </c>
      <c r="CT70" s="95">
        <v>2452</v>
      </c>
      <c r="CU70" s="95">
        <v>2464</v>
      </c>
      <c r="CV70" s="265">
        <v>2441</v>
      </c>
      <c r="CW70" s="265">
        <v>2503</v>
      </c>
      <c r="CX70" s="265">
        <v>2544</v>
      </c>
      <c r="CY70" s="265">
        <v>2595</v>
      </c>
      <c r="CZ70" s="265">
        <v>2600</v>
      </c>
      <c r="DA70" s="265">
        <v>2593</v>
      </c>
      <c r="DB70" s="265">
        <v>2578</v>
      </c>
      <c r="DC70" s="265">
        <v>2599</v>
      </c>
      <c r="DD70" s="265">
        <v>2551</v>
      </c>
      <c r="DE70" s="265">
        <v>2571</v>
      </c>
      <c r="DF70" s="265">
        <v>2571</v>
      </c>
      <c r="DG70" s="265">
        <v>2588</v>
      </c>
      <c r="DH70" s="95">
        <v>2565</v>
      </c>
      <c r="DI70" s="95">
        <v>2609</v>
      </c>
      <c r="DJ70" s="95">
        <v>2607</v>
      </c>
      <c r="DK70" s="95">
        <v>2637</v>
      </c>
      <c r="DL70" s="95">
        <v>2612</v>
      </c>
      <c r="DM70" s="95">
        <v>2597</v>
      </c>
      <c r="DN70" s="95">
        <v>2324</v>
      </c>
      <c r="DO70" s="95">
        <v>2334</v>
      </c>
      <c r="DP70" s="95">
        <v>2325</v>
      </c>
      <c r="DQ70" s="95">
        <v>2339</v>
      </c>
      <c r="DR70" s="95">
        <v>2330</v>
      </c>
      <c r="DS70" s="95">
        <v>2319</v>
      </c>
      <c r="DT70" s="265">
        <v>2265</v>
      </c>
      <c r="DU70" s="265">
        <v>2271</v>
      </c>
      <c r="DV70" s="265">
        <v>2273</v>
      </c>
      <c r="DW70" s="265">
        <v>2258</v>
      </c>
      <c r="DX70" s="265">
        <v>2262</v>
      </c>
      <c r="DY70" s="265">
        <v>2269</v>
      </c>
      <c r="DZ70" s="265">
        <v>2243</v>
      </c>
      <c r="EA70" s="265">
        <v>2227</v>
      </c>
      <c r="EB70" s="265">
        <v>2230</v>
      </c>
      <c r="EC70" s="265">
        <v>2222</v>
      </c>
      <c r="ED70" s="265">
        <v>2231</v>
      </c>
      <c r="EE70" s="265">
        <v>2185</v>
      </c>
      <c r="EF70" s="95">
        <v>2090</v>
      </c>
      <c r="EG70" s="95">
        <v>2069</v>
      </c>
      <c r="EH70" s="95">
        <v>2093</v>
      </c>
      <c r="EI70" s="95">
        <v>2118</v>
      </c>
      <c r="EJ70" s="95">
        <v>2124</v>
      </c>
      <c r="EK70" s="95">
        <v>2130</v>
      </c>
      <c r="EL70" s="95">
        <v>2123</v>
      </c>
      <c r="EM70" s="95">
        <v>2119</v>
      </c>
      <c r="EN70" s="95">
        <v>2120</v>
      </c>
      <c r="EO70" s="95">
        <v>2151</v>
      </c>
      <c r="EP70" s="95">
        <v>2146</v>
      </c>
      <c r="EQ70" s="95">
        <v>2095</v>
      </c>
      <c r="ER70" s="95">
        <v>2015</v>
      </c>
      <c r="ES70" s="95">
        <v>2026</v>
      </c>
      <c r="ET70" s="95">
        <v>2064</v>
      </c>
      <c r="EU70" s="95">
        <v>2097</v>
      </c>
      <c r="EV70" s="95">
        <v>2065</v>
      </c>
      <c r="EW70" s="276">
        <v>2066</v>
      </c>
      <c r="EX70" s="276">
        <v>2073</v>
      </c>
      <c r="EY70" s="276">
        <v>2051</v>
      </c>
      <c r="EZ70" s="276">
        <v>2051</v>
      </c>
      <c r="FA70" s="276">
        <v>2042</v>
      </c>
      <c r="FB70" s="276">
        <v>2025</v>
      </c>
      <c r="FC70" s="276">
        <v>2008</v>
      </c>
      <c r="FD70" s="95">
        <v>1940</v>
      </c>
      <c r="FE70" s="281">
        <v>-68</v>
      </c>
      <c r="FF70" s="282">
        <v>96.613545816733094</v>
      </c>
      <c r="FG70" s="281">
        <v>-68</v>
      </c>
      <c r="FH70" s="282">
        <v>96.613545816733094</v>
      </c>
    </row>
    <row r="71" spans="1:164" ht="15" outlineLevel="2">
      <c r="A71" s="306">
        <v>315</v>
      </c>
      <c r="B71" s="307" t="s">
        <v>321</v>
      </c>
      <c r="C71" s="306" t="s">
        <v>403</v>
      </c>
      <c r="D71" s="265">
        <v>1379</v>
      </c>
      <c r="E71" s="265">
        <v>1358</v>
      </c>
      <c r="F71" s="265">
        <v>1353</v>
      </c>
      <c r="G71" s="265">
        <v>1329</v>
      </c>
      <c r="H71" s="265">
        <v>1334</v>
      </c>
      <c r="I71" s="265">
        <v>1368</v>
      </c>
      <c r="J71" s="265">
        <v>1379</v>
      </c>
      <c r="K71" s="265">
        <v>1374</v>
      </c>
      <c r="L71" s="265">
        <v>1355</v>
      </c>
      <c r="M71" s="265">
        <v>1382</v>
      </c>
      <c r="N71" s="265">
        <v>1388</v>
      </c>
      <c r="O71" s="265">
        <v>1414</v>
      </c>
      <c r="P71" s="265">
        <v>1358</v>
      </c>
      <c r="Q71" s="265">
        <v>1198</v>
      </c>
      <c r="R71" s="265">
        <v>1258</v>
      </c>
      <c r="S71" s="265">
        <v>1253</v>
      </c>
      <c r="T71" s="265">
        <v>1334</v>
      </c>
      <c r="U71" s="265">
        <v>1312</v>
      </c>
      <c r="V71" s="265">
        <v>1317</v>
      </c>
      <c r="W71" s="265">
        <v>1339</v>
      </c>
      <c r="X71" s="265">
        <v>1361</v>
      </c>
      <c r="Y71" s="265">
        <v>1390</v>
      </c>
      <c r="Z71" s="265">
        <v>1337</v>
      </c>
      <c r="AA71" s="265">
        <v>1320</v>
      </c>
      <c r="AB71" s="265">
        <v>1305</v>
      </c>
      <c r="AC71" s="265">
        <v>1308</v>
      </c>
      <c r="AD71" s="265">
        <v>1291</v>
      </c>
      <c r="AE71" s="265">
        <v>1309</v>
      </c>
      <c r="AF71" s="265">
        <v>1298</v>
      </c>
      <c r="AG71" s="265">
        <v>1315</v>
      </c>
      <c r="AH71" s="265">
        <v>1417</v>
      </c>
      <c r="AI71" s="265">
        <v>1434</v>
      </c>
      <c r="AJ71" s="265">
        <v>1455</v>
      </c>
      <c r="AK71" s="265">
        <v>1433</v>
      </c>
      <c r="AL71" s="265">
        <v>1327</v>
      </c>
      <c r="AM71" s="265">
        <v>1365</v>
      </c>
      <c r="AN71" s="265">
        <v>1371</v>
      </c>
      <c r="AO71" s="265">
        <v>1318</v>
      </c>
      <c r="AP71" s="265">
        <v>1334</v>
      </c>
      <c r="AQ71" s="265">
        <v>1410</v>
      </c>
      <c r="AR71" s="265">
        <v>1427</v>
      </c>
      <c r="AS71" s="265">
        <v>1472</v>
      </c>
      <c r="AT71" s="265">
        <v>1492</v>
      </c>
      <c r="AU71" s="265">
        <v>1504</v>
      </c>
      <c r="AV71" s="265">
        <v>1533</v>
      </c>
      <c r="AW71" s="265">
        <v>1540</v>
      </c>
      <c r="AX71" s="265">
        <v>1560</v>
      </c>
      <c r="AY71" s="265">
        <v>1556</v>
      </c>
      <c r="AZ71" s="265">
        <v>1538</v>
      </c>
      <c r="BA71" s="265">
        <v>1514</v>
      </c>
      <c r="BB71" s="265">
        <v>1496</v>
      </c>
      <c r="BC71" s="265">
        <v>1443</v>
      </c>
      <c r="BD71" s="265">
        <v>1413</v>
      </c>
      <c r="BE71" s="265">
        <v>1413</v>
      </c>
      <c r="BF71" s="265">
        <v>1410</v>
      </c>
      <c r="BG71" s="265">
        <v>1357</v>
      </c>
      <c r="BH71" s="265">
        <v>1313</v>
      </c>
      <c r="BI71" s="265">
        <v>1315</v>
      </c>
      <c r="BJ71" s="265">
        <v>1284</v>
      </c>
      <c r="BK71" s="265">
        <v>1289</v>
      </c>
      <c r="BL71" s="95">
        <v>1279</v>
      </c>
      <c r="BM71" s="95">
        <v>1283</v>
      </c>
      <c r="BN71" s="95">
        <v>1291</v>
      </c>
      <c r="BO71" s="95">
        <v>1340</v>
      </c>
      <c r="BP71" s="95">
        <v>1331</v>
      </c>
      <c r="BQ71" s="95">
        <v>1325</v>
      </c>
      <c r="BR71" s="95">
        <v>1245</v>
      </c>
      <c r="BS71" s="95">
        <v>1244</v>
      </c>
      <c r="BT71" s="95">
        <v>1261</v>
      </c>
      <c r="BU71" s="95">
        <v>1217</v>
      </c>
      <c r="BV71" s="95">
        <v>1218</v>
      </c>
      <c r="BW71" s="95">
        <v>1210</v>
      </c>
      <c r="BX71" s="265">
        <v>1182</v>
      </c>
      <c r="BY71" s="265">
        <v>1210</v>
      </c>
      <c r="BZ71" s="265">
        <v>1211</v>
      </c>
      <c r="CA71" s="265">
        <v>1225</v>
      </c>
      <c r="CB71" s="265">
        <v>1234</v>
      </c>
      <c r="CC71" s="265">
        <v>1245</v>
      </c>
      <c r="CD71" s="265">
        <v>1287</v>
      </c>
      <c r="CE71" s="265">
        <v>1325</v>
      </c>
      <c r="CF71" s="265">
        <v>1269</v>
      </c>
      <c r="CG71" s="265">
        <v>1272</v>
      </c>
      <c r="CH71" s="265">
        <v>1318</v>
      </c>
      <c r="CI71" s="265">
        <v>1326</v>
      </c>
      <c r="CJ71" s="95">
        <v>1257</v>
      </c>
      <c r="CK71" s="95">
        <v>1218</v>
      </c>
      <c r="CL71" s="95">
        <v>1196</v>
      </c>
      <c r="CM71" s="95">
        <v>1148</v>
      </c>
      <c r="CN71" s="95">
        <v>1131</v>
      </c>
      <c r="CO71" s="95">
        <v>1116</v>
      </c>
      <c r="CP71" s="95">
        <v>1115</v>
      </c>
      <c r="CQ71" s="95">
        <v>1145</v>
      </c>
      <c r="CR71" s="95">
        <v>1137</v>
      </c>
      <c r="CS71" s="95">
        <v>1150</v>
      </c>
      <c r="CT71" s="95">
        <v>1161</v>
      </c>
      <c r="CU71" s="95">
        <v>1173</v>
      </c>
      <c r="CV71" s="265">
        <v>1182</v>
      </c>
      <c r="CW71" s="265">
        <v>1222</v>
      </c>
      <c r="CX71" s="265">
        <v>1265</v>
      </c>
      <c r="CY71" s="265">
        <v>1272</v>
      </c>
      <c r="CZ71" s="265">
        <v>1285</v>
      </c>
      <c r="DA71" s="265">
        <v>1249</v>
      </c>
      <c r="DB71" s="265">
        <v>1242</v>
      </c>
      <c r="DC71" s="265">
        <v>1247</v>
      </c>
      <c r="DD71" s="265">
        <v>1247</v>
      </c>
      <c r="DE71" s="265">
        <v>1267</v>
      </c>
      <c r="DF71" s="265">
        <v>1283</v>
      </c>
      <c r="DG71" s="265">
        <v>1273</v>
      </c>
      <c r="DH71" s="95">
        <v>1220</v>
      </c>
      <c r="DI71" s="95">
        <v>1246</v>
      </c>
      <c r="DJ71" s="95">
        <v>1257</v>
      </c>
      <c r="DK71" s="95">
        <v>1288</v>
      </c>
      <c r="DL71" s="95">
        <v>1284</v>
      </c>
      <c r="DM71" s="95">
        <v>1259</v>
      </c>
      <c r="DN71" s="95">
        <v>1154</v>
      </c>
      <c r="DO71" s="95">
        <v>1142</v>
      </c>
      <c r="DP71" s="95">
        <v>1149</v>
      </c>
      <c r="DQ71" s="95">
        <v>1157</v>
      </c>
      <c r="DR71" s="95">
        <v>1151</v>
      </c>
      <c r="DS71" s="95">
        <v>1130</v>
      </c>
      <c r="DT71" s="265">
        <v>1076</v>
      </c>
      <c r="DU71" s="265">
        <v>1025</v>
      </c>
      <c r="DV71" s="265">
        <v>1084</v>
      </c>
      <c r="DW71" s="265">
        <v>1107</v>
      </c>
      <c r="DX71" s="265">
        <v>1129</v>
      </c>
      <c r="DY71" s="265">
        <v>1166</v>
      </c>
      <c r="DZ71" s="265">
        <v>1164</v>
      </c>
      <c r="EA71" s="265">
        <v>1178</v>
      </c>
      <c r="EB71" s="265">
        <v>1160</v>
      </c>
      <c r="EC71" s="265">
        <v>1166</v>
      </c>
      <c r="ED71" s="265">
        <v>1151</v>
      </c>
      <c r="EE71" s="265">
        <v>1137</v>
      </c>
      <c r="EF71" s="95">
        <v>1074</v>
      </c>
      <c r="EG71" s="95">
        <v>1070</v>
      </c>
      <c r="EH71" s="95">
        <v>1071</v>
      </c>
      <c r="EI71" s="95">
        <v>1067</v>
      </c>
      <c r="EJ71" s="95">
        <v>1084</v>
      </c>
      <c r="EK71" s="95">
        <v>1091</v>
      </c>
      <c r="EL71" s="95">
        <v>1086</v>
      </c>
      <c r="EM71" s="95">
        <v>1107</v>
      </c>
      <c r="EN71" s="95">
        <v>1096</v>
      </c>
      <c r="EO71" s="95">
        <v>1105</v>
      </c>
      <c r="EP71" s="95">
        <v>1090</v>
      </c>
      <c r="EQ71" s="95">
        <v>1081</v>
      </c>
      <c r="ER71" s="95">
        <v>1020</v>
      </c>
      <c r="ES71" s="95">
        <v>1006</v>
      </c>
      <c r="ET71" s="95">
        <v>1055</v>
      </c>
      <c r="EU71" s="95">
        <v>1094</v>
      </c>
      <c r="EV71" s="95">
        <v>1088</v>
      </c>
      <c r="EW71" s="276">
        <v>1106</v>
      </c>
      <c r="EX71" s="276">
        <v>1083</v>
      </c>
      <c r="EY71" s="276">
        <v>1086</v>
      </c>
      <c r="EZ71" s="276">
        <v>1090</v>
      </c>
      <c r="FA71" s="276">
        <v>1067</v>
      </c>
      <c r="FB71" s="276">
        <v>1069</v>
      </c>
      <c r="FC71" s="276">
        <v>1057</v>
      </c>
      <c r="FD71" s="95">
        <v>1023</v>
      </c>
      <c r="FE71" s="281">
        <v>-34</v>
      </c>
      <c r="FF71" s="282">
        <v>96.783349101229902</v>
      </c>
      <c r="FG71" s="281">
        <v>-34</v>
      </c>
      <c r="FH71" s="282">
        <v>96.783349101229902</v>
      </c>
    </row>
    <row r="72" spans="1:164" ht="15" outlineLevel="2">
      <c r="A72" s="306">
        <v>361</v>
      </c>
      <c r="B72" s="307" t="s">
        <v>321</v>
      </c>
      <c r="C72" s="306" t="s">
        <v>404</v>
      </c>
      <c r="D72" s="265">
        <v>2195</v>
      </c>
      <c r="E72" s="265">
        <v>2216</v>
      </c>
      <c r="F72" s="265">
        <v>2296</v>
      </c>
      <c r="G72" s="265">
        <v>2380</v>
      </c>
      <c r="H72" s="265">
        <v>2393</v>
      </c>
      <c r="I72" s="265">
        <v>2542</v>
      </c>
      <c r="J72" s="265">
        <v>2566</v>
      </c>
      <c r="K72" s="265">
        <v>2634</v>
      </c>
      <c r="L72" s="265">
        <v>2647</v>
      </c>
      <c r="M72" s="265">
        <v>2549</v>
      </c>
      <c r="N72" s="265">
        <v>2500</v>
      </c>
      <c r="O72" s="265">
        <v>2409</v>
      </c>
      <c r="P72" s="265">
        <v>2247</v>
      </c>
      <c r="Q72" s="265">
        <v>2177</v>
      </c>
      <c r="R72" s="265">
        <v>2279</v>
      </c>
      <c r="S72" s="265">
        <v>2287</v>
      </c>
      <c r="T72" s="265">
        <v>2393</v>
      </c>
      <c r="U72" s="265">
        <v>2461</v>
      </c>
      <c r="V72" s="265">
        <v>2456</v>
      </c>
      <c r="W72" s="265">
        <v>2569</v>
      </c>
      <c r="X72" s="265">
        <v>2623</v>
      </c>
      <c r="Y72" s="265">
        <v>2680</v>
      </c>
      <c r="Z72" s="265">
        <v>2597</v>
      </c>
      <c r="AA72" s="265">
        <v>2559</v>
      </c>
      <c r="AB72" s="265">
        <v>2415</v>
      </c>
      <c r="AC72" s="265">
        <v>2307</v>
      </c>
      <c r="AD72" s="265">
        <v>2312</v>
      </c>
      <c r="AE72" s="265">
        <v>2341</v>
      </c>
      <c r="AF72" s="265">
        <v>2367</v>
      </c>
      <c r="AG72" s="265">
        <v>2450</v>
      </c>
      <c r="AH72" s="265">
        <v>2752</v>
      </c>
      <c r="AI72" s="265">
        <v>2829</v>
      </c>
      <c r="AJ72" s="265">
        <v>2872</v>
      </c>
      <c r="AK72" s="265">
        <v>2836</v>
      </c>
      <c r="AL72" s="265">
        <v>2627</v>
      </c>
      <c r="AM72" s="265">
        <v>2631</v>
      </c>
      <c r="AN72" s="265">
        <v>2624</v>
      </c>
      <c r="AO72" s="265">
        <v>2425</v>
      </c>
      <c r="AP72" s="265">
        <v>2394</v>
      </c>
      <c r="AQ72" s="265">
        <v>2580</v>
      </c>
      <c r="AR72" s="265">
        <v>2608</v>
      </c>
      <c r="AS72" s="265">
        <v>2686</v>
      </c>
      <c r="AT72" s="265">
        <v>2745</v>
      </c>
      <c r="AU72" s="265">
        <v>2755</v>
      </c>
      <c r="AV72" s="265">
        <v>2719</v>
      </c>
      <c r="AW72" s="265">
        <v>2731</v>
      </c>
      <c r="AX72" s="265">
        <v>2734</v>
      </c>
      <c r="AY72" s="265">
        <v>2739</v>
      </c>
      <c r="AZ72" s="265">
        <v>2660</v>
      </c>
      <c r="BA72" s="265">
        <v>2612</v>
      </c>
      <c r="BB72" s="265">
        <v>2625</v>
      </c>
      <c r="BC72" s="265">
        <v>2487</v>
      </c>
      <c r="BD72" s="265">
        <v>2527</v>
      </c>
      <c r="BE72" s="265">
        <v>2592</v>
      </c>
      <c r="BF72" s="265">
        <v>2559</v>
      </c>
      <c r="BG72" s="265">
        <v>2569</v>
      </c>
      <c r="BH72" s="265">
        <v>2564</v>
      </c>
      <c r="BI72" s="265">
        <v>2507</v>
      </c>
      <c r="BJ72" s="265">
        <v>2411</v>
      </c>
      <c r="BK72" s="265">
        <v>2458</v>
      </c>
      <c r="BL72" s="95">
        <v>2456</v>
      </c>
      <c r="BM72" s="95">
        <v>2486</v>
      </c>
      <c r="BN72" s="95">
        <v>2604</v>
      </c>
      <c r="BO72" s="95">
        <v>2682</v>
      </c>
      <c r="BP72" s="95">
        <v>2501</v>
      </c>
      <c r="BQ72" s="95">
        <v>2479</v>
      </c>
      <c r="BR72" s="95">
        <v>2386</v>
      </c>
      <c r="BS72" s="95">
        <v>2306</v>
      </c>
      <c r="BT72" s="95">
        <v>2342</v>
      </c>
      <c r="BU72" s="95">
        <v>2353</v>
      </c>
      <c r="BV72" s="95">
        <v>2359</v>
      </c>
      <c r="BW72" s="95">
        <v>2323</v>
      </c>
      <c r="BX72" s="265">
        <v>2240</v>
      </c>
      <c r="BY72" s="265">
        <v>2166</v>
      </c>
      <c r="BZ72" s="265">
        <v>2161</v>
      </c>
      <c r="CA72" s="265">
        <v>2159</v>
      </c>
      <c r="CB72" s="265">
        <v>2186</v>
      </c>
      <c r="CC72" s="265">
        <v>2261</v>
      </c>
      <c r="CD72" s="265">
        <v>2319</v>
      </c>
      <c r="CE72" s="265">
        <v>2343</v>
      </c>
      <c r="CF72" s="265">
        <v>2197</v>
      </c>
      <c r="CG72" s="265">
        <v>2208</v>
      </c>
      <c r="CH72" s="265">
        <v>2261</v>
      </c>
      <c r="CI72" s="265">
        <v>2239</v>
      </c>
      <c r="CJ72" s="95">
        <v>2077</v>
      </c>
      <c r="CK72" s="95">
        <v>2012</v>
      </c>
      <c r="CL72" s="95">
        <v>2090</v>
      </c>
      <c r="CM72" s="95">
        <v>2118</v>
      </c>
      <c r="CN72" s="95">
        <v>2091</v>
      </c>
      <c r="CO72" s="95">
        <v>2074</v>
      </c>
      <c r="CP72" s="95">
        <v>2062</v>
      </c>
      <c r="CQ72" s="95">
        <v>2131</v>
      </c>
      <c r="CR72" s="95">
        <v>2148</v>
      </c>
      <c r="CS72" s="95">
        <v>2217</v>
      </c>
      <c r="CT72" s="95">
        <v>2266</v>
      </c>
      <c r="CU72" s="95">
        <v>2286</v>
      </c>
      <c r="CV72" s="265">
        <v>2205</v>
      </c>
      <c r="CW72" s="265">
        <v>2264</v>
      </c>
      <c r="CX72" s="265">
        <v>2330</v>
      </c>
      <c r="CY72" s="265">
        <v>2420</v>
      </c>
      <c r="CZ72" s="265">
        <v>2478</v>
      </c>
      <c r="DA72" s="265">
        <v>2462</v>
      </c>
      <c r="DB72" s="265">
        <v>2434</v>
      </c>
      <c r="DC72" s="265">
        <v>2440</v>
      </c>
      <c r="DD72" s="265">
        <v>2468</v>
      </c>
      <c r="DE72" s="265">
        <v>2513</v>
      </c>
      <c r="DF72" s="265">
        <v>2536</v>
      </c>
      <c r="DG72" s="265">
        <v>2546</v>
      </c>
      <c r="DH72" s="95">
        <v>2485</v>
      </c>
      <c r="DI72" s="95">
        <v>2542</v>
      </c>
      <c r="DJ72" s="95">
        <v>2648</v>
      </c>
      <c r="DK72" s="95">
        <v>2694</v>
      </c>
      <c r="DL72" s="95">
        <v>2714</v>
      </c>
      <c r="DM72" s="95">
        <v>2749</v>
      </c>
      <c r="DN72" s="95">
        <v>2462</v>
      </c>
      <c r="DO72" s="95">
        <v>2433</v>
      </c>
      <c r="DP72" s="95">
        <v>2417</v>
      </c>
      <c r="DQ72" s="95">
        <v>2406</v>
      </c>
      <c r="DR72" s="95">
        <v>2390</v>
      </c>
      <c r="DS72" s="95">
        <v>2247</v>
      </c>
      <c r="DT72" s="265">
        <v>2113</v>
      </c>
      <c r="DU72" s="265">
        <v>1989</v>
      </c>
      <c r="DV72" s="265">
        <v>2138</v>
      </c>
      <c r="DW72" s="265">
        <v>2198</v>
      </c>
      <c r="DX72" s="265">
        <v>2171</v>
      </c>
      <c r="DY72" s="265">
        <v>2259</v>
      </c>
      <c r="DZ72" s="265">
        <v>2229</v>
      </c>
      <c r="EA72" s="265">
        <v>2221</v>
      </c>
      <c r="EB72" s="265">
        <v>2223</v>
      </c>
      <c r="EC72" s="265">
        <v>2201</v>
      </c>
      <c r="ED72" s="265">
        <v>2242</v>
      </c>
      <c r="EE72" s="265">
        <v>2196</v>
      </c>
      <c r="EF72" s="95">
        <v>2097</v>
      </c>
      <c r="EG72" s="95">
        <v>2052</v>
      </c>
      <c r="EH72" s="95">
        <v>2076</v>
      </c>
      <c r="EI72" s="95">
        <v>2187</v>
      </c>
      <c r="EJ72" s="95">
        <v>2279</v>
      </c>
      <c r="EK72" s="95">
        <v>2303</v>
      </c>
      <c r="EL72" s="95">
        <v>2327</v>
      </c>
      <c r="EM72" s="95">
        <v>2316</v>
      </c>
      <c r="EN72" s="95">
        <v>2336</v>
      </c>
      <c r="EO72" s="95">
        <v>2315</v>
      </c>
      <c r="EP72" s="95">
        <v>2310</v>
      </c>
      <c r="EQ72" s="95">
        <v>2279</v>
      </c>
      <c r="ER72" s="95">
        <v>2111</v>
      </c>
      <c r="ES72" s="95">
        <v>2132</v>
      </c>
      <c r="ET72" s="95">
        <v>2217</v>
      </c>
      <c r="EU72" s="95">
        <v>2282</v>
      </c>
      <c r="EV72" s="95">
        <v>2298</v>
      </c>
      <c r="EW72" s="276">
        <v>2363</v>
      </c>
      <c r="EX72" s="276">
        <v>2378</v>
      </c>
      <c r="EY72" s="276">
        <v>2409</v>
      </c>
      <c r="EZ72" s="276">
        <v>2418</v>
      </c>
      <c r="FA72" s="276">
        <v>2434</v>
      </c>
      <c r="FB72" s="276">
        <v>2397</v>
      </c>
      <c r="FC72" s="276">
        <v>2442</v>
      </c>
      <c r="FD72" s="95">
        <v>2280</v>
      </c>
      <c r="FE72" s="281">
        <v>-162</v>
      </c>
      <c r="FF72" s="282">
        <v>93.366093366093395</v>
      </c>
      <c r="FG72" s="281">
        <v>-162</v>
      </c>
      <c r="FH72" s="282">
        <v>93.366093366093395</v>
      </c>
    </row>
    <row r="73" spans="1:164" ht="15" outlineLevel="2">
      <c r="A73" s="306">
        <v>647</v>
      </c>
      <c r="B73" s="307" t="s">
        <v>321</v>
      </c>
      <c r="C73" s="306" t="s">
        <v>405</v>
      </c>
      <c r="D73" s="265">
        <v>1139</v>
      </c>
      <c r="E73" s="265">
        <v>1207</v>
      </c>
      <c r="F73" s="265">
        <v>1200</v>
      </c>
      <c r="G73" s="265">
        <v>1258</v>
      </c>
      <c r="H73" s="265">
        <v>1302</v>
      </c>
      <c r="I73" s="265">
        <v>1422</v>
      </c>
      <c r="J73" s="265">
        <v>1438</v>
      </c>
      <c r="K73" s="265">
        <v>1398</v>
      </c>
      <c r="L73" s="265">
        <v>1316</v>
      </c>
      <c r="M73" s="265">
        <v>1303</v>
      </c>
      <c r="N73" s="265">
        <v>1305</v>
      </c>
      <c r="O73" s="265">
        <v>1335</v>
      </c>
      <c r="P73" s="265">
        <v>1299</v>
      </c>
      <c r="Q73" s="265">
        <v>1302</v>
      </c>
      <c r="R73" s="265">
        <v>1352</v>
      </c>
      <c r="S73" s="265">
        <v>1376</v>
      </c>
      <c r="T73" s="265">
        <v>1302</v>
      </c>
      <c r="U73" s="265">
        <v>1418</v>
      </c>
      <c r="V73" s="265">
        <v>1443</v>
      </c>
      <c r="W73" s="265">
        <v>1457</v>
      </c>
      <c r="X73" s="265">
        <v>1466</v>
      </c>
      <c r="Y73" s="265">
        <v>1530</v>
      </c>
      <c r="Z73" s="265">
        <v>1447</v>
      </c>
      <c r="AA73" s="265">
        <v>1407</v>
      </c>
      <c r="AB73" s="265">
        <v>1349</v>
      </c>
      <c r="AC73" s="265">
        <v>1322</v>
      </c>
      <c r="AD73" s="265">
        <v>1277</v>
      </c>
      <c r="AE73" s="265">
        <v>1233</v>
      </c>
      <c r="AF73" s="265">
        <v>1195</v>
      </c>
      <c r="AG73" s="265">
        <v>1175</v>
      </c>
      <c r="AH73" s="265">
        <v>1221</v>
      </c>
      <c r="AI73" s="265">
        <v>1345</v>
      </c>
      <c r="AJ73" s="265">
        <v>1396</v>
      </c>
      <c r="AK73" s="265">
        <v>1418</v>
      </c>
      <c r="AL73" s="265">
        <v>1443</v>
      </c>
      <c r="AM73" s="265">
        <v>1373</v>
      </c>
      <c r="AN73" s="265">
        <v>1357</v>
      </c>
      <c r="AO73" s="265">
        <v>1316</v>
      </c>
      <c r="AP73" s="265">
        <v>1273</v>
      </c>
      <c r="AQ73" s="265">
        <v>1300</v>
      </c>
      <c r="AR73" s="265">
        <v>1326</v>
      </c>
      <c r="AS73" s="265">
        <v>1351</v>
      </c>
      <c r="AT73" s="265">
        <v>1416</v>
      </c>
      <c r="AU73" s="265">
        <v>1439</v>
      </c>
      <c r="AV73" s="265">
        <v>1484</v>
      </c>
      <c r="AW73" s="265">
        <v>1484</v>
      </c>
      <c r="AX73" s="265">
        <v>1463</v>
      </c>
      <c r="AY73" s="265">
        <v>1493</v>
      </c>
      <c r="AZ73" s="265">
        <v>1453</v>
      </c>
      <c r="BA73" s="265">
        <v>1447</v>
      </c>
      <c r="BB73" s="265">
        <v>1465</v>
      </c>
      <c r="BC73" s="265">
        <v>1420</v>
      </c>
      <c r="BD73" s="265">
        <v>1413</v>
      </c>
      <c r="BE73" s="265">
        <v>1402</v>
      </c>
      <c r="BF73" s="265">
        <v>1429</v>
      </c>
      <c r="BG73" s="265">
        <v>1410</v>
      </c>
      <c r="BH73" s="265">
        <v>1449</v>
      </c>
      <c r="BI73" s="265">
        <v>1408</v>
      </c>
      <c r="BJ73" s="265">
        <v>1373</v>
      </c>
      <c r="BK73" s="265">
        <v>1381</v>
      </c>
      <c r="BL73" s="95">
        <v>1354</v>
      </c>
      <c r="BM73" s="95">
        <v>1333</v>
      </c>
      <c r="BN73" s="95">
        <v>1371</v>
      </c>
      <c r="BO73" s="95">
        <v>1391</v>
      </c>
      <c r="BP73" s="95">
        <v>1412</v>
      </c>
      <c r="BQ73" s="95">
        <v>1399</v>
      </c>
      <c r="BR73" s="95">
        <v>1381</v>
      </c>
      <c r="BS73" s="95">
        <v>1389</v>
      </c>
      <c r="BT73" s="95">
        <v>1398</v>
      </c>
      <c r="BU73" s="95">
        <v>1379</v>
      </c>
      <c r="BV73" s="95">
        <v>1368</v>
      </c>
      <c r="BW73" s="95">
        <v>1367</v>
      </c>
      <c r="BX73" s="265">
        <v>1325</v>
      </c>
      <c r="BY73" s="265">
        <v>1295</v>
      </c>
      <c r="BZ73" s="265">
        <v>1345</v>
      </c>
      <c r="CA73" s="265">
        <v>1391</v>
      </c>
      <c r="CB73" s="265">
        <v>1414</v>
      </c>
      <c r="CC73" s="265">
        <v>1444</v>
      </c>
      <c r="CD73" s="265">
        <v>1446</v>
      </c>
      <c r="CE73" s="265">
        <v>1482</v>
      </c>
      <c r="CF73" s="265">
        <v>1450</v>
      </c>
      <c r="CG73" s="265">
        <v>1457</v>
      </c>
      <c r="CH73" s="265">
        <v>1449</v>
      </c>
      <c r="CI73" s="265">
        <v>1406</v>
      </c>
      <c r="CJ73" s="95">
        <v>1339</v>
      </c>
      <c r="CK73" s="95">
        <v>1360</v>
      </c>
      <c r="CL73" s="95">
        <v>1369</v>
      </c>
      <c r="CM73" s="95">
        <v>1367</v>
      </c>
      <c r="CN73" s="95">
        <v>1319</v>
      </c>
      <c r="CO73" s="95">
        <v>1322</v>
      </c>
      <c r="CP73" s="95">
        <v>1277</v>
      </c>
      <c r="CQ73" s="95">
        <v>1348</v>
      </c>
      <c r="CR73" s="95">
        <v>1351</v>
      </c>
      <c r="CS73" s="95">
        <v>1336</v>
      </c>
      <c r="CT73" s="95">
        <v>1342</v>
      </c>
      <c r="CU73" s="95">
        <v>1353</v>
      </c>
      <c r="CV73" s="265">
        <v>1324</v>
      </c>
      <c r="CW73" s="265">
        <v>1364</v>
      </c>
      <c r="CX73" s="265">
        <v>1376</v>
      </c>
      <c r="CY73" s="265">
        <v>1366</v>
      </c>
      <c r="CZ73" s="265">
        <v>1408</v>
      </c>
      <c r="DA73" s="265">
        <v>1421</v>
      </c>
      <c r="DB73" s="265">
        <v>1418</v>
      </c>
      <c r="DC73" s="265">
        <v>1438</v>
      </c>
      <c r="DD73" s="265">
        <v>1415</v>
      </c>
      <c r="DE73" s="265">
        <v>1417</v>
      </c>
      <c r="DF73" s="265">
        <v>1415</v>
      </c>
      <c r="DG73" s="265">
        <v>1431</v>
      </c>
      <c r="DH73" s="95">
        <v>1436</v>
      </c>
      <c r="DI73" s="95">
        <v>1439</v>
      </c>
      <c r="DJ73" s="95">
        <v>1489</v>
      </c>
      <c r="DK73" s="95">
        <v>1526</v>
      </c>
      <c r="DL73" s="95">
        <v>1506</v>
      </c>
      <c r="DM73" s="95">
        <v>1482</v>
      </c>
      <c r="DN73" s="95">
        <v>1304</v>
      </c>
      <c r="DO73" s="95">
        <v>1288</v>
      </c>
      <c r="DP73" s="95">
        <v>1317</v>
      </c>
      <c r="DQ73" s="95">
        <v>1311</v>
      </c>
      <c r="DR73" s="95">
        <v>1297</v>
      </c>
      <c r="DS73" s="95">
        <v>1256</v>
      </c>
      <c r="DT73" s="265">
        <v>1203</v>
      </c>
      <c r="DU73" s="265">
        <v>1130</v>
      </c>
      <c r="DV73" s="265">
        <v>1182</v>
      </c>
      <c r="DW73" s="265">
        <v>1245</v>
      </c>
      <c r="DX73" s="265">
        <v>1262</v>
      </c>
      <c r="DY73" s="265">
        <v>1256</v>
      </c>
      <c r="DZ73" s="265">
        <v>1276</v>
      </c>
      <c r="EA73" s="265">
        <v>1303</v>
      </c>
      <c r="EB73" s="265">
        <v>1329</v>
      </c>
      <c r="EC73" s="265">
        <v>1332</v>
      </c>
      <c r="ED73" s="265">
        <v>1359</v>
      </c>
      <c r="EE73" s="265">
        <v>1317</v>
      </c>
      <c r="EF73" s="95">
        <v>1260</v>
      </c>
      <c r="EG73" s="95">
        <v>1199</v>
      </c>
      <c r="EH73" s="95">
        <v>1216</v>
      </c>
      <c r="EI73" s="95">
        <v>1245</v>
      </c>
      <c r="EJ73" s="95">
        <v>1269</v>
      </c>
      <c r="EK73" s="95">
        <v>1292</v>
      </c>
      <c r="EL73" s="95">
        <v>1296</v>
      </c>
      <c r="EM73" s="95">
        <v>1262</v>
      </c>
      <c r="EN73" s="95">
        <v>1267</v>
      </c>
      <c r="EO73" s="95">
        <v>1307</v>
      </c>
      <c r="EP73" s="95">
        <v>1316</v>
      </c>
      <c r="EQ73" s="95">
        <v>1307</v>
      </c>
      <c r="ER73" s="95">
        <v>1259</v>
      </c>
      <c r="ES73" s="95">
        <v>1244</v>
      </c>
      <c r="ET73" s="95">
        <v>1259</v>
      </c>
      <c r="EU73" s="95">
        <v>1269</v>
      </c>
      <c r="EV73" s="95">
        <v>1292</v>
      </c>
      <c r="EW73" s="276">
        <v>1322</v>
      </c>
      <c r="EX73" s="276">
        <v>1309</v>
      </c>
      <c r="EY73" s="276">
        <v>1332</v>
      </c>
      <c r="EZ73" s="276">
        <v>1336</v>
      </c>
      <c r="FA73" s="276">
        <v>1341</v>
      </c>
      <c r="FB73" s="276">
        <v>1320</v>
      </c>
      <c r="FC73" s="276">
        <v>1331</v>
      </c>
      <c r="FD73" s="95">
        <v>1284</v>
      </c>
      <c r="FE73" s="281">
        <v>-47</v>
      </c>
      <c r="FF73" s="282">
        <v>96.468820435762595</v>
      </c>
      <c r="FG73" s="281">
        <v>-47</v>
      </c>
      <c r="FH73" s="282">
        <v>96.468820435762595</v>
      </c>
    </row>
    <row r="74" spans="1:164" ht="15" outlineLevel="2">
      <c r="A74" s="306">
        <v>658</v>
      </c>
      <c r="B74" s="307" t="s">
        <v>321</v>
      </c>
      <c r="C74" s="306" t="s">
        <v>406</v>
      </c>
      <c r="D74" s="265">
        <v>1049</v>
      </c>
      <c r="E74" s="265">
        <v>1046</v>
      </c>
      <c r="F74" s="265">
        <v>1072</v>
      </c>
      <c r="G74" s="265">
        <v>1086</v>
      </c>
      <c r="H74" s="265">
        <v>1103</v>
      </c>
      <c r="I74" s="265">
        <v>1153</v>
      </c>
      <c r="J74" s="265">
        <v>1118</v>
      </c>
      <c r="K74" s="265">
        <v>1131</v>
      </c>
      <c r="L74" s="265">
        <v>1107</v>
      </c>
      <c r="M74" s="265">
        <v>1102</v>
      </c>
      <c r="N74" s="265">
        <v>1126</v>
      </c>
      <c r="O74" s="265">
        <v>1079</v>
      </c>
      <c r="P74" s="265">
        <v>1027</v>
      </c>
      <c r="Q74" s="265">
        <v>1018</v>
      </c>
      <c r="R74" s="265">
        <v>1067</v>
      </c>
      <c r="S74" s="265">
        <v>1092</v>
      </c>
      <c r="T74" s="265">
        <v>1103</v>
      </c>
      <c r="U74" s="265">
        <v>1070</v>
      </c>
      <c r="V74" s="265">
        <v>1045</v>
      </c>
      <c r="W74" s="265">
        <v>1102</v>
      </c>
      <c r="X74" s="265">
        <v>1098</v>
      </c>
      <c r="Y74" s="265">
        <v>1096</v>
      </c>
      <c r="Z74" s="265">
        <v>1074</v>
      </c>
      <c r="AA74" s="265">
        <v>1034</v>
      </c>
      <c r="AB74" s="265">
        <v>982</v>
      </c>
      <c r="AC74" s="265">
        <v>977</v>
      </c>
      <c r="AD74" s="265">
        <v>937</v>
      </c>
      <c r="AE74" s="265">
        <v>913</v>
      </c>
      <c r="AF74" s="265">
        <v>876</v>
      </c>
      <c r="AG74" s="265">
        <v>862</v>
      </c>
      <c r="AH74" s="265">
        <v>898</v>
      </c>
      <c r="AI74" s="265">
        <v>874</v>
      </c>
      <c r="AJ74" s="265">
        <v>884</v>
      </c>
      <c r="AK74" s="265">
        <v>872</v>
      </c>
      <c r="AL74" s="265">
        <v>885</v>
      </c>
      <c r="AM74" s="265">
        <v>934</v>
      </c>
      <c r="AN74" s="265">
        <v>990</v>
      </c>
      <c r="AO74" s="265">
        <v>934</v>
      </c>
      <c r="AP74" s="265">
        <v>919</v>
      </c>
      <c r="AQ74" s="265">
        <v>952</v>
      </c>
      <c r="AR74" s="265">
        <v>917</v>
      </c>
      <c r="AS74" s="265">
        <v>966</v>
      </c>
      <c r="AT74" s="265">
        <v>996</v>
      </c>
      <c r="AU74" s="265">
        <v>1005</v>
      </c>
      <c r="AV74" s="265">
        <v>1036</v>
      </c>
      <c r="AW74" s="265">
        <v>1058</v>
      </c>
      <c r="AX74" s="265">
        <v>1035</v>
      </c>
      <c r="AY74" s="265">
        <v>1029</v>
      </c>
      <c r="AZ74" s="265">
        <v>1006</v>
      </c>
      <c r="BA74" s="265">
        <v>1030</v>
      </c>
      <c r="BB74" s="265">
        <v>1055</v>
      </c>
      <c r="BC74" s="265">
        <v>1020</v>
      </c>
      <c r="BD74" s="265">
        <v>1012</v>
      </c>
      <c r="BE74" s="265">
        <v>1047</v>
      </c>
      <c r="BF74" s="265">
        <v>1009</v>
      </c>
      <c r="BG74" s="265">
        <v>1003</v>
      </c>
      <c r="BH74" s="265">
        <v>1041</v>
      </c>
      <c r="BI74" s="265">
        <v>1051</v>
      </c>
      <c r="BJ74" s="265">
        <v>1049</v>
      </c>
      <c r="BK74" s="265">
        <v>1071</v>
      </c>
      <c r="BL74" s="95">
        <v>1027</v>
      </c>
      <c r="BM74" s="95">
        <v>994</v>
      </c>
      <c r="BN74" s="95">
        <v>1011</v>
      </c>
      <c r="BO74" s="95">
        <v>1033</v>
      </c>
      <c r="BP74" s="95">
        <v>1004</v>
      </c>
      <c r="BQ74" s="95">
        <v>1032</v>
      </c>
      <c r="BR74" s="95">
        <v>1015</v>
      </c>
      <c r="BS74" s="95">
        <v>1033</v>
      </c>
      <c r="BT74" s="95">
        <v>1082</v>
      </c>
      <c r="BU74" s="95">
        <v>1068</v>
      </c>
      <c r="BV74" s="95">
        <v>1077</v>
      </c>
      <c r="BW74" s="95">
        <v>1095</v>
      </c>
      <c r="BX74" s="265">
        <v>1086</v>
      </c>
      <c r="BY74" s="265">
        <v>1101</v>
      </c>
      <c r="BZ74" s="265">
        <v>1123</v>
      </c>
      <c r="CA74" s="265">
        <v>1159</v>
      </c>
      <c r="CB74" s="265">
        <v>1146</v>
      </c>
      <c r="CC74" s="265">
        <v>1152</v>
      </c>
      <c r="CD74" s="265">
        <v>1166</v>
      </c>
      <c r="CE74" s="265">
        <v>1213</v>
      </c>
      <c r="CF74" s="265">
        <v>1214</v>
      </c>
      <c r="CG74" s="265">
        <v>1216</v>
      </c>
      <c r="CH74" s="265">
        <v>1214</v>
      </c>
      <c r="CI74" s="265">
        <v>1197</v>
      </c>
      <c r="CJ74" s="95">
        <v>1159</v>
      </c>
      <c r="CK74" s="95">
        <v>1153</v>
      </c>
      <c r="CL74" s="95">
        <v>1149</v>
      </c>
      <c r="CM74" s="95">
        <v>1146</v>
      </c>
      <c r="CN74" s="95">
        <v>1143</v>
      </c>
      <c r="CO74" s="95">
        <v>1141</v>
      </c>
      <c r="CP74" s="95">
        <v>1126</v>
      </c>
      <c r="CQ74" s="95">
        <v>1173</v>
      </c>
      <c r="CR74" s="95">
        <v>1186</v>
      </c>
      <c r="CS74" s="95">
        <v>1190</v>
      </c>
      <c r="CT74" s="95">
        <v>1189</v>
      </c>
      <c r="CU74" s="95">
        <v>1188</v>
      </c>
      <c r="CV74" s="265">
        <v>1165</v>
      </c>
      <c r="CW74" s="265">
        <v>1156</v>
      </c>
      <c r="CX74" s="265">
        <v>1167</v>
      </c>
      <c r="CY74" s="265">
        <v>1173</v>
      </c>
      <c r="CZ74" s="265">
        <v>1190</v>
      </c>
      <c r="DA74" s="265">
        <v>1176</v>
      </c>
      <c r="DB74" s="265">
        <v>1156</v>
      </c>
      <c r="DC74" s="265">
        <v>1157</v>
      </c>
      <c r="DD74" s="265">
        <v>1146</v>
      </c>
      <c r="DE74" s="265">
        <v>1161</v>
      </c>
      <c r="DF74" s="265">
        <v>1163</v>
      </c>
      <c r="DG74" s="265">
        <v>1153</v>
      </c>
      <c r="DH74" s="95">
        <v>1147</v>
      </c>
      <c r="DI74" s="95">
        <v>1145</v>
      </c>
      <c r="DJ74" s="95">
        <v>1125</v>
      </c>
      <c r="DK74" s="95">
        <v>1136</v>
      </c>
      <c r="DL74" s="95">
        <v>1126</v>
      </c>
      <c r="DM74" s="95">
        <v>1135</v>
      </c>
      <c r="DN74" s="95">
        <v>1071</v>
      </c>
      <c r="DO74" s="95">
        <v>1062</v>
      </c>
      <c r="DP74" s="95">
        <v>1066</v>
      </c>
      <c r="DQ74" s="95">
        <v>1063</v>
      </c>
      <c r="DR74" s="95">
        <v>1044</v>
      </c>
      <c r="DS74" s="95">
        <v>1005</v>
      </c>
      <c r="DT74" s="265">
        <v>980</v>
      </c>
      <c r="DU74" s="265">
        <v>984</v>
      </c>
      <c r="DV74" s="265">
        <v>988</v>
      </c>
      <c r="DW74" s="265">
        <v>987</v>
      </c>
      <c r="DX74" s="265">
        <v>1001</v>
      </c>
      <c r="DY74" s="265">
        <v>998</v>
      </c>
      <c r="DZ74" s="265">
        <v>998</v>
      </c>
      <c r="EA74" s="265">
        <v>999</v>
      </c>
      <c r="EB74" s="265">
        <v>993</v>
      </c>
      <c r="EC74" s="265">
        <v>992</v>
      </c>
      <c r="ED74" s="265">
        <v>997</v>
      </c>
      <c r="EE74" s="265">
        <v>981</v>
      </c>
      <c r="EF74" s="95">
        <v>953</v>
      </c>
      <c r="EG74" s="95">
        <v>958</v>
      </c>
      <c r="EH74" s="95">
        <v>963</v>
      </c>
      <c r="EI74" s="95">
        <v>977</v>
      </c>
      <c r="EJ74" s="95">
        <v>960</v>
      </c>
      <c r="EK74" s="95">
        <v>991</v>
      </c>
      <c r="EL74" s="95">
        <v>968</v>
      </c>
      <c r="EM74" s="95">
        <v>987</v>
      </c>
      <c r="EN74" s="95">
        <v>985</v>
      </c>
      <c r="EO74" s="95">
        <v>968</v>
      </c>
      <c r="EP74" s="95">
        <v>986</v>
      </c>
      <c r="EQ74" s="95">
        <v>976</v>
      </c>
      <c r="ER74" s="95">
        <v>943</v>
      </c>
      <c r="ES74" s="95">
        <v>973</v>
      </c>
      <c r="ET74" s="95">
        <v>959</v>
      </c>
      <c r="EU74" s="95">
        <v>976</v>
      </c>
      <c r="EV74" s="95">
        <v>962</v>
      </c>
      <c r="EW74" s="276">
        <v>979</v>
      </c>
      <c r="EX74" s="276">
        <v>984</v>
      </c>
      <c r="EY74" s="276">
        <v>971</v>
      </c>
      <c r="EZ74" s="276">
        <v>974</v>
      </c>
      <c r="FA74" s="276">
        <v>977</v>
      </c>
      <c r="FB74" s="276">
        <v>964</v>
      </c>
      <c r="FC74" s="276">
        <v>951</v>
      </c>
      <c r="FD74" s="95">
        <v>909</v>
      </c>
      <c r="FE74" s="281">
        <v>-42</v>
      </c>
      <c r="FF74" s="282">
        <v>95.583596214511005</v>
      </c>
      <c r="FG74" s="281">
        <v>-42</v>
      </c>
      <c r="FH74" s="282">
        <v>95.583596214511005</v>
      </c>
    </row>
    <row r="75" spans="1:164" ht="15" outlineLevel="2">
      <c r="A75" s="306">
        <v>664</v>
      </c>
      <c r="B75" s="307" t="s">
        <v>321</v>
      </c>
      <c r="C75" s="306" t="s">
        <v>407</v>
      </c>
      <c r="D75" s="265">
        <v>11751</v>
      </c>
      <c r="E75" s="265">
        <v>11741</v>
      </c>
      <c r="F75" s="265">
        <v>11767</v>
      </c>
      <c r="G75" s="265">
        <v>11783</v>
      </c>
      <c r="H75" s="265">
        <v>11929</v>
      </c>
      <c r="I75" s="265">
        <v>12007</v>
      </c>
      <c r="J75" s="265">
        <v>11942</v>
      </c>
      <c r="K75" s="265">
        <v>12076</v>
      </c>
      <c r="L75" s="265">
        <v>11953</v>
      </c>
      <c r="M75" s="265">
        <v>12021</v>
      </c>
      <c r="N75" s="265">
        <v>12037</v>
      </c>
      <c r="O75" s="265">
        <v>11981</v>
      </c>
      <c r="P75" s="265">
        <v>11939</v>
      </c>
      <c r="Q75" s="265">
        <v>10974</v>
      </c>
      <c r="R75" s="265">
        <v>11751</v>
      </c>
      <c r="S75" s="265">
        <v>11750</v>
      </c>
      <c r="T75" s="265">
        <v>11929</v>
      </c>
      <c r="U75" s="265">
        <v>12148</v>
      </c>
      <c r="V75" s="265">
        <v>11976</v>
      </c>
      <c r="W75" s="265">
        <v>12349</v>
      </c>
      <c r="X75" s="265">
        <v>12447</v>
      </c>
      <c r="Y75" s="265">
        <v>12711</v>
      </c>
      <c r="Z75" s="265">
        <v>12753</v>
      </c>
      <c r="AA75" s="265">
        <v>12551</v>
      </c>
      <c r="AB75" s="265">
        <v>12347</v>
      </c>
      <c r="AC75" s="265">
        <v>12186</v>
      </c>
      <c r="AD75" s="265">
        <v>12269</v>
      </c>
      <c r="AE75" s="265">
        <v>12351</v>
      </c>
      <c r="AF75" s="265">
        <v>12278</v>
      </c>
      <c r="AG75" s="265">
        <v>12498</v>
      </c>
      <c r="AH75" s="265">
        <v>12871</v>
      </c>
      <c r="AI75" s="265">
        <v>13050</v>
      </c>
      <c r="AJ75" s="265">
        <v>13235</v>
      </c>
      <c r="AK75" s="265">
        <v>13342</v>
      </c>
      <c r="AL75" s="265">
        <v>13090</v>
      </c>
      <c r="AM75" s="265">
        <v>13183</v>
      </c>
      <c r="AN75" s="265">
        <v>13004</v>
      </c>
      <c r="AO75" s="265">
        <v>12928</v>
      </c>
      <c r="AP75" s="265">
        <v>13035</v>
      </c>
      <c r="AQ75" s="265">
        <v>13281</v>
      </c>
      <c r="AR75" s="265">
        <v>13219</v>
      </c>
      <c r="AS75" s="265">
        <v>13382</v>
      </c>
      <c r="AT75" s="265">
        <v>13555</v>
      </c>
      <c r="AU75" s="265">
        <v>13651</v>
      </c>
      <c r="AV75" s="265">
        <v>13768</v>
      </c>
      <c r="AW75" s="265">
        <v>13945</v>
      </c>
      <c r="AX75" s="265">
        <v>13854</v>
      </c>
      <c r="AY75" s="265">
        <v>13810</v>
      </c>
      <c r="AZ75" s="265">
        <v>13657</v>
      </c>
      <c r="BA75" s="265">
        <v>13669</v>
      </c>
      <c r="BB75" s="265">
        <v>13836</v>
      </c>
      <c r="BC75" s="265">
        <v>13671</v>
      </c>
      <c r="BD75" s="265">
        <v>13701</v>
      </c>
      <c r="BE75" s="265">
        <v>13764</v>
      </c>
      <c r="BF75" s="265">
        <v>13730</v>
      </c>
      <c r="BG75" s="265">
        <v>13836</v>
      </c>
      <c r="BH75" s="265">
        <v>13914</v>
      </c>
      <c r="BI75" s="265">
        <v>13893</v>
      </c>
      <c r="BJ75" s="265">
        <v>13847</v>
      </c>
      <c r="BK75" s="265">
        <v>13930</v>
      </c>
      <c r="BL75" s="95">
        <v>13735</v>
      </c>
      <c r="BM75" s="95">
        <v>13733</v>
      </c>
      <c r="BN75" s="95">
        <v>13881</v>
      </c>
      <c r="BO75" s="95">
        <v>14012</v>
      </c>
      <c r="BP75" s="95">
        <v>13996</v>
      </c>
      <c r="BQ75" s="95">
        <v>14010</v>
      </c>
      <c r="BR75" s="95">
        <v>14045</v>
      </c>
      <c r="BS75" s="95">
        <v>14115</v>
      </c>
      <c r="BT75" s="95">
        <v>14123</v>
      </c>
      <c r="BU75" s="95">
        <v>14224</v>
      </c>
      <c r="BV75" s="95">
        <v>14284</v>
      </c>
      <c r="BW75" s="95">
        <v>14262</v>
      </c>
      <c r="BX75" s="265">
        <v>14035</v>
      </c>
      <c r="BY75" s="265">
        <v>14010</v>
      </c>
      <c r="BZ75" s="265">
        <v>14190</v>
      </c>
      <c r="CA75" s="265">
        <v>14232</v>
      </c>
      <c r="CB75" s="265">
        <v>14280</v>
      </c>
      <c r="CC75" s="265">
        <v>14419</v>
      </c>
      <c r="CD75" s="265">
        <v>14446</v>
      </c>
      <c r="CE75" s="265">
        <v>14568</v>
      </c>
      <c r="CF75" s="265">
        <v>14548</v>
      </c>
      <c r="CG75" s="265">
        <v>14575</v>
      </c>
      <c r="CH75" s="265">
        <v>14623</v>
      </c>
      <c r="CI75" s="265">
        <v>14604</v>
      </c>
      <c r="CJ75" s="95">
        <v>14373</v>
      </c>
      <c r="CK75" s="95">
        <v>14293</v>
      </c>
      <c r="CL75" s="95">
        <v>14267</v>
      </c>
      <c r="CM75" s="95">
        <v>14163</v>
      </c>
      <c r="CN75" s="95">
        <v>14150</v>
      </c>
      <c r="CO75" s="95">
        <v>14227</v>
      </c>
      <c r="CP75" s="95">
        <v>14331</v>
      </c>
      <c r="CQ75" s="95">
        <v>14520</v>
      </c>
      <c r="CR75" s="95">
        <v>14560</v>
      </c>
      <c r="CS75" s="95">
        <v>14690</v>
      </c>
      <c r="CT75" s="95">
        <v>14817</v>
      </c>
      <c r="CU75" s="95">
        <v>14749</v>
      </c>
      <c r="CV75" s="265">
        <v>14643</v>
      </c>
      <c r="CW75" s="265">
        <v>14742</v>
      </c>
      <c r="CX75" s="265">
        <v>14895</v>
      </c>
      <c r="CY75" s="265">
        <v>15018</v>
      </c>
      <c r="CZ75" s="265">
        <v>15047</v>
      </c>
      <c r="DA75" s="265">
        <v>15002</v>
      </c>
      <c r="DB75" s="265">
        <v>14939</v>
      </c>
      <c r="DC75" s="265">
        <v>15036</v>
      </c>
      <c r="DD75" s="265">
        <v>15012</v>
      </c>
      <c r="DE75" s="265">
        <v>15047</v>
      </c>
      <c r="DF75" s="265">
        <v>15009</v>
      </c>
      <c r="DG75" s="265">
        <v>15139</v>
      </c>
      <c r="DH75" s="95">
        <v>15091</v>
      </c>
      <c r="DI75" s="95">
        <v>15126</v>
      </c>
      <c r="DJ75" s="95">
        <v>14768</v>
      </c>
      <c r="DK75" s="95">
        <v>14984</v>
      </c>
      <c r="DL75" s="95">
        <v>15067</v>
      </c>
      <c r="DM75" s="95">
        <v>15040</v>
      </c>
      <c r="DN75" s="95">
        <v>14021</v>
      </c>
      <c r="DO75" s="95">
        <v>14117</v>
      </c>
      <c r="DP75" s="95">
        <v>14123</v>
      </c>
      <c r="DQ75" s="95">
        <v>14118</v>
      </c>
      <c r="DR75" s="95">
        <v>14244</v>
      </c>
      <c r="DS75" s="95">
        <v>14292</v>
      </c>
      <c r="DT75" s="265">
        <v>14103</v>
      </c>
      <c r="DU75" s="265">
        <v>14150</v>
      </c>
      <c r="DV75" s="265">
        <v>14235</v>
      </c>
      <c r="DW75" s="265">
        <v>14273</v>
      </c>
      <c r="DX75" s="265">
        <v>14307</v>
      </c>
      <c r="DY75" s="265">
        <v>14343</v>
      </c>
      <c r="DZ75" s="265">
        <v>14301</v>
      </c>
      <c r="EA75" s="265">
        <v>14269</v>
      </c>
      <c r="EB75" s="265">
        <v>14307</v>
      </c>
      <c r="EC75" s="265">
        <v>14365</v>
      </c>
      <c r="ED75" s="265">
        <v>14426</v>
      </c>
      <c r="EE75" s="265">
        <v>14405</v>
      </c>
      <c r="EF75" s="95">
        <v>14219</v>
      </c>
      <c r="EG75" s="95">
        <v>14154</v>
      </c>
      <c r="EH75" s="95">
        <v>14196</v>
      </c>
      <c r="EI75" s="95">
        <v>14277</v>
      </c>
      <c r="EJ75" s="95">
        <v>14448</v>
      </c>
      <c r="EK75" s="95">
        <v>14578</v>
      </c>
      <c r="EL75" s="95">
        <v>14705</v>
      </c>
      <c r="EM75" s="95">
        <v>14792</v>
      </c>
      <c r="EN75" s="95">
        <v>14866</v>
      </c>
      <c r="EO75" s="95">
        <v>14905</v>
      </c>
      <c r="EP75" s="95">
        <v>14955</v>
      </c>
      <c r="EQ75" s="95">
        <v>15029</v>
      </c>
      <c r="ER75" s="95">
        <v>14753</v>
      </c>
      <c r="ES75" s="95">
        <v>14779</v>
      </c>
      <c r="ET75" s="95">
        <v>14875</v>
      </c>
      <c r="EU75" s="95">
        <v>14953</v>
      </c>
      <c r="EV75" s="95">
        <v>14900</v>
      </c>
      <c r="EW75" s="276">
        <v>14740</v>
      </c>
      <c r="EX75" s="276">
        <v>14642</v>
      </c>
      <c r="EY75" s="276">
        <v>14607</v>
      </c>
      <c r="EZ75" s="276">
        <v>14615</v>
      </c>
      <c r="FA75" s="276">
        <v>14661</v>
      </c>
      <c r="FB75" s="276">
        <v>14699</v>
      </c>
      <c r="FC75" s="276">
        <v>14621</v>
      </c>
      <c r="FD75" s="95">
        <v>14424</v>
      </c>
      <c r="FE75" s="281">
        <v>-197</v>
      </c>
      <c r="FF75" s="282">
        <v>98.652622939607397</v>
      </c>
      <c r="FG75" s="281">
        <v>-197</v>
      </c>
      <c r="FH75" s="282">
        <v>98.652622939607397</v>
      </c>
    </row>
    <row r="76" spans="1:164" ht="15" outlineLevel="2">
      <c r="A76" s="306">
        <v>686</v>
      </c>
      <c r="B76" s="307" t="s">
        <v>321</v>
      </c>
      <c r="C76" s="306" t="s">
        <v>408</v>
      </c>
      <c r="D76" s="265">
        <v>14339</v>
      </c>
      <c r="E76" s="265">
        <v>14363</v>
      </c>
      <c r="F76" s="265">
        <v>14456</v>
      </c>
      <c r="G76" s="265">
        <v>14662</v>
      </c>
      <c r="H76" s="265">
        <v>14991</v>
      </c>
      <c r="I76" s="265">
        <v>15240</v>
      </c>
      <c r="J76" s="265">
        <v>15204</v>
      </c>
      <c r="K76" s="265">
        <v>15240</v>
      </c>
      <c r="L76" s="265">
        <v>15050</v>
      </c>
      <c r="M76" s="265">
        <v>15188</v>
      </c>
      <c r="N76" s="265">
        <v>15248</v>
      </c>
      <c r="O76" s="265">
        <v>15187</v>
      </c>
      <c r="P76" s="265">
        <v>15045</v>
      </c>
      <c r="Q76" s="265">
        <v>14790</v>
      </c>
      <c r="R76" s="265">
        <v>15105</v>
      </c>
      <c r="S76" s="265">
        <v>15201</v>
      </c>
      <c r="T76" s="265">
        <v>14991</v>
      </c>
      <c r="U76" s="265">
        <v>15571</v>
      </c>
      <c r="V76" s="265">
        <v>15462</v>
      </c>
      <c r="W76" s="265">
        <v>15944</v>
      </c>
      <c r="X76" s="265">
        <v>15970</v>
      </c>
      <c r="Y76" s="265">
        <v>16184</v>
      </c>
      <c r="Z76" s="265">
        <v>16206</v>
      </c>
      <c r="AA76" s="265">
        <v>15920</v>
      </c>
      <c r="AB76" s="265">
        <v>15658</v>
      </c>
      <c r="AC76" s="265">
        <v>15371</v>
      </c>
      <c r="AD76" s="265">
        <v>15267</v>
      </c>
      <c r="AE76" s="265">
        <v>15503</v>
      </c>
      <c r="AF76" s="265">
        <v>15624</v>
      </c>
      <c r="AG76" s="265">
        <v>15795</v>
      </c>
      <c r="AH76" s="265">
        <v>16280</v>
      </c>
      <c r="AI76" s="265">
        <v>16440</v>
      </c>
      <c r="AJ76" s="265">
        <v>16604</v>
      </c>
      <c r="AK76" s="265">
        <v>16743</v>
      </c>
      <c r="AL76" s="265">
        <v>16528</v>
      </c>
      <c r="AM76" s="265">
        <v>16592</v>
      </c>
      <c r="AN76" s="265">
        <v>16299</v>
      </c>
      <c r="AO76" s="265">
        <v>16184</v>
      </c>
      <c r="AP76" s="265">
        <v>16489</v>
      </c>
      <c r="AQ76" s="265">
        <v>16658</v>
      </c>
      <c r="AR76" s="265">
        <v>16740</v>
      </c>
      <c r="AS76" s="265">
        <v>17027</v>
      </c>
      <c r="AT76" s="265">
        <v>17155</v>
      </c>
      <c r="AU76" s="265">
        <v>17243</v>
      </c>
      <c r="AV76" s="265">
        <v>17248</v>
      </c>
      <c r="AW76" s="265">
        <v>17497</v>
      </c>
      <c r="AX76" s="265">
        <v>17389</v>
      </c>
      <c r="AY76" s="265">
        <v>17224</v>
      </c>
      <c r="AZ76" s="265">
        <v>16970</v>
      </c>
      <c r="BA76" s="265">
        <v>16800</v>
      </c>
      <c r="BB76" s="265">
        <v>17257</v>
      </c>
      <c r="BC76" s="265">
        <v>17259</v>
      </c>
      <c r="BD76" s="265">
        <v>17247</v>
      </c>
      <c r="BE76" s="265">
        <v>17485</v>
      </c>
      <c r="BF76" s="265">
        <v>17550</v>
      </c>
      <c r="BG76" s="265">
        <v>17534</v>
      </c>
      <c r="BH76" s="265">
        <v>17748</v>
      </c>
      <c r="BI76" s="265">
        <v>17765</v>
      </c>
      <c r="BJ76" s="265">
        <v>17806</v>
      </c>
      <c r="BK76" s="265">
        <v>17915</v>
      </c>
      <c r="BL76" s="95">
        <v>17646</v>
      </c>
      <c r="BM76" s="95">
        <v>17750</v>
      </c>
      <c r="BN76" s="95">
        <v>18023</v>
      </c>
      <c r="BO76" s="95">
        <v>18214</v>
      </c>
      <c r="BP76" s="95">
        <v>18277</v>
      </c>
      <c r="BQ76" s="95">
        <v>18391</v>
      </c>
      <c r="BR76" s="95">
        <v>18332</v>
      </c>
      <c r="BS76" s="95">
        <v>18363</v>
      </c>
      <c r="BT76" s="95">
        <v>18525</v>
      </c>
      <c r="BU76" s="95">
        <v>18670</v>
      </c>
      <c r="BV76" s="95">
        <v>18815</v>
      </c>
      <c r="BW76" s="95">
        <v>18682</v>
      </c>
      <c r="BX76" s="265">
        <v>18435</v>
      </c>
      <c r="BY76" s="265">
        <v>18632</v>
      </c>
      <c r="BZ76" s="265">
        <v>18969</v>
      </c>
      <c r="CA76" s="265">
        <v>19167</v>
      </c>
      <c r="CB76" s="265">
        <v>19325</v>
      </c>
      <c r="CC76" s="265">
        <v>19419</v>
      </c>
      <c r="CD76" s="265">
        <v>19645</v>
      </c>
      <c r="CE76" s="265">
        <v>19861</v>
      </c>
      <c r="CF76" s="265">
        <v>19914</v>
      </c>
      <c r="CG76" s="265">
        <v>20030</v>
      </c>
      <c r="CH76" s="265">
        <v>20098</v>
      </c>
      <c r="CI76" s="265">
        <v>20046</v>
      </c>
      <c r="CJ76" s="95">
        <v>19792</v>
      </c>
      <c r="CK76" s="95">
        <v>19791</v>
      </c>
      <c r="CL76" s="95">
        <v>19774</v>
      </c>
      <c r="CM76" s="95">
        <v>19647</v>
      </c>
      <c r="CN76" s="95">
        <v>19516</v>
      </c>
      <c r="CO76" s="95">
        <v>19623</v>
      </c>
      <c r="CP76" s="95">
        <v>19713</v>
      </c>
      <c r="CQ76" s="95">
        <v>20139</v>
      </c>
      <c r="CR76" s="95">
        <v>20300</v>
      </c>
      <c r="CS76" s="95">
        <v>20569</v>
      </c>
      <c r="CT76" s="95">
        <v>20927</v>
      </c>
      <c r="CU76" s="95">
        <v>21120</v>
      </c>
      <c r="CV76" s="265">
        <v>20963</v>
      </c>
      <c r="CW76" s="265">
        <v>21384</v>
      </c>
      <c r="CX76" s="265">
        <v>21650</v>
      </c>
      <c r="CY76" s="265">
        <v>21975</v>
      </c>
      <c r="CZ76" s="265">
        <v>22202</v>
      </c>
      <c r="DA76" s="265">
        <v>22353</v>
      </c>
      <c r="DB76" s="265">
        <v>22397</v>
      </c>
      <c r="DC76" s="265">
        <v>22589</v>
      </c>
      <c r="DD76" s="265">
        <v>22149</v>
      </c>
      <c r="DE76" s="265">
        <v>22261</v>
      </c>
      <c r="DF76" s="265">
        <v>22329</v>
      </c>
      <c r="DG76" s="265">
        <v>22254</v>
      </c>
      <c r="DH76" s="95">
        <v>22266</v>
      </c>
      <c r="DI76" s="95">
        <v>22191</v>
      </c>
      <c r="DJ76" s="95">
        <v>21751</v>
      </c>
      <c r="DK76" s="95">
        <v>21886</v>
      </c>
      <c r="DL76" s="95">
        <v>21822</v>
      </c>
      <c r="DM76" s="95">
        <v>21968</v>
      </c>
      <c r="DN76" s="95">
        <v>20816</v>
      </c>
      <c r="DO76" s="95">
        <v>20810</v>
      </c>
      <c r="DP76" s="95">
        <v>20856</v>
      </c>
      <c r="DQ76" s="95">
        <v>20861</v>
      </c>
      <c r="DR76" s="95">
        <v>20940</v>
      </c>
      <c r="DS76" s="95">
        <v>20894</v>
      </c>
      <c r="DT76" s="265">
        <v>20619</v>
      </c>
      <c r="DU76" s="265">
        <v>20731</v>
      </c>
      <c r="DV76" s="265">
        <v>21001</v>
      </c>
      <c r="DW76" s="265">
        <v>21065</v>
      </c>
      <c r="DX76" s="265">
        <v>21035</v>
      </c>
      <c r="DY76" s="265">
        <v>20924</v>
      </c>
      <c r="DZ76" s="265">
        <v>20864</v>
      </c>
      <c r="EA76" s="265">
        <v>20905</v>
      </c>
      <c r="EB76" s="265">
        <v>20924</v>
      </c>
      <c r="EC76" s="265">
        <v>21009</v>
      </c>
      <c r="ED76" s="265">
        <v>20973</v>
      </c>
      <c r="EE76" s="265">
        <v>20963</v>
      </c>
      <c r="EF76" s="95">
        <v>20734</v>
      </c>
      <c r="EG76" s="95">
        <v>20819</v>
      </c>
      <c r="EH76" s="95">
        <v>20862</v>
      </c>
      <c r="EI76" s="95">
        <v>20950</v>
      </c>
      <c r="EJ76" s="95">
        <v>21051</v>
      </c>
      <c r="EK76" s="95">
        <v>21098</v>
      </c>
      <c r="EL76" s="95">
        <v>21097</v>
      </c>
      <c r="EM76" s="95">
        <v>21225</v>
      </c>
      <c r="EN76" s="95">
        <v>21183</v>
      </c>
      <c r="EO76" s="95">
        <v>21154</v>
      </c>
      <c r="EP76" s="95">
        <v>21248</v>
      </c>
      <c r="EQ76" s="95">
        <v>21218</v>
      </c>
      <c r="ER76" s="95">
        <v>20875</v>
      </c>
      <c r="ES76" s="95">
        <v>20884</v>
      </c>
      <c r="ET76" s="95">
        <v>21166</v>
      </c>
      <c r="EU76" s="95">
        <v>21144</v>
      </c>
      <c r="EV76" s="95">
        <v>21269</v>
      </c>
      <c r="EW76" s="276">
        <v>21302</v>
      </c>
      <c r="EX76" s="276">
        <v>21276</v>
      </c>
      <c r="EY76" s="276">
        <v>21360</v>
      </c>
      <c r="EZ76" s="276">
        <v>21395</v>
      </c>
      <c r="FA76" s="276">
        <v>21503</v>
      </c>
      <c r="FB76" s="276">
        <v>21686</v>
      </c>
      <c r="FC76" s="276">
        <v>21737</v>
      </c>
      <c r="FD76" s="95">
        <v>21360</v>
      </c>
      <c r="FE76" s="281">
        <v>-377</v>
      </c>
      <c r="FF76" s="282">
        <v>98.2656300317431</v>
      </c>
      <c r="FG76" s="281">
        <v>-377</v>
      </c>
      <c r="FH76" s="282">
        <v>98.2656300317431</v>
      </c>
    </row>
    <row r="77" spans="1:164" ht="15" outlineLevel="2">
      <c r="A77" s="306">
        <v>819</v>
      </c>
      <c r="B77" s="307" t="s">
        <v>321</v>
      </c>
      <c r="C77" s="306" t="s">
        <v>409</v>
      </c>
      <c r="D77" s="265">
        <v>773</v>
      </c>
      <c r="E77" s="265">
        <v>778</v>
      </c>
      <c r="F77" s="265">
        <v>813</v>
      </c>
      <c r="G77" s="265">
        <v>848</v>
      </c>
      <c r="H77" s="265">
        <v>969</v>
      </c>
      <c r="I77" s="265">
        <v>1097</v>
      </c>
      <c r="J77" s="265">
        <v>1136</v>
      </c>
      <c r="K77" s="265">
        <v>1197</v>
      </c>
      <c r="L77" s="265">
        <v>1255</v>
      </c>
      <c r="M77" s="265">
        <v>1414</v>
      </c>
      <c r="N77" s="265">
        <v>1508</v>
      </c>
      <c r="O77" s="265">
        <v>1565</v>
      </c>
      <c r="P77" s="265">
        <v>1563</v>
      </c>
      <c r="Q77" s="265">
        <v>1571</v>
      </c>
      <c r="R77" s="265">
        <v>1546</v>
      </c>
      <c r="S77" s="265">
        <v>1541</v>
      </c>
      <c r="T77" s="265">
        <v>969</v>
      </c>
      <c r="U77" s="265">
        <v>1366</v>
      </c>
      <c r="V77" s="265">
        <v>1369</v>
      </c>
      <c r="W77" s="265">
        <v>1375</v>
      </c>
      <c r="X77" s="265">
        <v>1400</v>
      </c>
      <c r="Y77" s="265">
        <v>1425</v>
      </c>
      <c r="Z77" s="265">
        <v>1387</v>
      </c>
      <c r="AA77" s="265">
        <v>1317</v>
      </c>
      <c r="AB77" s="265">
        <v>1264</v>
      </c>
      <c r="AC77" s="265">
        <v>1164</v>
      </c>
      <c r="AD77" s="265">
        <v>1126</v>
      </c>
      <c r="AE77" s="265">
        <v>1094</v>
      </c>
      <c r="AF77" s="265">
        <v>1073</v>
      </c>
      <c r="AG77" s="265">
        <v>1079</v>
      </c>
      <c r="AH77" s="265">
        <v>1151</v>
      </c>
      <c r="AI77" s="265">
        <v>1154</v>
      </c>
      <c r="AJ77" s="265">
        <v>1177</v>
      </c>
      <c r="AK77" s="265">
        <v>1179</v>
      </c>
      <c r="AL77" s="265">
        <v>1126</v>
      </c>
      <c r="AM77" s="265">
        <v>1105</v>
      </c>
      <c r="AN77" s="265">
        <v>1045</v>
      </c>
      <c r="AO77" s="265">
        <v>1016</v>
      </c>
      <c r="AP77" s="265">
        <v>996</v>
      </c>
      <c r="AQ77" s="265">
        <v>1015</v>
      </c>
      <c r="AR77" s="265">
        <v>1053</v>
      </c>
      <c r="AS77" s="265">
        <v>1091</v>
      </c>
      <c r="AT77" s="265">
        <v>1135</v>
      </c>
      <c r="AU77" s="265">
        <v>1112</v>
      </c>
      <c r="AV77" s="265">
        <v>1116</v>
      </c>
      <c r="AW77" s="265">
        <v>1108</v>
      </c>
      <c r="AX77" s="265">
        <v>1101</v>
      </c>
      <c r="AY77" s="265">
        <v>1077</v>
      </c>
      <c r="AZ77" s="265">
        <v>1008</v>
      </c>
      <c r="BA77" s="265">
        <v>991</v>
      </c>
      <c r="BB77" s="265">
        <v>980</v>
      </c>
      <c r="BC77" s="265">
        <v>910</v>
      </c>
      <c r="BD77" s="265">
        <v>960</v>
      </c>
      <c r="BE77" s="265">
        <v>957</v>
      </c>
      <c r="BF77" s="265">
        <v>959</v>
      </c>
      <c r="BG77" s="265">
        <v>974</v>
      </c>
      <c r="BH77" s="265">
        <v>988</v>
      </c>
      <c r="BI77" s="265">
        <v>976</v>
      </c>
      <c r="BJ77" s="265">
        <v>958</v>
      </c>
      <c r="BK77" s="265">
        <v>1011</v>
      </c>
      <c r="BL77" s="95">
        <v>1031</v>
      </c>
      <c r="BM77" s="95">
        <v>1037</v>
      </c>
      <c r="BN77" s="95">
        <v>1011</v>
      </c>
      <c r="BO77" s="95">
        <v>1006</v>
      </c>
      <c r="BP77" s="95">
        <v>994</v>
      </c>
      <c r="BQ77" s="95">
        <v>982</v>
      </c>
      <c r="BR77" s="95">
        <v>948</v>
      </c>
      <c r="BS77" s="95">
        <v>931</v>
      </c>
      <c r="BT77" s="95">
        <v>943</v>
      </c>
      <c r="BU77" s="95">
        <v>951</v>
      </c>
      <c r="BV77" s="95">
        <v>935</v>
      </c>
      <c r="BW77" s="95">
        <v>906</v>
      </c>
      <c r="BX77" s="265">
        <v>835</v>
      </c>
      <c r="BY77" s="265">
        <v>834</v>
      </c>
      <c r="BZ77" s="265">
        <v>878</v>
      </c>
      <c r="CA77" s="265">
        <v>878</v>
      </c>
      <c r="CB77" s="265">
        <v>866</v>
      </c>
      <c r="CC77" s="265">
        <v>874</v>
      </c>
      <c r="CD77" s="265">
        <v>880</v>
      </c>
      <c r="CE77" s="265">
        <v>891</v>
      </c>
      <c r="CF77" s="265">
        <v>918</v>
      </c>
      <c r="CG77" s="265">
        <v>935</v>
      </c>
      <c r="CH77" s="265">
        <v>928</v>
      </c>
      <c r="CI77" s="265">
        <v>935</v>
      </c>
      <c r="CJ77" s="95">
        <v>895</v>
      </c>
      <c r="CK77" s="95">
        <v>830</v>
      </c>
      <c r="CL77" s="95">
        <v>861</v>
      </c>
      <c r="CM77" s="95">
        <v>825</v>
      </c>
      <c r="CN77" s="95">
        <v>806</v>
      </c>
      <c r="CO77" s="95">
        <v>819</v>
      </c>
      <c r="CP77" s="95">
        <v>822</v>
      </c>
      <c r="CQ77" s="95">
        <v>837</v>
      </c>
      <c r="CR77" s="95">
        <v>855</v>
      </c>
      <c r="CS77" s="95">
        <v>874</v>
      </c>
      <c r="CT77" s="95">
        <v>900</v>
      </c>
      <c r="CU77" s="95">
        <v>914</v>
      </c>
      <c r="CV77" s="265">
        <v>889</v>
      </c>
      <c r="CW77" s="265">
        <v>907</v>
      </c>
      <c r="CX77" s="265">
        <v>966</v>
      </c>
      <c r="CY77" s="265">
        <v>966</v>
      </c>
      <c r="CZ77" s="265">
        <v>974</v>
      </c>
      <c r="DA77" s="265">
        <v>942</v>
      </c>
      <c r="DB77" s="265">
        <v>943</v>
      </c>
      <c r="DC77" s="265">
        <v>954</v>
      </c>
      <c r="DD77" s="265">
        <v>947</v>
      </c>
      <c r="DE77" s="265">
        <v>949</v>
      </c>
      <c r="DF77" s="265">
        <v>942</v>
      </c>
      <c r="DG77" s="265">
        <v>917</v>
      </c>
      <c r="DH77" s="95">
        <v>891</v>
      </c>
      <c r="DI77" s="95">
        <v>918</v>
      </c>
      <c r="DJ77" s="95">
        <v>950</v>
      </c>
      <c r="DK77" s="95">
        <v>994</v>
      </c>
      <c r="DL77" s="95">
        <v>1007</v>
      </c>
      <c r="DM77" s="95">
        <v>971</v>
      </c>
      <c r="DN77" s="95">
        <v>887</v>
      </c>
      <c r="DO77" s="95">
        <v>894</v>
      </c>
      <c r="DP77" s="95">
        <v>894</v>
      </c>
      <c r="DQ77" s="95">
        <v>871</v>
      </c>
      <c r="DR77" s="95">
        <v>855</v>
      </c>
      <c r="DS77" s="95">
        <v>840</v>
      </c>
      <c r="DT77" s="265">
        <v>805</v>
      </c>
      <c r="DU77" s="265">
        <v>778</v>
      </c>
      <c r="DV77" s="265">
        <v>764</v>
      </c>
      <c r="DW77" s="265">
        <v>791</v>
      </c>
      <c r="DX77" s="265">
        <v>787</v>
      </c>
      <c r="DY77" s="265">
        <v>801</v>
      </c>
      <c r="DZ77" s="265">
        <v>819</v>
      </c>
      <c r="EA77" s="265">
        <v>814</v>
      </c>
      <c r="EB77" s="265">
        <v>800</v>
      </c>
      <c r="EC77" s="265">
        <v>791</v>
      </c>
      <c r="ED77" s="265">
        <v>763</v>
      </c>
      <c r="EE77" s="265">
        <v>757</v>
      </c>
      <c r="EF77" s="95">
        <v>754</v>
      </c>
      <c r="EG77" s="95">
        <v>720</v>
      </c>
      <c r="EH77" s="95">
        <v>732</v>
      </c>
      <c r="EI77" s="95">
        <v>749</v>
      </c>
      <c r="EJ77" s="95">
        <v>774</v>
      </c>
      <c r="EK77" s="95">
        <v>774</v>
      </c>
      <c r="EL77" s="95">
        <v>766</v>
      </c>
      <c r="EM77" s="95">
        <v>756</v>
      </c>
      <c r="EN77" s="95">
        <v>751</v>
      </c>
      <c r="EO77" s="95">
        <v>757</v>
      </c>
      <c r="EP77" s="95">
        <v>755</v>
      </c>
      <c r="EQ77" s="95">
        <v>726</v>
      </c>
      <c r="ER77" s="95">
        <v>655</v>
      </c>
      <c r="ES77" s="95">
        <v>700</v>
      </c>
      <c r="ET77" s="95">
        <v>728</v>
      </c>
      <c r="EU77" s="95">
        <v>781</v>
      </c>
      <c r="EV77" s="95">
        <v>801</v>
      </c>
      <c r="EW77" s="276">
        <v>815</v>
      </c>
      <c r="EX77" s="276">
        <v>807</v>
      </c>
      <c r="EY77" s="276">
        <v>825</v>
      </c>
      <c r="EZ77" s="276">
        <v>822</v>
      </c>
      <c r="FA77" s="276">
        <v>782</v>
      </c>
      <c r="FB77" s="276">
        <v>740</v>
      </c>
      <c r="FC77" s="276">
        <v>744</v>
      </c>
      <c r="FD77" s="95">
        <v>674</v>
      </c>
      <c r="FE77" s="281">
        <v>-70</v>
      </c>
      <c r="FF77" s="282">
        <v>90.591397849462396</v>
      </c>
      <c r="FG77" s="281">
        <v>-70</v>
      </c>
      <c r="FH77" s="282">
        <v>90.591397849462396</v>
      </c>
    </row>
    <row r="78" spans="1:164" ht="15" outlineLevel="2">
      <c r="A78" s="306">
        <v>854</v>
      </c>
      <c r="B78" s="307" t="s">
        <v>321</v>
      </c>
      <c r="C78" s="306" t="s">
        <v>410</v>
      </c>
      <c r="D78" s="265">
        <v>916</v>
      </c>
      <c r="E78" s="265">
        <v>950</v>
      </c>
      <c r="F78" s="265">
        <v>964</v>
      </c>
      <c r="G78" s="265">
        <v>987</v>
      </c>
      <c r="H78" s="265">
        <v>1034</v>
      </c>
      <c r="I78" s="265">
        <v>1103</v>
      </c>
      <c r="J78" s="265">
        <v>1067</v>
      </c>
      <c r="K78" s="265">
        <v>1073</v>
      </c>
      <c r="L78" s="265">
        <v>1064</v>
      </c>
      <c r="M78" s="265">
        <v>1072</v>
      </c>
      <c r="N78" s="265">
        <v>1065</v>
      </c>
      <c r="O78" s="265">
        <v>978</v>
      </c>
      <c r="P78" s="265">
        <v>957</v>
      </c>
      <c r="Q78" s="265">
        <v>996</v>
      </c>
      <c r="R78" s="265">
        <v>1042</v>
      </c>
      <c r="S78" s="265">
        <v>1095</v>
      </c>
      <c r="T78" s="265">
        <v>1034</v>
      </c>
      <c r="U78" s="265">
        <v>1205</v>
      </c>
      <c r="V78" s="265">
        <v>1240</v>
      </c>
      <c r="W78" s="265">
        <v>1314</v>
      </c>
      <c r="X78" s="265">
        <v>1401</v>
      </c>
      <c r="Y78" s="265">
        <v>1440</v>
      </c>
      <c r="Z78" s="265">
        <v>1393</v>
      </c>
      <c r="AA78" s="265">
        <v>1319</v>
      </c>
      <c r="AB78" s="265">
        <v>1255</v>
      </c>
      <c r="AC78" s="265">
        <v>1142</v>
      </c>
      <c r="AD78" s="265">
        <v>1202</v>
      </c>
      <c r="AE78" s="265">
        <v>1188</v>
      </c>
      <c r="AF78" s="265">
        <v>1186</v>
      </c>
      <c r="AG78" s="265">
        <v>1174</v>
      </c>
      <c r="AH78" s="265">
        <v>1191</v>
      </c>
      <c r="AI78" s="265">
        <v>1192</v>
      </c>
      <c r="AJ78" s="265">
        <v>1201</v>
      </c>
      <c r="AK78" s="265">
        <v>1198</v>
      </c>
      <c r="AL78" s="265">
        <v>1123</v>
      </c>
      <c r="AM78" s="265">
        <v>1223</v>
      </c>
      <c r="AN78" s="265">
        <v>1316</v>
      </c>
      <c r="AO78" s="265">
        <v>1240</v>
      </c>
      <c r="AP78" s="265">
        <v>1162</v>
      </c>
      <c r="AQ78" s="265">
        <v>1218</v>
      </c>
      <c r="AR78" s="265">
        <v>1265</v>
      </c>
      <c r="AS78" s="265">
        <v>1542</v>
      </c>
      <c r="AT78" s="265">
        <v>1490</v>
      </c>
      <c r="AU78" s="265">
        <v>1484</v>
      </c>
      <c r="AV78" s="265">
        <v>1459</v>
      </c>
      <c r="AW78" s="265">
        <v>1481</v>
      </c>
      <c r="AX78" s="265">
        <v>1470</v>
      </c>
      <c r="AY78" s="265">
        <v>1513</v>
      </c>
      <c r="AZ78" s="265">
        <v>1487</v>
      </c>
      <c r="BA78" s="265">
        <v>1483</v>
      </c>
      <c r="BB78" s="265">
        <v>1447</v>
      </c>
      <c r="BC78" s="265">
        <v>1347</v>
      </c>
      <c r="BD78" s="265">
        <v>1384</v>
      </c>
      <c r="BE78" s="265">
        <v>1419</v>
      </c>
      <c r="BF78" s="265">
        <v>1431</v>
      </c>
      <c r="BG78" s="265">
        <v>1391</v>
      </c>
      <c r="BH78" s="265">
        <v>1355</v>
      </c>
      <c r="BI78" s="265">
        <v>1351</v>
      </c>
      <c r="BJ78" s="265">
        <v>1345</v>
      </c>
      <c r="BK78" s="265">
        <v>1351</v>
      </c>
      <c r="BL78" s="95">
        <v>1351</v>
      </c>
      <c r="BM78" s="95">
        <v>1264</v>
      </c>
      <c r="BN78" s="95">
        <v>1284</v>
      </c>
      <c r="BO78" s="95">
        <v>1255</v>
      </c>
      <c r="BP78" s="95">
        <v>1281</v>
      </c>
      <c r="BQ78" s="95">
        <v>1307</v>
      </c>
      <c r="BR78" s="95">
        <v>1289</v>
      </c>
      <c r="BS78" s="95">
        <v>1259</v>
      </c>
      <c r="BT78" s="95">
        <v>1271</v>
      </c>
      <c r="BU78" s="95">
        <v>1307</v>
      </c>
      <c r="BV78" s="95">
        <v>1288</v>
      </c>
      <c r="BW78" s="95">
        <v>1285</v>
      </c>
      <c r="BX78" s="265">
        <v>1262</v>
      </c>
      <c r="BY78" s="265">
        <v>1169</v>
      </c>
      <c r="BZ78" s="265">
        <v>1148</v>
      </c>
      <c r="CA78" s="265">
        <v>1213</v>
      </c>
      <c r="CB78" s="265">
        <v>1235</v>
      </c>
      <c r="CC78" s="265">
        <v>1229</v>
      </c>
      <c r="CD78" s="265">
        <v>1252</v>
      </c>
      <c r="CE78" s="265">
        <v>1185</v>
      </c>
      <c r="CF78" s="265">
        <v>1139</v>
      </c>
      <c r="CG78" s="265">
        <v>1147</v>
      </c>
      <c r="CH78" s="265">
        <v>1155</v>
      </c>
      <c r="CI78" s="265">
        <v>1157</v>
      </c>
      <c r="CJ78" s="95">
        <v>1125</v>
      </c>
      <c r="CK78" s="95">
        <v>1070</v>
      </c>
      <c r="CL78" s="95">
        <v>1077</v>
      </c>
      <c r="CM78" s="95">
        <v>1125</v>
      </c>
      <c r="CN78" s="95">
        <v>1083</v>
      </c>
      <c r="CO78" s="95">
        <v>1108</v>
      </c>
      <c r="CP78" s="95">
        <v>1104</v>
      </c>
      <c r="CQ78" s="95">
        <v>1109</v>
      </c>
      <c r="CR78" s="95">
        <v>1122</v>
      </c>
      <c r="CS78" s="95">
        <v>1147</v>
      </c>
      <c r="CT78" s="95">
        <v>1213</v>
      </c>
      <c r="CU78" s="95">
        <v>1262</v>
      </c>
      <c r="CV78" s="265">
        <v>1236</v>
      </c>
      <c r="CW78" s="265">
        <v>1235</v>
      </c>
      <c r="CX78" s="265">
        <v>1219</v>
      </c>
      <c r="CY78" s="265">
        <v>1228</v>
      </c>
      <c r="CZ78" s="265">
        <v>1258</v>
      </c>
      <c r="DA78" s="265">
        <v>1280</v>
      </c>
      <c r="DB78" s="265">
        <v>1300</v>
      </c>
      <c r="DC78" s="265">
        <v>1288</v>
      </c>
      <c r="DD78" s="265">
        <v>1183</v>
      </c>
      <c r="DE78" s="265">
        <v>1195</v>
      </c>
      <c r="DF78" s="265">
        <v>1223</v>
      </c>
      <c r="DG78" s="265">
        <v>1233</v>
      </c>
      <c r="DH78" s="95">
        <v>1164</v>
      </c>
      <c r="DI78" s="95">
        <v>1167</v>
      </c>
      <c r="DJ78" s="95">
        <v>1281</v>
      </c>
      <c r="DK78" s="95">
        <v>1283</v>
      </c>
      <c r="DL78" s="95">
        <v>1297</v>
      </c>
      <c r="DM78" s="95">
        <v>1299</v>
      </c>
      <c r="DN78" s="95">
        <v>1170</v>
      </c>
      <c r="DO78" s="95">
        <v>1176</v>
      </c>
      <c r="DP78" s="95">
        <v>1215</v>
      </c>
      <c r="DQ78" s="95">
        <v>1173</v>
      </c>
      <c r="DR78" s="95">
        <v>1165</v>
      </c>
      <c r="DS78" s="95">
        <v>1163</v>
      </c>
      <c r="DT78" s="265">
        <v>1109</v>
      </c>
      <c r="DU78" s="265">
        <v>1015</v>
      </c>
      <c r="DV78" s="265">
        <v>1094</v>
      </c>
      <c r="DW78" s="265">
        <v>1097</v>
      </c>
      <c r="DX78" s="265">
        <v>1061</v>
      </c>
      <c r="DY78" s="265">
        <v>1105</v>
      </c>
      <c r="DZ78" s="265">
        <v>1087</v>
      </c>
      <c r="EA78" s="265">
        <v>1085</v>
      </c>
      <c r="EB78" s="265">
        <v>1064</v>
      </c>
      <c r="EC78" s="265">
        <v>1079</v>
      </c>
      <c r="ED78" s="265">
        <v>1091</v>
      </c>
      <c r="EE78" s="265">
        <v>1093</v>
      </c>
      <c r="EF78" s="95">
        <v>1022</v>
      </c>
      <c r="EG78" s="95">
        <v>1004</v>
      </c>
      <c r="EH78" s="95">
        <v>1024</v>
      </c>
      <c r="EI78" s="95">
        <v>1055</v>
      </c>
      <c r="EJ78" s="95">
        <v>1085</v>
      </c>
      <c r="EK78" s="95">
        <v>1072</v>
      </c>
      <c r="EL78" s="95">
        <v>1060</v>
      </c>
      <c r="EM78" s="95">
        <v>1062</v>
      </c>
      <c r="EN78" s="95">
        <v>1096</v>
      </c>
      <c r="EO78" s="95">
        <v>1092</v>
      </c>
      <c r="EP78" s="95">
        <v>1115</v>
      </c>
      <c r="EQ78" s="95">
        <v>1121</v>
      </c>
      <c r="ER78" s="95">
        <v>1040</v>
      </c>
      <c r="ES78" s="95">
        <v>1015</v>
      </c>
      <c r="ET78" s="95">
        <v>1024</v>
      </c>
      <c r="EU78" s="95">
        <v>1052</v>
      </c>
      <c r="EV78" s="95">
        <v>1030</v>
      </c>
      <c r="EW78" s="276">
        <v>1042</v>
      </c>
      <c r="EX78" s="276">
        <v>1029</v>
      </c>
      <c r="EY78" s="276">
        <v>1047</v>
      </c>
      <c r="EZ78" s="276">
        <v>1047</v>
      </c>
      <c r="FA78" s="276">
        <v>1062</v>
      </c>
      <c r="FB78" s="276">
        <v>1073</v>
      </c>
      <c r="FC78" s="276">
        <v>1082</v>
      </c>
      <c r="FD78" s="95">
        <v>1001</v>
      </c>
      <c r="FE78" s="281">
        <v>-81</v>
      </c>
      <c r="FF78" s="282">
        <v>92.513863216266202</v>
      </c>
      <c r="FG78" s="281">
        <v>-81</v>
      </c>
      <c r="FH78" s="282">
        <v>92.513863216266202</v>
      </c>
    </row>
    <row r="79" spans="1:164" ht="15" outlineLevel="2">
      <c r="A79" s="306">
        <v>887</v>
      </c>
      <c r="B79" s="307" t="s">
        <v>321</v>
      </c>
      <c r="C79" s="306" t="s">
        <v>411</v>
      </c>
      <c r="D79" s="265">
        <v>12247</v>
      </c>
      <c r="E79" s="265">
        <v>12416</v>
      </c>
      <c r="F79" s="265">
        <v>12475</v>
      </c>
      <c r="G79" s="265">
        <v>12529</v>
      </c>
      <c r="H79" s="265">
        <v>12682</v>
      </c>
      <c r="I79" s="265">
        <v>12898</v>
      </c>
      <c r="J79" s="265">
        <v>12847</v>
      </c>
      <c r="K79" s="265">
        <v>13017</v>
      </c>
      <c r="L79" s="265">
        <v>13013</v>
      </c>
      <c r="M79" s="265">
        <v>13118</v>
      </c>
      <c r="N79" s="265">
        <v>13163</v>
      </c>
      <c r="O79" s="265">
        <v>13207</v>
      </c>
      <c r="P79" s="265">
        <v>12796</v>
      </c>
      <c r="Q79" s="265">
        <v>12414</v>
      </c>
      <c r="R79" s="265">
        <v>12869</v>
      </c>
      <c r="S79" s="265">
        <v>12804</v>
      </c>
      <c r="T79" s="265">
        <v>12682</v>
      </c>
      <c r="U79" s="265">
        <v>13252</v>
      </c>
      <c r="V79" s="265">
        <v>13152</v>
      </c>
      <c r="W79" s="265">
        <v>13624</v>
      </c>
      <c r="X79" s="265">
        <v>13819</v>
      </c>
      <c r="Y79" s="265">
        <v>14105</v>
      </c>
      <c r="Z79" s="265">
        <v>13985</v>
      </c>
      <c r="AA79" s="265">
        <v>13709</v>
      </c>
      <c r="AB79" s="265">
        <v>13109</v>
      </c>
      <c r="AC79" s="265">
        <v>12839</v>
      </c>
      <c r="AD79" s="265">
        <v>13008</v>
      </c>
      <c r="AE79" s="265">
        <v>13099</v>
      </c>
      <c r="AF79" s="265">
        <v>13173</v>
      </c>
      <c r="AG79" s="265">
        <v>13335</v>
      </c>
      <c r="AH79" s="265">
        <v>13790</v>
      </c>
      <c r="AI79" s="265">
        <v>13950</v>
      </c>
      <c r="AJ79" s="265">
        <v>14253</v>
      </c>
      <c r="AK79" s="265">
        <v>14292</v>
      </c>
      <c r="AL79" s="265">
        <v>14018</v>
      </c>
      <c r="AM79" s="265">
        <v>14026</v>
      </c>
      <c r="AN79" s="265">
        <v>13859</v>
      </c>
      <c r="AO79" s="265">
        <v>13601</v>
      </c>
      <c r="AP79" s="265">
        <v>13862</v>
      </c>
      <c r="AQ79" s="265">
        <v>14240</v>
      </c>
      <c r="AR79" s="265">
        <v>14341</v>
      </c>
      <c r="AS79" s="265">
        <v>14819</v>
      </c>
      <c r="AT79" s="265">
        <v>14875</v>
      </c>
      <c r="AU79" s="265">
        <v>14923</v>
      </c>
      <c r="AV79" s="265">
        <v>15058</v>
      </c>
      <c r="AW79" s="265">
        <v>15340</v>
      </c>
      <c r="AX79" s="265">
        <v>15380</v>
      </c>
      <c r="AY79" s="265">
        <v>15435</v>
      </c>
      <c r="AZ79" s="265">
        <v>15284</v>
      </c>
      <c r="BA79" s="265">
        <v>15237</v>
      </c>
      <c r="BB79" s="265">
        <v>15442</v>
      </c>
      <c r="BC79" s="265">
        <v>15317</v>
      </c>
      <c r="BD79" s="265">
        <v>15383</v>
      </c>
      <c r="BE79" s="265">
        <v>15542</v>
      </c>
      <c r="BF79" s="265">
        <v>15562</v>
      </c>
      <c r="BG79" s="265">
        <v>15578</v>
      </c>
      <c r="BH79" s="265">
        <v>15570</v>
      </c>
      <c r="BI79" s="265">
        <v>15461</v>
      </c>
      <c r="BJ79" s="265">
        <v>15287</v>
      </c>
      <c r="BK79" s="265">
        <v>15341</v>
      </c>
      <c r="BL79" s="95">
        <v>15051</v>
      </c>
      <c r="BM79" s="95">
        <v>14903</v>
      </c>
      <c r="BN79" s="95">
        <v>15030</v>
      </c>
      <c r="BO79" s="95">
        <v>15117</v>
      </c>
      <c r="BP79" s="95">
        <v>15077</v>
      </c>
      <c r="BQ79" s="95">
        <v>15263</v>
      </c>
      <c r="BR79" s="95">
        <v>15120</v>
      </c>
      <c r="BS79" s="95">
        <v>15059</v>
      </c>
      <c r="BT79" s="95">
        <v>15119</v>
      </c>
      <c r="BU79" s="95">
        <v>15065</v>
      </c>
      <c r="BV79" s="95">
        <v>15023</v>
      </c>
      <c r="BW79" s="95">
        <v>14908</v>
      </c>
      <c r="BX79" s="265">
        <v>14684</v>
      </c>
      <c r="BY79" s="265">
        <v>14753</v>
      </c>
      <c r="BZ79" s="265">
        <v>14902</v>
      </c>
      <c r="CA79" s="265">
        <v>15095</v>
      </c>
      <c r="CB79" s="265">
        <v>15162</v>
      </c>
      <c r="CC79" s="265">
        <v>15202</v>
      </c>
      <c r="CD79" s="265">
        <v>15294</v>
      </c>
      <c r="CE79" s="265">
        <v>15451</v>
      </c>
      <c r="CF79" s="265">
        <v>15419</v>
      </c>
      <c r="CG79" s="265">
        <v>15473</v>
      </c>
      <c r="CH79" s="265">
        <v>15450</v>
      </c>
      <c r="CI79" s="265">
        <v>15439</v>
      </c>
      <c r="CJ79" s="95">
        <v>15223</v>
      </c>
      <c r="CK79" s="95">
        <v>15042</v>
      </c>
      <c r="CL79" s="95">
        <v>15067</v>
      </c>
      <c r="CM79" s="95">
        <v>14959</v>
      </c>
      <c r="CN79" s="95">
        <v>14856</v>
      </c>
      <c r="CO79" s="95">
        <v>14880</v>
      </c>
      <c r="CP79" s="95">
        <v>15026</v>
      </c>
      <c r="CQ79" s="95">
        <v>15353</v>
      </c>
      <c r="CR79" s="95">
        <v>15511</v>
      </c>
      <c r="CS79" s="95">
        <v>15741</v>
      </c>
      <c r="CT79" s="95">
        <v>15959</v>
      </c>
      <c r="CU79" s="95">
        <v>16049</v>
      </c>
      <c r="CV79" s="265">
        <v>16020</v>
      </c>
      <c r="CW79" s="265">
        <v>16140</v>
      </c>
      <c r="CX79" s="265">
        <v>16402</v>
      </c>
      <c r="CY79" s="265">
        <v>16658</v>
      </c>
      <c r="CZ79" s="265">
        <v>16758</v>
      </c>
      <c r="DA79" s="265">
        <v>16914</v>
      </c>
      <c r="DB79" s="265">
        <v>16984</v>
      </c>
      <c r="DC79" s="265">
        <v>17101</v>
      </c>
      <c r="DD79" s="265">
        <v>16745</v>
      </c>
      <c r="DE79" s="265">
        <v>16844</v>
      </c>
      <c r="DF79" s="265">
        <v>16890</v>
      </c>
      <c r="DG79" s="265">
        <v>16928</v>
      </c>
      <c r="DH79" s="95">
        <v>16874</v>
      </c>
      <c r="DI79" s="95">
        <v>16827</v>
      </c>
      <c r="DJ79" s="95">
        <v>16630</v>
      </c>
      <c r="DK79" s="95">
        <v>16773</v>
      </c>
      <c r="DL79" s="95">
        <v>16731</v>
      </c>
      <c r="DM79" s="95">
        <v>16867</v>
      </c>
      <c r="DN79" s="95">
        <v>16063</v>
      </c>
      <c r="DO79" s="95">
        <v>16102</v>
      </c>
      <c r="DP79" s="95">
        <v>16253</v>
      </c>
      <c r="DQ79" s="95">
        <v>16315</v>
      </c>
      <c r="DR79" s="95">
        <v>16335</v>
      </c>
      <c r="DS79" s="95">
        <v>16146</v>
      </c>
      <c r="DT79" s="265">
        <v>15814</v>
      </c>
      <c r="DU79" s="265">
        <v>15629</v>
      </c>
      <c r="DV79" s="265">
        <v>15916</v>
      </c>
      <c r="DW79" s="265">
        <v>15975</v>
      </c>
      <c r="DX79" s="265">
        <v>15935</v>
      </c>
      <c r="DY79" s="265">
        <v>15988</v>
      </c>
      <c r="DZ79" s="265">
        <v>15936</v>
      </c>
      <c r="EA79" s="265">
        <v>16018</v>
      </c>
      <c r="EB79" s="265">
        <v>15985</v>
      </c>
      <c r="EC79" s="265">
        <v>15981</v>
      </c>
      <c r="ED79" s="265">
        <v>16015</v>
      </c>
      <c r="EE79" s="265">
        <v>15927</v>
      </c>
      <c r="EF79" s="95">
        <v>15598</v>
      </c>
      <c r="EG79" s="95">
        <v>15411</v>
      </c>
      <c r="EH79" s="95">
        <v>15419</v>
      </c>
      <c r="EI79" s="95">
        <v>15623</v>
      </c>
      <c r="EJ79" s="95">
        <v>15915</v>
      </c>
      <c r="EK79" s="95">
        <v>15877</v>
      </c>
      <c r="EL79" s="95">
        <v>15877</v>
      </c>
      <c r="EM79" s="95">
        <v>15961</v>
      </c>
      <c r="EN79" s="95">
        <v>15996</v>
      </c>
      <c r="EO79" s="95">
        <v>15998</v>
      </c>
      <c r="EP79" s="95">
        <v>16077</v>
      </c>
      <c r="EQ79" s="95">
        <v>16074</v>
      </c>
      <c r="ER79" s="95">
        <v>15673</v>
      </c>
      <c r="ES79" s="95">
        <v>15788</v>
      </c>
      <c r="ET79" s="95">
        <v>15939</v>
      </c>
      <c r="EU79" s="95">
        <v>15929</v>
      </c>
      <c r="EV79" s="95">
        <v>15920</v>
      </c>
      <c r="EW79" s="276">
        <v>16002</v>
      </c>
      <c r="EX79" s="276">
        <v>15999</v>
      </c>
      <c r="EY79" s="276">
        <v>16069</v>
      </c>
      <c r="EZ79" s="276">
        <v>16191</v>
      </c>
      <c r="FA79" s="276">
        <v>16237</v>
      </c>
      <c r="FB79" s="276">
        <v>16246</v>
      </c>
      <c r="FC79" s="276">
        <v>16312</v>
      </c>
      <c r="FD79" s="95">
        <v>15956</v>
      </c>
      <c r="FE79" s="281">
        <v>-356</v>
      </c>
      <c r="FF79" s="282">
        <v>97.817557626287396</v>
      </c>
      <c r="FG79" s="281">
        <v>-356</v>
      </c>
      <c r="FH79" s="282">
        <v>97.817557626287396</v>
      </c>
    </row>
    <row r="80" spans="1:164" ht="15" outlineLevel="1">
      <c r="A80" s="258" t="s">
        <v>322</v>
      </c>
      <c r="B80" s="259"/>
      <c r="C80" s="260"/>
      <c r="D80" s="261">
        <v>255743</v>
      </c>
      <c r="E80" s="261">
        <v>256001</v>
      </c>
      <c r="F80" s="261">
        <v>257430</v>
      </c>
      <c r="G80" s="261">
        <v>258403</v>
      </c>
      <c r="H80" s="261">
        <v>262196</v>
      </c>
      <c r="I80" s="261">
        <v>263410</v>
      </c>
      <c r="J80" s="261">
        <v>263726</v>
      </c>
      <c r="K80" s="261">
        <v>265497</v>
      </c>
      <c r="L80" s="261">
        <v>262282</v>
      </c>
      <c r="M80" s="261">
        <v>264452</v>
      </c>
      <c r="N80" s="261">
        <v>266963</v>
      </c>
      <c r="O80" s="261">
        <v>267536</v>
      </c>
      <c r="P80" s="261">
        <v>264413</v>
      </c>
      <c r="Q80" s="261">
        <v>242679</v>
      </c>
      <c r="R80" s="261">
        <v>267657</v>
      </c>
      <c r="S80" s="261">
        <v>270549</v>
      </c>
      <c r="T80" s="261">
        <v>262196</v>
      </c>
      <c r="U80" s="261">
        <v>277058</v>
      </c>
      <c r="V80" s="261">
        <v>276434</v>
      </c>
      <c r="W80" s="261">
        <v>282173</v>
      </c>
      <c r="X80" s="261">
        <v>282983</v>
      </c>
      <c r="Y80" s="261">
        <v>287464</v>
      </c>
      <c r="Z80" s="261">
        <v>288164</v>
      </c>
      <c r="AA80" s="261">
        <v>286034</v>
      </c>
      <c r="AB80" s="261">
        <v>282664</v>
      </c>
      <c r="AC80" s="261">
        <v>282982</v>
      </c>
      <c r="AD80" s="261">
        <v>283290</v>
      </c>
      <c r="AE80" s="261">
        <v>285656</v>
      </c>
      <c r="AF80" s="261">
        <v>286928</v>
      </c>
      <c r="AG80" s="261">
        <v>289257</v>
      </c>
      <c r="AH80" s="261">
        <v>295521</v>
      </c>
      <c r="AI80" s="261">
        <v>297898</v>
      </c>
      <c r="AJ80" s="261">
        <v>301303</v>
      </c>
      <c r="AK80" s="261">
        <v>303099</v>
      </c>
      <c r="AL80" s="261">
        <v>301045</v>
      </c>
      <c r="AM80" s="261">
        <v>302792</v>
      </c>
      <c r="AN80" s="261">
        <v>299834</v>
      </c>
      <c r="AO80" s="261">
        <v>298731</v>
      </c>
      <c r="AP80" s="261">
        <v>302254</v>
      </c>
      <c r="AQ80" s="261">
        <v>306744</v>
      </c>
      <c r="AR80" s="261">
        <v>309607</v>
      </c>
      <c r="AS80" s="261">
        <v>329778</v>
      </c>
      <c r="AT80" s="261">
        <v>341451</v>
      </c>
      <c r="AU80" s="261">
        <v>320534</v>
      </c>
      <c r="AV80" s="261">
        <v>323065</v>
      </c>
      <c r="AW80" s="261">
        <v>324367</v>
      </c>
      <c r="AX80" s="261">
        <v>324233</v>
      </c>
      <c r="AY80" s="261">
        <v>325080</v>
      </c>
      <c r="AZ80" s="261">
        <v>321254</v>
      </c>
      <c r="BA80" s="261">
        <v>319164</v>
      </c>
      <c r="BB80" s="261">
        <v>325383</v>
      </c>
      <c r="BC80" s="261">
        <v>324751</v>
      </c>
      <c r="BD80" s="261">
        <v>323335</v>
      </c>
      <c r="BE80" s="261">
        <v>325374</v>
      </c>
      <c r="BF80" s="261">
        <v>326446</v>
      </c>
      <c r="BG80" s="261">
        <v>329908</v>
      </c>
      <c r="BH80" s="261">
        <v>330623</v>
      </c>
      <c r="BI80" s="261">
        <v>331690</v>
      </c>
      <c r="BJ80" s="261">
        <v>332007</v>
      </c>
      <c r="BK80" s="261">
        <v>333154</v>
      </c>
      <c r="BL80" s="261">
        <v>331480</v>
      </c>
      <c r="BM80" s="261">
        <v>332193</v>
      </c>
      <c r="BN80" s="261">
        <v>335349</v>
      </c>
      <c r="BO80" s="261">
        <v>336622</v>
      </c>
      <c r="BP80" s="261">
        <v>337922</v>
      </c>
      <c r="BQ80" s="261">
        <v>339144</v>
      </c>
      <c r="BR80" s="261">
        <v>339429</v>
      </c>
      <c r="BS80" s="261">
        <v>341779</v>
      </c>
      <c r="BT80" s="261">
        <v>344471</v>
      </c>
      <c r="BU80" s="261">
        <v>346101</v>
      </c>
      <c r="BV80" s="261">
        <v>347460</v>
      </c>
      <c r="BW80" s="261">
        <v>342522</v>
      </c>
      <c r="BX80" s="261">
        <v>340503</v>
      </c>
      <c r="BY80" s="261">
        <v>341430</v>
      </c>
      <c r="BZ80" s="261">
        <v>345824</v>
      </c>
      <c r="CA80" s="261">
        <v>349544</v>
      </c>
      <c r="CB80" s="261">
        <v>353397</v>
      </c>
      <c r="CC80" s="261">
        <v>355343</v>
      </c>
      <c r="CD80" s="261">
        <v>356817</v>
      </c>
      <c r="CE80" s="261">
        <v>360058</v>
      </c>
      <c r="CF80" s="261">
        <v>360494</v>
      </c>
      <c r="CG80" s="261">
        <v>363276</v>
      </c>
      <c r="CH80" s="261">
        <v>365044</v>
      </c>
      <c r="CI80" s="261">
        <v>364827</v>
      </c>
      <c r="CJ80" s="261">
        <v>361482</v>
      </c>
      <c r="CK80" s="261">
        <v>361750</v>
      </c>
      <c r="CL80" s="261">
        <v>362983</v>
      </c>
      <c r="CM80" s="261">
        <v>357868</v>
      </c>
      <c r="CN80" s="261">
        <v>352059</v>
      </c>
      <c r="CO80" s="261">
        <v>351583</v>
      </c>
      <c r="CP80" s="261">
        <v>356805</v>
      </c>
      <c r="CQ80" s="261">
        <v>365738</v>
      </c>
      <c r="CR80" s="261">
        <v>369450</v>
      </c>
      <c r="CS80" s="261">
        <v>373281</v>
      </c>
      <c r="CT80" s="261">
        <v>377574</v>
      </c>
      <c r="CU80" s="261">
        <v>380776</v>
      </c>
      <c r="CV80" s="261">
        <v>381481</v>
      </c>
      <c r="CW80" s="261">
        <v>386731</v>
      </c>
      <c r="CX80" s="261">
        <v>391376</v>
      </c>
      <c r="CY80" s="261">
        <v>395779</v>
      </c>
      <c r="CZ80" s="261">
        <v>399489</v>
      </c>
      <c r="DA80" s="261">
        <v>402524</v>
      </c>
      <c r="DB80" s="261">
        <v>404955</v>
      </c>
      <c r="DC80" s="261">
        <v>408233</v>
      </c>
      <c r="DD80" s="261">
        <v>405751</v>
      </c>
      <c r="DE80" s="261">
        <v>408827</v>
      </c>
      <c r="DF80" s="261">
        <v>411410</v>
      </c>
      <c r="DG80" s="261">
        <v>412856</v>
      </c>
      <c r="DH80" s="261">
        <v>413408</v>
      </c>
      <c r="DI80" s="261">
        <v>415554</v>
      </c>
      <c r="DJ80" s="261">
        <v>414325</v>
      </c>
      <c r="DK80" s="261">
        <v>417101</v>
      </c>
      <c r="DL80" s="261">
        <v>418481</v>
      </c>
      <c r="DM80" s="261">
        <v>420682</v>
      </c>
      <c r="DN80" s="261">
        <v>402374</v>
      </c>
      <c r="DO80" s="261">
        <v>405229</v>
      </c>
      <c r="DP80" s="261">
        <v>409208</v>
      </c>
      <c r="DQ80" s="261">
        <v>411380</v>
      </c>
      <c r="DR80" s="261">
        <v>413205</v>
      </c>
      <c r="DS80" s="261">
        <v>412583</v>
      </c>
      <c r="DT80" s="261">
        <v>409550</v>
      </c>
      <c r="DU80" s="261">
        <v>410974</v>
      </c>
      <c r="DV80" s="261">
        <v>415188</v>
      </c>
      <c r="DW80" s="261">
        <v>416797</v>
      </c>
      <c r="DX80" s="261">
        <v>418620</v>
      </c>
      <c r="DY80" s="261">
        <v>419823</v>
      </c>
      <c r="DZ80" s="261">
        <v>419730</v>
      </c>
      <c r="EA80" s="261">
        <v>419667</v>
      </c>
      <c r="EB80" s="261">
        <v>422135</v>
      </c>
      <c r="EC80" s="261">
        <v>423463</v>
      </c>
      <c r="ED80" s="261">
        <v>424841</v>
      </c>
      <c r="EE80" s="261">
        <v>424218</v>
      </c>
      <c r="EF80" s="261">
        <v>419476</v>
      </c>
      <c r="EG80" s="261">
        <v>420993</v>
      </c>
      <c r="EH80" s="261">
        <v>422691</v>
      </c>
      <c r="EI80" s="261">
        <v>424958</v>
      </c>
      <c r="EJ80" s="261">
        <v>427409</v>
      </c>
      <c r="EK80" s="261">
        <v>428408</v>
      </c>
      <c r="EL80" s="261">
        <v>427976</v>
      </c>
      <c r="EM80" s="261">
        <v>430802</v>
      </c>
      <c r="EN80" s="261">
        <v>431219</v>
      </c>
      <c r="EO80" s="261">
        <v>432242</v>
      </c>
      <c r="EP80" s="261">
        <v>434794</v>
      </c>
      <c r="EQ80" s="261">
        <v>434575</v>
      </c>
      <c r="ER80" s="261">
        <v>430008</v>
      </c>
      <c r="ES80" s="261">
        <v>432372</v>
      </c>
      <c r="ET80" s="261">
        <v>435774</v>
      </c>
      <c r="EU80" s="261">
        <v>436958</v>
      </c>
      <c r="EV80" s="261">
        <v>438418</v>
      </c>
      <c r="EW80" s="275">
        <v>429509</v>
      </c>
      <c r="EX80" s="275">
        <v>428332</v>
      </c>
      <c r="EY80" s="275">
        <v>430284</v>
      </c>
      <c r="EZ80" s="275">
        <v>431894</v>
      </c>
      <c r="FA80" s="275">
        <v>433789</v>
      </c>
      <c r="FB80" s="275">
        <v>434786</v>
      </c>
      <c r="FC80" s="275">
        <v>435266</v>
      </c>
      <c r="FD80" s="261">
        <v>429086</v>
      </c>
      <c r="FE80" s="281">
        <v>-6180</v>
      </c>
      <c r="FF80" s="282">
        <v>98.580178557479798</v>
      </c>
      <c r="FG80" s="281">
        <v>-6180</v>
      </c>
      <c r="FH80" s="282">
        <v>98.580178557479798</v>
      </c>
    </row>
    <row r="81" spans="1:164" ht="15" outlineLevel="2">
      <c r="A81" s="306">
        <v>2</v>
      </c>
      <c r="B81" s="307" t="s">
        <v>322</v>
      </c>
      <c r="C81" s="306" t="s">
        <v>412</v>
      </c>
      <c r="D81" s="265">
        <v>2470</v>
      </c>
      <c r="E81" s="265">
        <v>2405</v>
      </c>
      <c r="F81" s="265">
        <v>2452</v>
      </c>
      <c r="G81" s="265">
        <v>2463</v>
      </c>
      <c r="H81" s="265">
        <v>2508</v>
      </c>
      <c r="I81" s="265">
        <v>2531</v>
      </c>
      <c r="J81" s="265">
        <v>2535</v>
      </c>
      <c r="K81" s="265">
        <v>2521</v>
      </c>
      <c r="L81" s="265">
        <v>2481</v>
      </c>
      <c r="M81" s="265">
        <v>2512</v>
      </c>
      <c r="N81" s="265">
        <v>2561</v>
      </c>
      <c r="O81" s="265">
        <v>2565</v>
      </c>
      <c r="P81" s="265">
        <v>2515</v>
      </c>
      <c r="Q81" s="265">
        <v>2295</v>
      </c>
      <c r="R81" s="265">
        <v>2438</v>
      </c>
      <c r="S81" s="265">
        <v>2444</v>
      </c>
      <c r="T81" s="265">
        <v>2508</v>
      </c>
      <c r="U81" s="265">
        <v>2498</v>
      </c>
      <c r="V81" s="265">
        <v>2486</v>
      </c>
      <c r="W81" s="265">
        <v>2612</v>
      </c>
      <c r="X81" s="265">
        <v>2559</v>
      </c>
      <c r="Y81" s="265">
        <v>2574</v>
      </c>
      <c r="Z81" s="265">
        <v>2582</v>
      </c>
      <c r="AA81" s="265">
        <v>2552</v>
      </c>
      <c r="AB81" s="265">
        <v>2493</v>
      </c>
      <c r="AC81" s="265">
        <v>2391</v>
      </c>
      <c r="AD81" s="265">
        <v>2454</v>
      </c>
      <c r="AE81" s="265">
        <v>2504</v>
      </c>
      <c r="AF81" s="265">
        <v>2498</v>
      </c>
      <c r="AG81" s="265">
        <v>2462</v>
      </c>
      <c r="AH81" s="265">
        <v>2538</v>
      </c>
      <c r="AI81" s="265">
        <v>2584</v>
      </c>
      <c r="AJ81" s="265">
        <v>2557</v>
      </c>
      <c r="AK81" s="265">
        <v>2640</v>
      </c>
      <c r="AL81" s="265">
        <v>2614</v>
      </c>
      <c r="AM81" s="265">
        <v>2655</v>
      </c>
      <c r="AN81" s="265">
        <v>3207</v>
      </c>
      <c r="AO81" s="265">
        <v>3222</v>
      </c>
      <c r="AP81" s="265">
        <v>3271</v>
      </c>
      <c r="AQ81" s="265">
        <v>3243</v>
      </c>
      <c r="AR81" s="265">
        <v>3477</v>
      </c>
      <c r="AS81" s="265">
        <v>19548</v>
      </c>
      <c r="AT81" s="265">
        <v>28941</v>
      </c>
      <c r="AU81" s="265">
        <v>6746</v>
      </c>
      <c r="AV81" s="265">
        <v>6091</v>
      </c>
      <c r="AW81" s="265">
        <v>3398</v>
      </c>
      <c r="AX81" s="265">
        <v>3406</v>
      </c>
      <c r="AY81" s="265">
        <v>3320</v>
      </c>
      <c r="AZ81" s="265">
        <v>3163</v>
      </c>
      <c r="BA81" s="265">
        <v>3083</v>
      </c>
      <c r="BB81" s="265">
        <v>3047</v>
      </c>
      <c r="BC81" s="265">
        <v>2980</v>
      </c>
      <c r="BD81" s="265">
        <v>3081</v>
      </c>
      <c r="BE81" s="265">
        <v>3058</v>
      </c>
      <c r="BF81" s="265">
        <v>3019</v>
      </c>
      <c r="BG81" s="265">
        <v>3640</v>
      </c>
      <c r="BH81" s="265">
        <v>3356</v>
      </c>
      <c r="BI81" s="265">
        <v>3348</v>
      </c>
      <c r="BJ81" s="265">
        <v>3296</v>
      </c>
      <c r="BK81" s="265">
        <v>3351</v>
      </c>
      <c r="BL81" s="95">
        <v>3446</v>
      </c>
      <c r="BM81" s="95">
        <v>3147</v>
      </c>
      <c r="BN81" s="95">
        <v>2584</v>
      </c>
      <c r="BO81" s="95">
        <v>2440</v>
      </c>
      <c r="BP81" s="95">
        <v>2429</v>
      </c>
      <c r="BQ81" s="95">
        <v>2453</v>
      </c>
      <c r="BR81" s="95">
        <v>2458</v>
      </c>
      <c r="BS81" s="95">
        <v>2492</v>
      </c>
      <c r="BT81" s="95">
        <v>2501</v>
      </c>
      <c r="BU81" s="95">
        <v>2508</v>
      </c>
      <c r="BV81" s="95">
        <v>2522</v>
      </c>
      <c r="BW81" s="95">
        <v>2464</v>
      </c>
      <c r="BX81" s="265">
        <v>2372</v>
      </c>
      <c r="BY81" s="265">
        <v>2384</v>
      </c>
      <c r="BZ81" s="265">
        <v>2439</v>
      </c>
      <c r="CA81" s="265">
        <v>2432</v>
      </c>
      <c r="CB81" s="265">
        <v>2445</v>
      </c>
      <c r="CC81" s="265">
        <v>2650</v>
      </c>
      <c r="CD81" s="265">
        <v>2642</v>
      </c>
      <c r="CE81" s="265">
        <v>2655</v>
      </c>
      <c r="CF81" s="265">
        <v>2619</v>
      </c>
      <c r="CG81" s="265">
        <v>2620</v>
      </c>
      <c r="CH81" s="265">
        <v>2631</v>
      </c>
      <c r="CI81" s="265">
        <v>2611</v>
      </c>
      <c r="CJ81" s="95">
        <v>2575</v>
      </c>
      <c r="CK81" s="95">
        <v>2566</v>
      </c>
      <c r="CL81" s="95">
        <v>2623</v>
      </c>
      <c r="CM81" s="95">
        <v>2588</v>
      </c>
      <c r="CN81" s="95">
        <v>2525</v>
      </c>
      <c r="CO81" s="95">
        <v>2530</v>
      </c>
      <c r="CP81" s="95">
        <v>2539</v>
      </c>
      <c r="CQ81" s="95">
        <v>2590</v>
      </c>
      <c r="CR81" s="95">
        <v>2591</v>
      </c>
      <c r="CS81" s="95">
        <v>2570</v>
      </c>
      <c r="CT81" s="95">
        <v>2657</v>
      </c>
      <c r="CU81" s="95">
        <v>2673</v>
      </c>
      <c r="CV81" s="265">
        <v>2641</v>
      </c>
      <c r="CW81" s="265">
        <v>2670</v>
      </c>
      <c r="CX81" s="265">
        <v>2731</v>
      </c>
      <c r="CY81" s="265">
        <v>2768</v>
      </c>
      <c r="CZ81" s="265">
        <v>2826</v>
      </c>
      <c r="DA81" s="265">
        <v>2817</v>
      </c>
      <c r="DB81" s="265">
        <v>2765</v>
      </c>
      <c r="DC81" s="265">
        <v>2793</v>
      </c>
      <c r="DD81" s="265">
        <v>2808</v>
      </c>
      <c r="DE81" s="265">
        <v>2829</v>
      </c>
      <c r="DF81" s="265">
        <v>2825</v>
      </c>
      <c r="DG81" s="265">
        <v>2873</v>
      </c>
      <c r="DH81" s="95">
        <v>2896</v>
      </c>
      <c r="DI81" s="95">
        <v>2918</v>
      </c>
      <c r="DJ81" s="95">
        <v>2946</v>
      </c>
      <c r="DK81" s="95">
        <v>3009</v>
      </c>
      <c r="DL81" s="95">
        <v>3021</v>
      </c>
      <c r="DM81" s="95">
        <v>3032</v>
      </c>
      <c r="DN81" s="95">
        <v>2867</v>
      </c>
      <c r="DO81" s="95">
        <v>2868</v>
      </c>
      <c r="DP81" s="95">
        <v>2926</v>
      </c>
      <c r="DQ81" s="95">
        <v>2882</v>
      </c>
      <c r="DR81" s="95">
        <v>2912</v>
      </c>
      <c r="DS81" s="95">
        <v>2958</v>
      </c>
      <c r="DT81" s="265">
        <v>2933</v>
      </c>
      <c r="DU81" s="265">
        <v>2890</v>
      </c>
      <c r="DV81" s="265">
        <v>2979</v>
      </c>
      <c r="DW81" s="265">
        <v>3041</v>
      </c>
      <c r="DX81" s="265">
        <v>3067</v>
      </c>
      <c r="DY81" s="265">
        <v>3041</v>
      </c>
      <c r="DZ81" s="265">
        <v>3084</v>
      </c>
      <c r="EA81" s="265">
        <v>3075</v>
      </c>
      <c r="EB81" s="265">
        <v>3115</v>
      </c>
      <c r="EC81" s="265">
        <v>3116</v>
      </c>
      <c r="ED81" s="265">
        <v>3092</v>
      </c>
      <c r="EE81" s="265">
        <v>3105</v>
      </c>
      <c r="EF81" s="95">
        <v>3026</v>
      </c>
      <c r="EG81" s="95">
        <v>3055</v>
      </c>
      <c r="EH81" s="95">
        <v>3108</v>
      </c>
      <c r="EI81" s="95">
        <v>3221</v>
      </c>
      <c r="EJ81" s="95">
        <v>3247</v>
      </c>
      <c r="EK81" s="95">
        <v>3195</v>
      </c>
      <c r="EL81" s="95">
        <v>3166</v>
      </c>
      <c r="EM81" s="95">
        <v>3243</v>
      </c>
      <c r="EN81" s="95">
        <v>3292</v>
      </c>
      <c r="EO81" s="95">
        <v>3330</v>
      </c>
      <c r="EP81" s="95">
        <v>3293</v>
      </c>
      <c r="EQ81" s="95">
        <v>3249</v>
      </c>
      <c r="ER81" s="95">
        <v>3126</v>
      </c>
      <c r="ES81" s="95">
        <v>3281</v>
      </c>
      <c r="ET81" s="95">
        <v>3351</v>
      </c>
      <c r="EU81" s="95">
        <v>3436</v>
      </c>
      <c r="EV81" s="95">
        <v>3350</v>
      </c>
      <c r="EW81" s="276">
        <v>3448</v>
      </c>
      <c r="EX81" s="276">
        <v>3394</v>
      </c>
      <c r="EY81" s="276">
        <v>3432</v>
      </c>
      <c r="EZ81" s="276">
        <v>3462</v>
      </c>
      <c r="FA81" s="276">
        <v>3425</v>
      </c>
      <c r="FB81" s="276">
        <v>3372</v>
      </c>
      <c r="FC81" s="276">
        <v>3380</v>
      </c>
      <c r="FD81" s="95">
        <v>3205</v>
      </c>
      <c r="FE81" s="281">
        <v>-175</v>
      </c>
      <c r="FF81" s="282">
        <v>94.822485207100598</v>
      </c>
      <c r="FG81" s="281">
        <v>-175</v>
      </c>
      <c r="FH81" s="282">
        <v>94.822485207100598</v>
      </c>
    </row>
    <row r="82" spans="1:164" ht="15" outlineLevel="2">
      <c r="A82" s="306">
        <v>21</v>
      </c>
      <c r="B82" s="307" t="s">
        <v>322</v>
      </c>
      <c r="C82" s="306" t="s">
        <v>413</v>
      </c>
      <c r="D82" s="265">
        <v>720</v>
      </c>
      <c r="E82" s="265">
        <v>623</v>
      </c>
      <c r="F82" s="265">
        <v>645</v>
      </c>
      <c r="G82" s="265">
        <v>618</v>
      </c>
      <c r="H82" s="265">
        <v>592</v>
      </c>
      <c r="I82" s="265">
        <v>590</v>
      </c>
      <c r="J82" s="265">
        <v>576</v>
      </c>
      <c r="K82" s="265">
        <v>575</v>
      </c>
      <c r="L82" s="265">
        <v>560</v>
      </c>
      <c r="M82" s="265">
        <v>575</v>
      </c>
      <c r="N82" s="265">
        <v>600</v>
      </c>
      <c r="O82" s="265">
        <v>624</v>
      </c>
      <c r="P82" s="265">
        <v>624</v>
      </c>
      <c r="Q82" s="265">
        <v>636</v>
      </c>
      <c r="R82" s="265">
        <v>699</v>
      </c>
      <c r="S82" s="265">
        <v>675</v>
      </c>
      <c r="T82" s="265">
        <v>592</v>
      </c>
      <c r="U82" s="265">
        <v>632</v>
      </c>
      <c r="V82" s="265">
        <v>639</v>
      </c>
      <c r="W82" s="265">
        <v>649</v>
      </c>
      <c r="X82" s="265">
        <v>666</v>
      </c>
      <c r="Y82" s="265">
        <v>689</v>
      </c>
      <c r="Z82" s="265">
        <v>689</v>
      </c>
      <c r="AA82" s="265">
        <v>663</v>
      </c>
      <c r="AB82" s="265">
        <v>634</v>
      </c>
      <c r="AC82" s="265">
        <v>624</v>
      </c>
      <c r="AD82" s="265">
        <v>625</v>
      </c>
      <c r="AE82" s="265">
        <v>644</v>
      </c>
      <c r="AF82" s="265">
        <v>633</v>
      </c>
      <c r="AG82" s="265">
        <v>662</v>
      </c>
      <c r="AH82" s="265">
        <v>747</v>
      </c>
      <c r="AI82" s="265">
        <v>775</v>
      </c>
      <c r="AJ82" s="265">
        <v>791</v>
      </c>
      <c r="AK82" s="265">
        <v>795</v>
      </c>
      <c r="AL82" s="265">
        <v>737</v>
      </c>
      <c r="AM82" s="265">
        <v>747</v>
      </c>
      <c r="AN82" s="265">
        <v>708</v>
      </c>
      <c r="AO82" s="265">
        <v>584</v>
      </c>
      <c r="AP82" s="265">
        <v>615</v>
      </c>
      <c r="AQ82" s="265">
        <v>626</v>
      </c>
      <c r="AR82" s="265">
        <v>668</v>
      </c>
      <c r="AS82" s="265">
        <v>678</v>
      </c>
      <c r="AT82" s="265">
        <v>686</v>
      </c>
      <c r="AU82" s="265">
        <v>678</v>
      </c>
      <c r="AV82" s="265">
        <v>654</v>
      </c>
      <c r="AW82" s="265">
        <v>654</v>
      </c>
      <c r="AX82" s="265">
        <v>645</v>
      </c>
      <c r="AY82" s="265">
        <v>649</v>
      </c>
      <c r="AZ82" s="265">
        <v>624</v>
      </c>
      <c r="BA82" s="265">
        <v>611</v>
      </c>
      <c r="BB82" s="265">
        <v>621</v>
      </c>
      <c r="BC82" s="265">
        <v>567</v>
      </c>
      <c r="BD82" s="265">
        <v>579</v>
      </c>
      <c r="BE82" s="265">
        <v>558</v>
      </c>
      <c r="BF82" s="265">
        <v>560</v>
      </c>
      <c r="BG82" s="265">
        <v>571</v>
      </c>
      <c r="BH82" s="265">
        <v>556</v>
      </c>
      <c r="BI82" s="265">
        <v>551</v>
      </c>
      <c r="BJ82" s="265">
        <v>534</v>
      </c>
      <c r="BK82" s="265">
        <v>561</v>
      </c>
      <c r="BL82" s="95">
        <v>561</v>
      </c>
      <c r="BM82" s="95">
        <v>537</v>
      </c>
      <c r="BN82" s="95">
        <v>528</v>
      </c>
      <c r="BO82" s="95">
        <v>527</v>
      </c>
      <c r="BP82" s="95">
        <v>523</v>
      </c>
      <c r="BQ82" s="95">
        <v>534</v>
      </c>
      <c r="BR82" s="95">
        <v>539</v>
      </c>
      <c r="BS82" s="95">
        <v>535</v>
      </c>
      <c r="BT82" s="95">
        <v>523</v>
      </c>
      <c r="BU82" s="95">
        <v>515</v>
      </c>
      <c r="BV82" s="95">
        <v>523</v>
      </c>
      <c r="BW82" s="95">
        <v>517</v>
      </c>
      <c r="BX82" s="265">
        <v>494</v>
      </c>
      <c r="BY82" s="265">
        <v>487</v>
      </c>
      <c r="BZ82" s="265">
        <v>530</v>
      </c>
      <c r="CA82" s="265">
        <v>510</v>
      </c>
      <c r="CB82" s="265">
        <v>498</v>
      </c>
      <c r="CC82" s="265">
        <v>505</v>
      </c>
      <c r="CD82" s="265">
        <v>518</v>
      </c>
      <c r="CE82" s="265">
        <v>564</v>
      </c>
      <c r="CF82" s="265">
        <v>587</v>
      </c>
      <c r="CG82" s="265">
        <v>589</v>
      </c>
      <c r="CH82" s="265">
        <v>594</v>
      </c>
      <c r="CI82" s="265">
        <v>562</v>
      </c>
      <c r="CJ82" s="95">
        <v>502</v>
      </c>
      <c r="CK82" s="95">
        <v>489</v>
      </c>
      <c r="CL82" s="95">
        <v>483</v>
      </c>
      <c r="CM82" s="95">
        <v>501</v>
      </c>
      <c r="CN82" s="95">
        <v>488</v>
      </c>
      <c r="CO82" s="95">
        <v>476</v>
      </c>
      <c r="CP82" s="95">
        <v>478</v>
      </c>
      <c r="CQ82" s="95">
        <v>499</v>
      </c>
      <c r="CR82" s="95">
        <v>511</v>
      </c>
      <c r="CS82" s="95">
        <v>491</v>
      </c>
      <c r="CT82" s="95">
        <v>502</v>
      </c>
      <c r="CU82" s="95">
        <v>496</v>
      </c>
      <c r="CV82" s="265">
        <v>476</v>
      </c>
      <c r="CW82" s="265">
        <v>476</v>
      </c>
      <c r="CX82" s="265">
        <v>490</v>
      </c>
      <c r="CY82" s="265">
        <v>512</v>
      </c>
      <c r="CZ82" s="265">
        <v>531</v>
      </c>
      <c r="DA82" s="265">
        <v>526</v>
      </c>
      <c r="DB82" s="265">
        <v>518</v>
      </c>
      <c r="DC82" s="265">
        <v>527</v>
      </c>
      <c r="DD82" s="265">
        <v>518</v>
      </c>
      <c r="DE82" s="265">
        <v>541</v>
      </c>
      <c r="DF82" s="265">
        <v>529</v>
      </c>
      <c r="DG82" s="265">
        <v>526</v>
      </c>
      <c r="DH82" s="95">
        <v>508</v>
      </c>
      <c r="DI82" s="95">
        <v>529</v>
      </c>
      <c r="DJ82" s="95">
        <v>533</v>
      </c>
      <c r="DK82" s="95">
        <v>540</v>
      </c>
      <c r="DL82" s="95">
        <v>556</v>
      </c>
      <c r="DM82" s="95">
        <v>580</v>
      </c>
      <c r="DN82" s="95">
        <v>522</v>
      </c>
      <c r="DO82" s="95">
        <v>523</v>
      </c>
      <c r="DP82" s="95">
        <v>512</v>
      </c>
      <c r="DQ82" s="95">
        <v>492</v>
      </c>
      <c r="DR82" s="95">
        <v>485</v>
      </c>
      <c r="DS82" s="95">
        <v>498</v>
      </c>
      <c r="DT82" s="265">
        <v>463</v>
      </c>
      <c r="DU82" s="265">
        <v>495</v>
      </c>
      <c r="DV82" s="265">
        <v>514</v>
      </c>
      <c r="DW82" s="265">
        <v>534</v>
      </c>
      <c r="DX82" s="265">
        <v>541</v>
      </c>
      <c r="DY82" s="265">
        <v>548</v>
      </c>
      <c r="DZ82" s="265">
        <v>529</v>
      </c>
      <c r="EA82" s="265">
        <v>521</v>
      </c>
      <c r="EB82" s="265">
        <v>546</v>
      </c>
      <c r="EC82" s="265">
        <v>548</v>
      </c>
      <c r="ED82" s="265">
        <v>545</v>
      </c>
      <c r="EE82" s="265">
        <v>522</v>
      </c>
      <c r="EF82" s="95">
        <v>469</v>
      </c>
      <c r="EG82" s="95">
        <v>449</v>
      </c>
      <c r="EH82" s="95">
        <v>471</v>
      </c>
      <c r="EI82" s="95">
        <v>487</v>
      </c>
      <c r="EJ82" s="95">
        <v>494</v>
      </c>
      <c r="EK82" s="95">
        <v>498</v>
      </c>
      <c r="EL82" s="95">
        <v>494</v>
      </c>
      <c r="EM82" s="95">
        <v>514</v>
      </c>
      <c r="EN82" s="95">
        <v>534</v>
      </c>
      <c r="EO82" s="95">
        <v>563</v>
      </c>
      <c r="EP82" s="95">
        <v>574</v>
      </c>
      <c r="EQ82" s="95">
        <v>584</v>
      </c>
      <c r="ER82" s="95">
        <v>512</v>
      </c>
      <c r="ES82" s="95">
        <v>505</v>
      </c>
      <c r="ET82" s="95">
        <v>551</v>
      </c>
      <c r="EU82" s="95">
        <v>543</v>
      </c>
      <c r="EV82" s="95">
        <v>559</v>
      </c>
      <c r="EW82" s="276">
        <v>558</v>
      </c>
      <c r="EX82" s="276">
        <v>583</v>
      </c>
      <c r="EY82" s="276">
        <v>609</v>
      </c>
      <c r="EZ82" s="276">
        <v>606</v>
      </c>
      <c r="FA82" s="276">
        <v>600</v>
      </c>
      <c r="FB82" s="276">
        <v>594</v>
      </c>
      <c r="FC82" s="276">
        <v>582</v>
      </c>
      <c r="FD82" s="95">
        <v>523</v>
      </c>
      <c r="FE82" s="281">
        <v>-59</v>
      </c>
      <c r="FF82" s="282">
        <v>89.862542955326504</v>
      </c>
      <c r="FG82" s="281">
        <v>-59</v>
      </c>
      <c r="FH82" s="282">
        <v>89.862542955326504</v>
      </c>
    </row>
    <row r="83" spans="1:164" ht="15" outlineLevel="2">
      <c r="A83" s="306">
        <v>55</v>
      </c>
      <c r="B83" s="307" t="s">
        <v>322</v>
      </c>
      <c r="C83" s="306" t="s">
        <v>414</v>
      </c>
      <c r="D83" s="265">
        <v>575</v>
      </c>
      <c r="E83" s="265">
        <v>507</v>
      </c>
      <c r="F83" s="265">
        <v>531</v>
      </c>
      <c r="G83" s="265">
        <v>550</v>
      </c>
      <c r="H83" s="265">
        <v>545</v>
      </c>
      <c r="I83" s="265">
        <v>533</v>
      </c>
      <c r="J83" s="265">
        <v>535</v>
      </c>
      <c r="K83" s="265">
        <v>524</v>
      </c>
      <c r="L83" s="265">
        <v>512</v>
      </c>
      <c r="M83" s="265">
        <v>546</v>
      </c>
      <c r="N83" s="265">
        <v>566</v>
      </c>
      <c r="O83" s="265">
        <v>590</v>
      </c>
      <c r="P83" s="265">
        <v>560</v>
      </c>
      <c r="Q83" s="265">
        <v>494</v>
      </c>
      <c r="R83" s="265">
        <v>609</v>
      </c>
      <c r="S83" s="265">
        <v>600</v>
      </c>
      <c r="T83" s="265">
        <v>545</v>
      </c>
      <c r="U83" s="265">
        <v>630</v>
      </c>
      <c r="V83" s="265">
        <v>620</v>
      </c>
      <c r="W83" s="265">
        <v>663</v>
      </c>
      <c r="X83" s="265">
        <v>704</v>
      </c>
      <c r="Y83" s="265">
        <v>788</v>
      </c>
      <c r="Z83" s="265">
        <v>738</v>
      </c>
      <c r="AA83" s="265">
        <v>730</v>
      </c>
      <c r="AB83" s="265">
        <v>623</v>
      </c>
      <c r="AC83" s="265">
        <v>559</v>
      </c>
      <c r="AD83" s="265">
        <v>558</v>
      </c>
      <c r="AE83" s="265">
        <v>588</v>
      </c>
      <c r="AF83" s="265">
        <v>589</v>
      </c>
      <c r="AG83" s="265">
        <v>648</v>
      </c>
      <c r="AH83" s="265">
        <v>681</v>
      </c>
      <c r="AI83" s="265">
        <v>697</v>
      </c>
      <c r="AJ83" s="265">
        <v>687</v>
      </c>
      <c r="AK83" s="265">
        <v>654</v>
      </c>
      <c r="AL83" s="265">
        <v>577</v>
      </c>
      <c r="AM83" s="265">
        <v>593</v>
      </c>
      <c r="AN83" s="265">
        <v>586</v>
      </c>
      <c r="AO83" s="265">
        <v>489</v>
      </c>
      <c r="AP83" s="265">
        <v>490</v>
      </c>
      <c r="AQ83" s="265">
        <v>520</v>
      </c>
      <c r="AR83" s="265">
        <v>585</v>
      </c>
      <c r="AS83" s="265">
        <v>630</v>
      </c>
      <c r="AT83" s="265">
        <v>662</v>
      </c>
      <c r="AU83" s="265">
        <v>665</v>
      </c>
      <c r="AV83" s="265">
        <v>673</v>
      </c>
      <c r="AW83" s="265">
        <v>674</v>
      </c>
      <c r="AX83" s="265">
        <v>671</v>
      </c>
      <c r="AY83" s="265">
        <v>665</v>
      </c>
      <c r="AZ83" s="265">
        <v>631</v>
      </c>
      <c r="BA83" s="265">
        <v>613</v>
      </c>
      <c r="BB83" s="265">
        <v>579</v>
      </c>
      <c r="BC83" s="265">
        <v>495</v>
      </c>
      <c r="BD83" s="265">
        <v>502</v>
      </c>
      <c r="BE83" s="265">
        <v>525</v>
      </c>
      <c r="BF83" s="265">
        <v>507</v>
      </c>
      <c r="BG83" s="265">
        <v>507</v>
      </c>
      <c r="BH83" s="265">
        <v>516</v>
      </c>
      <c r="BI83" s="265">
        <v>544</v>
      </c>
      <c r="BJ83" s="265">
        <v>527</v>
      </c>
      <c r="BK83" s="265">
        <v>540</v>
      </c>
      <c r="BL83" s="95">
        <v>524</v>
      </c>
      <c r="BM83" s="95">
        <v>489</v>
      </c>
      <c r="BN83" s="95">
        <v>512</v>
      </c>
      <c r="BO83" s="95">
        <v>508</v>
      </c>
      <c r="BP83" s="95">
        <v>491</v>
      </c>
      <c r="BQ83" s="95">
        <v>498</v>
      </c>
      <c r="BR83" s="95">
        <v>514</v>
      </c>
      <c r="BS83" s="95">
        <v>537</v>
      </c>
      <c r="BT83" s="95">
        <v>542</v>
      </c>
      <c r="BU83" s="95">
        <v>536</v>
      </c>
      <c r="BV83" s="95">
        <v>581</v>
      </c>
      <c r="BW83" s="95">
        <v>569</v>
      </c>
      <c r="BX83" s="265">
        <v>466</v>
      </c>
      <c r="BY83" s="265">
        <v>483</v>
      </c>
      <c r="BZ83" s="265">
        <v>485</v>
      </c>
      <c r="CA83" s="265">
        <v>493</v>
      </c>
      <c r="CB83" s="265">
        <v>464</v>
      </c>
      <c r="CC83" s="265">
        <v>453</v>
      </c>
      <c r="CD83" s="265">
        <v>443</v>
      </c>
      <c r="CE83" s="265">
        <v>456</v>
      </c>
      <c r="CF83" s="265">
        <v>452</v>
      </c>
      <c r="CG83" s="265">
        <v>476</v>
      </c>
      <c r="CH83" s="265">
        <v>505</v>
      </c>
      <c r="CI83" s="265">
        <v>500</v>
      </c>
      <c r="CJ83" s="95">
        <v>434</v>
      </c>
      <c r="CK83" s="95">
        <v>421</v>
      </c>
      <c r="CL83" s="95">
        <v>481</v>
      </c>
      <c r="CM83" s="95">
        <v>478</v>
      </c>
      <c r="CN83" s="95">
        <v>447</v>
      </c>
      <c r="CO83" s="95">
        <v>436</v>
      </c>
      <c r="CP83" s="95">
        <v>442</v>
      </c>
      <c r="CQ83" s="95">
        <v>498</v>
      </c>
      <c r="CR83" s="95">
        <v>518</v>
      </c>
      <c r="CS83" s="95">
        <v>523</v>
      </c>
      <c r="CT83" s="95">
        <v>538</v>
      </c>
      <c r="CU83" s="95">
        <v>517</v>
      </c>
      <c r="CV83" s="265">
        <v>497</v>
      </c>
      <c r="CW83" s="265">
        <v>513</v>
      </c>
      <c r="CX83" s="265">
        <v>508</v>
      </c>
      <c r="CY83" s="265">
        <v>533</v>
      </c>
      <c r="CZ83" s="265">
        <v>539</v>
      </c>
      <c r="DA83" s="265">
        <v>531</v>
      </c>
      <c r="DB83" s="265">
        <v>526</v>
      </c>
      <c r="DC83" s="265">
        <v>522</v>
      </c>
      <c r="DD83" s="265">
        <v>544</v>
      </c>
      <c r="DE83" s="265">
        <v>558</v>
      </c>
      <c r="DF83" s="265">
        <v>540</v>
      </c>
      <c r="DG83" s="265">
        <v>533</v>
      </c>
      <c r="DH83" s="95">
        <v>503</v>
      </c>
      <c r="DI83" s="95">
        <v>522</v>
      </c>
      <c r="DJ83" s="95">
        <v>544</v>
      </c>
      <c r="DK83" s="95">
        <v>568</v>
      </c>
      <c r="DL83" s="95">
        <v>563</v>
      </c>
      <c r="DM83" s="95">
        <v>568</v>
      </c>
      <c r="DN83" s="95">
        <v>544</v>
      </c>
      <c r="DO83" s="95">
        <v>520</v>
      </c>
      <c r="DP83" s="95">
        <v>520</v>
      </c>
      <c r="DQ83" s="95">
        <v>523</v>
      </c>
      <c r="DR83" s="95">
        <v>535</v>
      </c>
      <c r="DS83" s="95">
        <v>506</v>
      </c>
      <c r="DT83" s="265">
        <v>469</v>
      </c>
      <c r="DU83" s="265">
        <v>476</v>
      </c>
      <c r="DV83" s="265">
        <v>515</v>
      </c>
      <c r="DW83" s="265">
        <v>529</v>
      </c>
      <c r="DX83" s="265">
        <v>569</v>
      </c>
      <c r="DY83" s="265">
        <v>577</v>
      </c>
      <c r="DZ83" s="265">
        <v>555</v>
      </c>
      <c r="EA83" s="265">
        <v>543</v>
      </c>
      <c r="EB83" s="265">
        <v>583</v>
      </c>
      <c r="EC83" s="265">
        <v>628</v>
      </c>
      <c r="ED83" s="265">
        <v>649</v>
      </c>
      <c r="EE83" s="265">
        <v>622</v>
      </c>
      <c r="EF83" s="95">
        <v>586</v>
      </c>
      <c r="EG83" s="95">
        <v>563</v>
      </c>
      <c r="EH83" s="95">
        <v>570</v>
      </c>
      <c r="EI83" s="95">
        <v>605</v>
      </c>
      <c r="EJ83" s="95">
        <v>598</v>
      </c>
      <c r="EK83" s="95">
        <v>617</v>
      </c>
      <c r="EL83" s="95">
        <v>580</v>
      </c>
      <c r="EM83" s="95">
        <v>595</v>
      </c>
      <c r="EN83" s="95">
        <v>617</v>
      </c>
      <c r="EO83" s="95">
        <v>619</v>
      </c>
      <c r="EP83" s="95">
        <v>632</v>
      </c>
      <c r="EQ83" s="95">
        <v>618</v>
      </c>
      <c r="ER83" s="95">
        <v>580</v>
      </c>
      <c r="ES83" s="95">
        <v>574</v>
      </c>
      <c r="ET83" s="95">
        <v>601</v>
      </c>
      <c r="EU83" s="95">
        <v>599</v>
      </c>
      <c r="EV83" s="95">
        <v>615</v>
      </c>
      <c r="EW83" s="276">
        <v>627</v>
      </c>
      <c r="EX83" s="276">
        <v>613</v>
      </c>
      <c r="EY83" s="276">
        <v>639</v>
      </c>
      <c r="EZ83" s="276">
        <v>621</v>
      </c>
      <c r="FA83" s="276">
        <v>614</v>
      </c>
      <c r="FB83" s="276">
        <v>642</v>
      </c>
      <c r="FC83" s="276">
        <v>662</v>
      </c>
      <c r="FD83" s="95">
        <v>578</v>
      </c>
      <c r="FE83" s="281">
        <v>-84</v>
      </c>
      <c r="FF83" s="282">
        <v>87.311178247734105</v>
      </c>
      <c r="FG83" s="281">
        <v>-84</v>
      </c>
      <c r="FH83" s="282">
        <v>87.311178247734105</v>
      </c>
    </row>
    <row r="84" spans="1:164" ht="15" outlineLevel="2">
      <c r="A84" s="306">
        <v>148</v>
      </c>
      <c r="B84" s="307" t="s">
        <v>322</v>
      </c>
      <c r="C84" s="306" t="s">
        <v>415</v>
      </c>
      <c r="D84" s="265">
        <v>18936</v>
      </c>
      <c r="E84" s="265">
        <v>18892</v>
      </c>
      <c r="F84" s="265">
        <v>18840</v>
      </c>
      <c r="G84" s="265">
        <v>18914</v>
      </c>
      <c r="H84" s="265">
        <v>19029</v>
      </c>
      <c r="I84" s="265">
        <v>19132</v>
      </c>
      <c r="J84" s="265">
        <v>19155</v>
      </c>
      <c r="K84" s="265">
        <v>19288</v>
      </c>
      <c r="L84" s="265">
        <v>19236</v>
      </c>
      <c r="M84" s="265">
        <v>19398</v>
      </c>
      <c r="N84" s="265">
        <v>19501</v>
      </c>
      <c r="O84" s="265">
        <v>19643</v>
      </c>
      <c r="P84" s="265">
        <v>19600</v>
      </c>
      <c r="Q84" s="265">
        <v>17318</v>
      </c>
      <c r="R84" s="265">
        <v>19314</v>
      </c>
      <c r="S84" s="265">
        <v>19394</v>
      </c>
      <c r="T84" s="265">
        <v>19029</v>
      </c>
      <c r="U84" s="265">
        <v>19925</v>
      </c>
      <c r="V84" s="265">
        <v>20008</v>
      </c>
      <c r="W84" s="265">
        <v>20304</v>
      </c>
      <c r="X84" s="265">
        <v>20430</v>
      </c>
      <c r="Y84" s="265">
        <v>20591</v>
      </c>
      <c r="Z84" s="265">
        <v>20752</v>
      </c>
      <c r="AA84" s="265">
        <v>20625</v>
      </c>
      <c r="AB84" s="265">
        <v>20365</v>
      </c>
      <c r="AC84" s="265">
        <v>20248</v>
      </c>
      <c r="AD84" s="265">
        <v>20327</v>
      </c>
      <c r="AE84" s="265">
        <v>20550</v>
      </c>
      <c r="AF84" s="265">
        <v>20623</v>
      </c>
      <c r="AG84" s="265">
        <v>20809</v>
      </c>
      <c r="AH84" s="265">
        <v>21417</v>
      </c>
      <c r="AI84" s="265">
        <v>21696</v>
      </c>
      <c r="AJ84" s="265">
        <v>21961</v>
      </c>
      <c r="AK84" s="265">
        <v>22074</v>
      </c>
      <c r="AL84" s="265">
        <v>21769</v>
      </c>
      <c r="AM84" s="265">
        <v>21971</v>
      </c>
      <c r="AN84" s="265">
        <v>21691</v>
      </c>
      <c r="AO84" s="265">
        <v>21854</v>
      </c>
      <c r="AP84" s="265">
        <v>21976</v>
      </c>
      <c r="AQ84" s="265">
        <v>22092</v>
      </c>
      <c r="AR84" s="265">
        <v>22234</v>
      </c>
      <c r="AS84" s="265">
        <v>22429</v>
      </c>
      <c r="AT84" s="265">
        <v>22573</v>
      </c>
      <c r="AU84" s="265">
        <v>22629</v>
      </c>
      <c r="AV84" s="265">
        <v>22508</v>
      </c>
      <c r="AW84" s="265">
        <v>22762</v>
      </c>
      <c r="AX84" s="265">
        <v>22631</v>
      </c>
      <c r="AY84" s="265">
        <v>22497</v>
      </c>
      <c r="AZ84" s="265">
        <v>22266</v>
      </c>
      <c r="BA84" s="265">
        <v>22167</v>
      </c>
      <c r="BB84" s="265">
        <v>22459</v>
      </c>
      <c r="BC84" s="265">
        <v>22421</v>
      </c>
      <c r="BD84" s="265">
        <v>22458</v>
      </c>
      <c r="BE84" s="265">
        <v>22504</v>
      </c>
      <c r="BF84" s="265">
        <v>22562</v>
      </c>
      <c r="BG84" s="265">
        <v>22733</v>
      </c>
      <c r="BH84" s="265">
        <v>22834</v>
      </c>
      <c r="BI84" s="265">
        <v>22810</v>
      </c>
      <c r="BJ84" s="265">
        <v>22697</v>
      </c>
      <c r="BK84" s="265">
        <v>22630</v>
      </c>
      <c r="BL84" s="95">
        <v>22295</v>
      </c>
      <c r="BM84" s="95">
        <v>22312</v>
      </c>
      <c r="BN84" s="95">
        <v>22501</v>
      </c>
      <c r="BO84" s="95">
        <v>22674</v>
      </c>
      <c r="BP84" s="95">
        <v>22763</v>
      </c>
      <c r="BQ84" s="95">
        <v>22709</v>
      </c>
      <c r="BR84" s="95">
        <v>22558</v>
      </c>
      <c r="BS84" s="95">
        <v>22562</v>
      </c>
      <c r="BT84" s="95">
        <v>22554</v>
      </c>
      <c r="BU84" s="95">
        <v>22497</v>
      </c>
      <c r="BV84" s="95">
        <v>22443</v>
      </c>
      <c r="BW84" s="95">
        <v>26091</v>
      </c>
      <c r="BX84" s="265">
        <v>26585</v>
      </c>
      <c r="BY84" s="265">
        <v>27481</v>
      </c>
      <c r="BZ84" s="265">
        <v>27744</v>
      </c>
      <c r="CA84" s="265">
        <v>28643</v>
      </c>
      <c r="CB84" s="265">
        <v>29126</v>
      </c>
      <c r="CC84" s="265">
        <v>29356</v>
      </c>
      <c r="CD84" s="265">
        <v>29574</v>
      </c>
      <c r="CE84" s="265">
        <v>29918</v>
      </c>
      <c r="CF84" s="265">
        <v>30028</v>
      </c>
      <c r="CG84" s="265">
        <v>30353</v>
      </c>
      <c r="CH84" s="265">
        <v>30590</v>
      </c>
      <c r="CI84" s="265">
        <v>30632</v>
      </c>
      <c r="CJ84" s="95">
        <v>30398</v>
      </c>
      <c r="CK84" s="95">
        <v>30613</v>
      </c>
      <c r="CL84" s="95">
        <v>30765</v>
      </c>
      <c r="CM84" s="95">
        <v>30314</v>
      </c>
      <c r="CN84" s="95">
        <v>29756</v>
      </c>
      <c r="CO84" s="95">
        <v>29755</v>
      </c>
      <c r="CP84" s="95">
        <v>30042</v>
      </c>
      <c r="CQ84" s="95">
        <v>30859</v>
      </c>
      <c r="CR84" s="95">
        <v>31193</v>
      </c>
      <c r="CS84" s="95">
        <v>31559</v>
      </c>
      <c r="CT84" s="95">
        <v>31978</v>
      </c>
      <c r="CU84" s="95">
        <v>32288</v>
      </c>
      <c r="CV84" s="265">
        <v>32360</v>
      </c>
      <c r="CW84" s="265">
        <v>32904</v>
      </c>
      <c r="CX84" s="265">
        <v>33273</v>
      </c>
      <c r="CY84" s="265">
        <v>33784</v>
      </c>
      <c r="CZ84" s="265">
        <v>34093</v>
      </c>
      <c r="DA84" s="265">
        <v>34361</v>
      </c>
      <c r="DB84" s="265">
        <v>34524</v>
      </c>
      <c r="DC84" s="265">
        <v>34810</v>
      </c>
      <c r="DD84" s="265">
        <v>34585</v>
      </c>
      <c r="DE84" s="265">
        <v>34930</v>
      </c>
      <c r="DF84" s="265">
        <v>35152</v>
      </c>
      <c r="DG84" s="265">
        <v>35272</v>
      </c>
      <c r="DH84" s="95">
        <v>35343</v>
      </c>
      <c r="DI84" s="95">
        <v>35475</v>
      </c>
      <c r="DJ84" s="95">
        <v>35562</v>
      </c>
      <c r="DK84" s="95">
        <v>35857</v>
      </c>
      <c r="DL84" s="95">
        <v>36035</v>
      </c>
      <c r="DM84" s="95">
        <v>36342</v>
      </c>
      <c r="DN84" s="95">
        <v>34934</v>
      </c>
      <c r="DO84" s="95">
        <v>35268</v>
      </c>
      <c r="DP84" s="95">
        <v>35655</v>
      </c>
      <c r="DQ84" s="95">
        <v>35909</v>
      </c>
      <c r="DR84" s="95">
        <v>36303</v>
      </c>
      <c r="DS84" s="95">
        <v>36291</v>
      </c>
      <c r="DT84" s="265">
        <v>36036</v>
      </c>
      <c r="DU84" s="265">
        <v>36250</v>
      </c>
      <c r="DV84" s="265">
        <v>36538</v>
      </c>
      <c r="DW84" s="265">
        <v>36745</v>
      </c>
      <c r="DX84" s="265">
        <v>36849</v>
      </c>
      <c r="DY84" s="265">
        <v>36997</v>
      </c>
      <c r="DZ84" s="265">
        <v>37090</v>
      </c>
      <c r="EA84" s="265">
        <v>37158</v>
      </c>
      <c r="EB84" s="265">
        <v>37351</v>
      </c>
      <c r="EC84" s="265">
        <v>37427</v>
      </c>
      <c r="ED84" s="265">
        <v>37601</v>
      </c>
      <c r="EE84" s="265">
        <v>37504</v>
      </c>
      <c r="EF84" s="95">
        <v>37071</v>
      </c>
      <c r="EG84" s="95">
        <v>37278</v>
      </c>
      <c r="EH84" s="95">
        <v>37368</v>
      </c>
      <c r="EI84" s="95">
        <v>37457</v>
      </c>
      <c r="EJ84" s="95">
        <v>37743</v>
      </c>
      <c r="EK84" s="95">
        <v>37729</v>
      </c>
      <c r="EL84" s="95">
        <v>37733</v>
      </c>
      <c r="EM84" s="95">
        <v>37974</v>
      </c>
      <c r="EN84" s="95">
        <v>37974</v>
      </c>
      <c r="EO84" s="95">
        <v>38105</v>
      </c>
      <c r="EP84" s="95">
        <v>38340</v>
      </c>
      <c r="EQ84" s="95">
        <v>38255</v>
      </c>
      <c r="ER84" s="95">
        <v>37887</v>
      </c>
      <c r="ES84" s="95">
        <v>38228</v>
      </c>
      <c r="ET84" s="95">
        <v>38411</v>
      </c>
      <c r="EU84" s="95">
        <v>38523</v>
      </c>
      <c r="EV84" s="95">
        <v>38553</v>
      </c>
      <c r="EW84" s="276">
        <v>37661</v>
      </c>
      <c r="EX84" s="276">
        <v>37585</v>
      </c>
      <c r="EY84" s="276">
        <v>37783</v>
      </c>
      <c r="EZ84" s="276">
        <v>37897</v>
      </c>
      <c r="FA84" s="276">
        <v>38079</v>
      </c>
      <c r="FB84" s="276">
        <v>38090</v>
      </c>
      <c r="FC84" s="276">
        <v>38204</v>
      </c>
      <c r="FD84" s="95">
        <v>37663</v>
      </c>
      <c r="FE84" s="281">
        <v>-541</v>
      </c>
      <c r="FF84" s="282">
        <v>98.583917914354501</v>
      </c>
      <c r="FG84" s="281">
        <v>-541</v>
      </c>
      <c r="FH84" s="282">
        <v>98.583917914354501</v>
      </c>
    </row>
    <row r="85" spans="1:164" ht="15" outlineLevel="2">
      <c r="A85" s="306">
        <v>197</v>
      </c>
      <c r="B85" s="307" t="s">
        <v>322</v>
      </c>
      <c r="C85" s="306" t="s">
        <v>416</v>
      </c>
      <c r="D85" s="265">
        <v>2253</v>
      </c>
      <c r="E85" s="265">
        <v>2239</v>
      </c>
      <c r="F85" s="265">
        <v>2230</v>
      </c>
      <c r="G85" s="265">
        <v>2248</v>
      </c>
      <c r="H85" s="265">
        <v>2330</v>
      </c>
      <c r="I85" s="265">
        <v>2369</v>
      </c>
      <c r="J85" s="265">
        <v>2347</v>
      </c>
      <c r="K85" s="265">
        <v>2356</v>
      </c>
      <c r="L85" s="265">
        <v>2310</v>
      </c>
      <c r="M85" s="265">
        <v>2343</v>
      </c>
      <c r="N85" s="265">
        <v>2407</v>
      </c>
      <c r="O85" s="265">
        <v>2426</v>
      </c>
      <c r="P85" s="265">
        <v>2261</v>
      </c>
      <c r="Q85" s="265">
        <v>2261</v>
      </c>
      <c r="R85" s="265">
        <v>2340</v>
      </c>
      <c r="S85" s="265">
        <v>2361</v>
      </c>
      <c r="T85" s="265">
        <v>2330</v>
      </c>
      <c r="U85" s="265">
        <v>2526</v>
      </c>
      <c r="V85" s="265">
        <v>2529</v>
      </c>
      <c r="W85" s="265">
        <v>2543</v>
      </c>
      <c r="X85" s="265">
        <v>2589</v>
      </c>
      <c r="Y85" s="265">
        <v>2624</v>
      </c>
      <c r="Z85" s="265">
        <v>2595</v>
      </c>
      <c r="AA85" s="265">
        <v>2539</v>
      </c>
      <c r="AB85" s="265">
        <v>2431</v>
      </c>
      <c r="AC85" s="265">
        <v>2450</v>
      </c>
      <c r="AD85" s="265">
        <v>2411</v>
      </c>
      <c r="AE85" s="265">
        <v>2475</v>
      </c>
      <c r="AF85" s="265">
        <v>2426</v>
      </c>
      <c r="AG85" s="265">
        <v>2354</v>
      </c>
      <c r="AH85" s="265">
        <v>2548</v>
      </c>
      <c r="AI85" s="265">
        <v>2637</v>
      </c>
      <c r="AJ85" s="265">
        <v>2676</v>
      </c>
      <c r="AK85" s="265">
        <v>2712</v>
      </c>
      <c r="AL85" s="265">
        <v>2586</v>
      </c>
      <c r="AM85" s="265">
        <v>2638</v>
      </c>
      <c r="AN85" s="265">
        <v>2622</v>
      </c>
      <c r="AO85" s="265">
        <v>2631</v>
      </c>
      <c r="AP85" s="265">
        <v>2627</v>
      </c>
      <c r="AQ85" s="265">
        <v>2670</v>
      </c>
      <c r="AR85" s="265">
        <v>2682</v>
      </c>
      <c r="AS85" s="265">
        <v>2731</v>
      </c>
      <c r="AT85" s="265">
        <v>2709</v>
      </c>
      <c r="AU85" s="265">
        <v>2738</v>
      </c>
      <c r="AV85" s="265">
        <v>2730</v>
      </c>
      <c r="AW85" s="265">
        <v>2808</v>
      </c>
      <c r="AX85" s="265">
        <v>2797</v>
      </c>
      <c r="AY85" s="265">
        <v>2833</v>
      </c>
      <c r="AZ85" s="265">
        <v>2792</v>
      </c>
      <c r="BA85" s="265">
        <v>2769</v>
      </c>
      <c r="BB85" s="265">
        <v>2745</v>
      </c>
      <c r="BC85" s="265">
        <v>2631</v>
      </c>
      <c r="BD85" s="265">
        <v>2588</v>
      </c>
      <c r="BE85" s="265">
        <v>2626</v>
      </c>
      <c r="BF85" s="265">
        <v>2644</v>
      </c>
      <c r="BG85" s="265">
        <v>2537</v>
      </c>
      <c r="BH85" s="265">
        <v>2475</v>
      </c>
      <c r="BI85" s="265">
        <v>2442</v>
      </c>
      <c r="BJ85" s="265">
        <v>2443</v>
      </c>
      <c r="BK85" s="265">
        <v>2483</v>
      </c>
      <c r="BL85" s="95">
        <v>2472</v>
      </c>
      <c r="BM85" s="95">
        <v>2417</v>
      </c>
      <c r="BN85" s="95">
        <v>2402</v>
      </c>
      <c r="BO85" s="95">
        <v>2385</v>
      </c>
      <c r="BP85" s="95">
        <v>2369</v>
      </c>
      <c r="BQ85" s="95">
        <v>2397</v>
      </c>
      <c r="BR85" s="95">
        <v>2406</v>
      </c>
      <c r="BS85" s="95">
        <v>2422</v>
      </c>
      <c r="BT85" s="95">
        <v>2421</v>
      </c>
      <c r="BU85" s="95">
        <v>2425</v>
      </c>
      <c r="BV85" s="95">
        <v>2403</v>
      </c>
      <c r="BW85" s="95">
        <v>2419</v>
      </c>
      <c r="BX85" s="265">
        <v>2315</v>
      </c>
      <c r="BY85" s="265">
        <v>2329</v>
      </c>
      <c r="BZ85" s="265">
        <v>2375</v>
      </c>
      <c r="CA85" s="265">
        <v>2384</v>
      </c>
      <c r="CB85" s="265">
        <v>2398</v>
      </c>
      <c r="CC85" s="265">
        <v>2461</v>
      </c>
      <c r="CD85" s="265">
        <v>2484</v>
      </c>
      <c r="CE85" s="265">
        <v>2511</v>
      </c>
      <c r="CF85" s="265">
        <v>2493</v>
      </c>
      <c r="CG85" s="265">
        <v>2533</v>
      </c>
      <c r="CH85" s="265">
        <v>2585</v>
      </c>
      <c r="CI85" s="265">
        <v>2573</v>
      </c>
      <c r="CJ85" s="95">
        <v>2437</v>
      </c>
      <c r="CK85" s="95">
        <v>2395</v>
      </c>
      <c r="CL85" s="95">
        <v>2433</v>
      </c>
      <c r="CM85" s="95">
        <v>2398</v>
      </c>
      <c r="CN85" s="95">
        <v>2296</v>
      </c>
      <c r="CO85" s="95">
        <v>2273</v>
      </c>
      <c r="CP85" s="95">
        <v>2302</v>
      </c>
      <c r="CQ85" s="95">
        <v>2421</v>
      </c>
      <c r="CR85" s="95">
        <v>2459</v>
      </c>
      <c r="CS85" s="95">
        <v>2453</v>
      </c>
      <c r="CT85" s="95">
        <v>2504</v>
      </c>
      <c r="CU85" s="95">
        <v>2557</v>
      </c>
      <c r="CV85" s="265">
        <v>2566</v>
      </c>
      <c r="CW85" s="265">
        <v>2598</v>
      </c>
      <c r="CX85" s="265">
        <v>2649</v>
      </c>
      <c r="CY85" s="265">
        <v>2711</v>
      </c>
      <c r="CZ85" s="265">
        <v>2733</v>
      </c>
      <c r="DA85" s="265">
        <v>2753</v>
      </c>
      <c r="DB85" s="265">
        <v>2666</v>
      </c>
      <c r="DC85" s="265">
        <v>2622</v>
      </c>
      <c r="DD85" s="265">
        <v>2695</v>
      </c>
      <c r="DE85" s="265">
        <v>2713</v>
      </c>
      <c r="DF85" s="265">
        <v>2663</v>
      </c>
      <c r="DG85" s="265">
        <v>2705</v>
      </c>
      <c r="DH85" s="95">
        <v>2642</v>
      </c>
      <c r="DI85" s="95">
        <v>2698</v>
      </c>
      <c r="DJ85" s="95">
        <v>2696</v>
      </c>
      <c r="DK85" s="95">
        <v>2738</v>
      </c>
      <c r="DL85" s="95">
        <v>2741</v>
      </c>
      <c r="DM85" s="95">
        <v>2725</v>
      </c>
      <c r="DN85" s="95">
        <v>2487</v>
      </c>
      <c r="DO85" s="95">
        <v>2505</v>
      </c>
      <c r="DP85" s="95">
        <v>2576</v>
      </c>
      <c r="DQ85" s="95">
        <v>2591</v>
      </c>
      <c r="DR85" s="95">
        <v>2646</v>
      </c>
      <c r="DS85" s="95">
        <v>2631</v>
      </c>
      <c r="DT85" s="265">
        <v>2625</v>
      </c>
      <c r="DU85" s="265">
        <v>2592</v>
      </c>
      <c r="DV85" s="265">
        <v>2659</v>
      </c>
      <c r="DW85" s="265">
        <v>2684</v>
      </c>
      <c r="DX85" s="265">
        <v>2705</v>
      </c>
      <c r="DY85" s="265">
        <v>2727</v>
      </c>
      <c r="DZ85" s="265">
        <v>2720</v>
      </c>
      <c r="EA85" s="265">
        <v>2680</v>
      </c>
      <c r="EB85" s="265">
        <v>2710</v>
      </c>
      <c r="EC85" s="265">
        <v>2709</v>
      </c>
      <c r="ED85" s="265">
        <v>2739</v>
      </c>
      <c r="EE85" s="265">
        <v>2728</v>
      </c>
      <c r="EF85" s="95">
        <v>2680</v>
      </c>
      <c r="EG85" s="95">
        <v>2671</v>
      </c>
      <c r="EH85" s="95">
        <v>2683</v>
      </c>
      <c r="EI85" s="95">
        <v>2703</v>
      </c>
      <c r="EJ85" s="95">
        <v>2747</v>
      </c>
      <c r="EK85" s="95">
        <v>2767</v>
      </c>
      <c r="EL85" s="95">
        <v>2774</v>
      </c>
      <c r="EM85" s="95">
        <v>2798</v>
      </c>
      <c r="EN85" s="95">
        <v>2801</v>
      </c>
      <c r="EO85" s="95">
        <v>2844</v>
      </c>
      <c r="EP85" s="95">
        <v>2877</v>
      </c>
      <c r="EQ85" s="95">
        <v>2843</v>
      </c>
      <c r="ER85" s="95">
        <v>2709</v>
      </c>
      <c r="ES85" s="95">
        <v>2736</v>
      </c>
      <c r="ET85" s="95">
        <v>2783</v>
      </c>
      <c r="EU85" s="95">
        <v>2775</v>
      </c>
      <c r="EV85" s="95">
        <v>2759</v>
      </c>
      <c r="EW85" s="276">
        <v>2774</v>
      </c>
      <c r="EX85" s="276">
        <v>2765</v>
      </c>
      <c r="EY85" s="276">
        <v>2804</v>
      </c>
      <c r="EZ85" s="276">
        <v>2797</v>
      </c>
      <c r="FA85" s="276">
        <v>2823</v>
      </c>
      <c r="FB85" s="276">
        <v>2814</v>
      </c>
      <c r="FC85" s="276">
        <v>2800</v>
      </c>
      <c r="FD85" s="95">
        <v>2682</v>
      </c>
      <c r="FE85" s="281">
        <v>-118</v>
      </c>
      <c r="FF85" s="282">
        <v>95.785714285714306</v>
      </c>
      <c r="FG85" s="281">
        <v>-118</v>
      </c>
      <c r="FH85" s="282">
        <v>95.785714285714306</v>
      </c>
    </row>
    <row r="86" spans="1:164" ht="15" outlineLevel="2">
      <c r="A86" s="306">
        <v>206</v>
      </c>
      <c r="B86" s="307" t="s">
        <v>322</v>
      </c>
      <c r="C86" s="306" t="s">
        <v>417</v>
      </c>
      <c r="D86" s="265">
        <v>585</v>
      </c>
      <c r="E86" s="265">
        <v>592</v>
      </c>
      <c r="F86" s="265">
        <v>601</v>
      </c>
      <c r="G86" s="265">
        <v>612</v>
      </c>
      <c r="H86" s="265">
        <v>605</v>
      </c>
      <c r="I86" s="265">
        <v>588</v>
      </c>
      <c r="J86" s="265">
        <v>591</v>
      </c>
      <c r="K86" s="265">
        <v>582</v>
      </c>
      <c r="L86" s="265">
        <v>596</v>
      </c>
      <c r="M86" s="265">
        <v>606</v>
      </c>
      <c r="N86" s="265">
        <v>627</v>
      </c>
      <c r="O86" s="265">
        <v>620</v>
      </c>
      <c r="P86" s="265">
        <v>583</v>
      </c>
      <c r="Q86" s="265">
        <v>595</v>
      </c>
      <c r="R86" s="265">
        <v>629</v>
      </c>
      <c r="S86" s="265">
        <v>623</v>
      </c>
      <c r="T86" s="265">
        <v>605</v>
      </c>
      <c r="U86" s="265">
        <v>652</v>
      </c>
      <c r="V86" s="265">
        <v>675</v>
      </c>
      <c r="W86" s="265">
        <v>697</v>
      </c>
      <c r="X86" s="265">
        <v>709</v>
      </c>
      <c r="Y86" s="265">
        <v>711</v>
      </c>
      <c r="Z86" s="265">
        <v>684</v>
      </c>
      <c r="AA86" s="265">
        <v>673</v>
      </c>
      <c r="AB86" s="265">
        <v>649</v>
      </c>
      <c r="AC86" s="265">
        <v>639</v>
      </c>
      <c r="AD86" s="265">
        <v>664</v>
      </c>
      <c r="AE86" s="265">
        <v>663</v>
      </c>
      <c r="AF86" s="265">
        <v>654</v>
      </c>
      <c r="AG86" s="265">
        <v>664</v>
      </c>
      <c r="AH86" s="265">
        <v>709</v>
      </c>
      <c r="AI86" s="265">
        <v>730</v>
      </c>
      <c r="AJ86" s="265">
        <v>738</v>
      </c>
      <c r="AK86" s="265">
        <v>738</v>
      </c>
      <c r="AL86" s="265">
        <v>723</v>
      </c>
      <c r="AM86" s="265">
        <v>723</v>
      </c>
      <c r="AN86" s="265">
        <v>719</v>
      </c>
      <c r="AO86" s="265">
        <v>659</v>
      </c>
      <c r="AP86" s="265">
        <v>694</v>
      </c>
      <c r="AQ86" s="265">
        <v>709</v>
      </c>
      <c r="AR86" s="265">
        <v>729</v>
      </c>
      <c r="AS86" s="265">
        <v>731</v>
      </c>
      <c r="AT86" s="265">
        <v>743</v>
      </c>
      <c r="AU86" s="265">
        <v>723</v>
      </c>
      <c r="AV86" s="265">
        <v>779</v>
      </c>
      <c r="AW86" s="265">
        <v>715</v>
      </c>
      <c r="AX86" s="265">
        <v>711</v>
      </c>
      <c r="AY86" s="265">
        <v>710</v>
      </c>
      <c r="AZ86" s="265">
        <v>691</v>
      </c>
      <c r="BA86" s="265">
        <v>692</v>
      </c>
      <c r="BB86" s="265">
        <v>696</v>
      </c>
      <c r="BC86" s="265">
        <v>667</v>
      </c>
      <c r="BD86" s="265">
        <v>656</v>
      </c>
      <c r="BE86" s="265">
        <v>660</v>
      </c>
      <c r="BF86" s="265">
        <v>677</v>
      </c>
      <c r="BG86" s="265">
        <v>680</v>
      </c>
      <c r="BH86" s="265">
        <v>682</v>
      </c>
      <c r="BI86" s="265">
        <v>677</v>
      </c>
      <c r="BJ86" s="265">
        <v>665</v>
      </c>
      <c r="BK86" s="265">
        <v>664</v>
      </c>
      <c r="BL86" s="95">
        <v>652</v>
      </c>
      <c r="BM86" s="95">
        <v>640</v>
      </c>
      <c r="BN86" s="95">
        <v>642</v>
      </c>
      <c r="BO86" s="95">
        <v>608</v>
      </c>
      <c r="BP86" s="95">
        <v>605</v>
      </c>
      <c r="BQ86" s="95">
        <v>622</v>
      </c>
      <c r="BR86" s="95">
        <v>623</v>
      </c>
      <c r="BS86" s="95">
        <v>629</v>
      </c>
      <c r="BT86" s="95">
        <v>627</v>
      </c>
      <c r="BU86" s="95">
        <v>624</v>
      </c>
      <c r="BV86" s="95">
        <v>643</v>
      </c>
      <c r="BW86" s="95">
        <v>636</v>
      </c>
      <c r="BX86" s="265">
        <v>604</v>
      </c>
      <c r="BY86" s="265">
        <v>582</v>
      </c>
      <c r="BZ86" s="265">
        <v>604</v>
      </c>
      <c r="CA86" s="265">
        <v>599</v>
      </c>
      <c r="CB86" s="265">
        <v>609</v>
      </c>
      <c r="CC86" s="265">
        <v>620</v>
      </c>
      <c r="CD86" s="265">
        <v>612</v>
      </c>
      <c r="CE86" s="265">
        <v>631</v>
      </c>
      <c r="CF86" s="265">
        <v>632</v>
      </c>
      <c r="CG86" s="265">
        <v>640</v>
      </c>
      <c r="CH86" s="265">
        <v>655</v>
      </c>
      <c r="CI86" s="265">
        <v>647</v>
      </c>
      <c r="CJ86" s="95">
        <v>607</v>
      </c>
      <c r="CK86" s="95">
        <v>597</v>
      </c>
      <c r="CL86" s="95">
        <v>604</v>
      </c>
      <c r="CM86" s="95">
        <v>588</v>
      </c>
      <c r="CN86" s="95">
        <v>579</v>
      </c>
      <c r="CO86" s="95">
        <v>585</v>
      </c>
      <c r="CP86" s="95">
        <v>604</v>
      </c>
      <c r="CQ86" s="95">
        <v>626</v>
      </c>
      <c r="CR86" s="95">
        <v>630</v>
      </c>
      <c r="CS86" s="95">
        <v>628</v>
      </c>
      <c r="CT86" s="95">
        <v>635</v>
      </c>
      <c r="CU86" s="95">
        <v>632</v>
      </c>
      <c r="CV86" s="265">
        <v>611</v>
      </c>
      <c r="CW86" s="265">
        <v>634</v>
      </c>
      <c r="CX86" s="265">
        <v>662</v>
      </c>
      <c r="CY86" s="265">
        <v>673</v>
      </c>
      <c r="CZ86" s="265">
        <v>670</v>
      </c>
      <c r="DA86" s="265">
        <v>670</v>
      </c>
      <c r="DB86" s="265">
        <v>685</v>
      </c>
      <c r="DC86" s="265">
        <v>684</v>
      </c>
      <c r="DD86" s="265">
        <v>676</v>
      </c>
      <c r="DE86" s="265">
        <v>661</v>
      </c>
      <c r="DF86" s="265">
        <v>655</v>
      </c>
      <c r="DG86" s="265">
        <v>667</v>
      </c>
      <c r="DH86" s="95">
        <v>656</v>
      </c>
      <c r="DI86" s="95">
        <v>660</v>
      </c>
      <c r="DJ86" s="95">
        <v>667</v>
      </c>
      <c r="DK86" s="95">
        <v>674</v>
      </c>
      <c r="DL86" s="95">
        <v>678</v>
      </c>
      <c r="DM86" s="95">
        <v>681</v>
      </c>
      <c r="DN86" s="95">
        <v>619</v>
      </c>
      <c r="DO86" s="95">
        <v>609</v>
      </c>
      <c r="DP86" s="95">
        <v>632</v>
      </c>
      <c r="DQ86" s="95">
        <v>640</v>
      </c>
      <c r="DR86" s="95">
        <v>651</v>
      </c>
      <c r="DS86" s="95">
        <v>663</v>
      </c>
      <c r="DT86" s="265">
        <v>647</v>
      </c>
      <c r="DU86" s="265">
        <v>653</v>
      </c>
      <c r="DV86" s="265">
        <v>671</v>
      </c>
      <c r="DW86" s="265">
        <v>668</v>
      </c>
      <c r="DX86" s="265">
        <v>665</v>
      </c>
      <c r="DY86" s="265">
        <v>667</v>
      </c>
      <c r="DZ86" s="265">
        <v>674</v>
      </c>
      <c r="EA86" s="265">
        <v>690</v>
      </c>
      <c r="EB86" s="265">
        <v>703</v>
      </c>
      <c r="EC86" s="265">
        <v>715</v>
      </c>
      <c r="ED86" s="265">
        <v>687</v>
      </c>
      <c r="EE86" s="265">
        <v>662</v>
      </c>
      <c r="EF86" s="95">
        <v>640</v>
      </c>
      <c r="EG86" s="95">
        <v>639</v>
      </c>
      <c r="EH86" s="95">
        <v>655</v>
      </c>
      <c r="EI86" s="95">
        <v>669</v>
      </c>
      <c r="EJ86" s="95">
        <v>678</v>
      </c>
      <c r="EK86" s="95">
        <v>700</v>
      </c>
      <c r="EL86" s="95">
        <v>714</v>
      </c>
      <c r="EM86" s="95">
        <v>727</v>
      </c>
      <c r="EN86" s="95">
        <v>748</v>
      </c>
      <c r="EO86" s="95">
        <v>768</v>
      </c>
      <c r="EP86" s="95">
        <v>780</v>
      </c>
      <c r="EQ86" s="95">
        <v>778</v>
      </c>
      <c r="ER86" s="95">
        <v>756</v>
      </c>
      <c r="ES86" s="95">
        <v>752</v>
      </c>
      <c r="ET86" s="95">
        <v>758</v>
      </c>
      <c r="EU86" s="95">
        <v>785</v>
      </c>
      <c r="EV86" s="95">
        <v>795</v>
      </c>
      <c r="EW86" s="276">
        <v>808</v>
      </c>
      <c r="EX86" s="276">
        <v>826</v>
      </c>
      <c r="EY86" s="276">
        <v>840</v>
      </c>
      <c r="EZ86" s="276">
        <v>850</v>
      </c>
      <c r="FA86" s="276">
        <v>859</v>
      </c>
      <c r="FB86" s="276">
        <v>869</v>
      </c>
      <c r="FC86" s="276">
        <v>872</v>
      </c>
      <c r="FD86" s="95">
        <v>839</v>
      </c>
      <c r="FE86" s="281">
        <v>-33</v>
      </c>
      <c r="FF86" s="282">
        <v>96.215596330275204</v>
      </c>
      <c r="FG86" s="281">
        <v>-33</v>
      </c>
      <c r="FH86" s="282">
        <v>96.215596330275204</v>
      </c>
    </row>
    <row r="87" spans="1:164" ht="15" outlineLevel="2">
      <c r="A87" s="306">
        <v>313</v>
      </c>
      <c r="B87" s="307" t="s">
        <v>322</v>
      </c>
      <c r="C87" s="306" t="s">
        <v>418</v>
      </c>
      <c r="D87" s="265">
        <v>1443</v>
      </c>
      <c r="E87" s="265">
        <v>1289</v>
      </c>
      <c r="F87" s="265">
        <v>1321</v>
      </c>
      <c r="G87" s="265">
        <v>1317</v>
      </c>
      <c r="H87" s="265">
        <v>1327</v>
      </c>
      <c r="I87" s="265">
        <v>1329</v>
      </c>
      <c r="J87" s="265">
        <v>1326</v>
      </c>
      <c r="K87" s="265">
        <v>1330</v>
      </c>
      <c r="L87" s="265">
        <v>1296</v>
      </c>
      <c r="M87" s="265">
        <v>1367</v>
      </c>
      <c r="N87" s="265">
        <v>1400</v>
      </c>
      <c r="O87" s="265">
        <v>1432</v>
      </c>
      <c r="P87" s="265">
        <v>1368</v>
      </c>
      <c r="Q87" s="265">
        <v>1407</v>
      </c>
      <c r="R87" s="265">
        <v>1430</v>
      </c>
      <c r="S87" s="265">
        <v>1378</v>
      </c>
      <c r="T87" s="265">
        <v>1327</v>
      </c>
      <c r="U87" s="265">
        <v>1449</v>
      </c>
      <c r="V87" s="265">
        <v>1473</v>
      </c>
      <c r="W87" s="265">
        <v>1516</v>
      </c>
      <c r="X87" s="265">
        <v>1540</v>
      </c>
      <c r="Y87" s="265">
        <v>1539</v>
      </c>
      <c r="Z87" s="265">
        <v>1484</v>
      </c>
      <c r="AA87" s="265">
        <v>1449</v>
      </c>
      <c r="AB87" s="265">
        <v>1364</v>
      </c>
      <c r="AC87" s="265">
        <v>1363</v>
      </c>
      <c r="AD87" s="265">
        <v>1356</v>
      </c>
      <c r="AE87" s="265">
        <v>1378</v>
      </c>
      <c r="AF87" s="265">
        <v>1361</v>
      </c>
      <c r="AG87" s="265">
        <v>1384</v>
      </c>
      <c r="AH87" s="265">
        <v>1470</v>
      </c>
      <c r="AI87" s="265">
        <v>1482</v>
      </c>
      <c r="AJ87" s="265">
        <v>1482</v>
      </c>
      <c r="AK87" s="265">
        <v>1568</v>
      </c>
      <c r="AL87" s="265">
        <v>1564</v>
      </c>
      <c r="AM87" s="265">
        <v>1656</v>
      </c>
      <c r="AN87" s="265">
        <v>1697</v>
      </c>
      <c r="AO87" s="265">
        <v>1618</v>
      </c>
      <c r="AP87" s="265">
        <v>1615</v>
      </c>
      <c r="AQ87" s="265">
        <v>1659</v>
      </c>
      <c r="AR87" s="265">
        <v>1689</v>
      </c>
      <c r="AS87" s="265">
        <v>1746</v>
      </c>
      <c r="AT87" s="265">
        <v>1768</v>
      </c>
      <c r="AU87" s="265">
        <v>1787</v>
      </c>
      <c r="AV87" s="265">
        <v>2058</v>
      </c>
      <c r="AW87" s="265">
        <v>1794</v>
      </c>
      <c r="AX87" s="265">
        <v>1781</v>
      </c>
      <c r="AY87" s="265">
        <v>1771</v>
      </c>
      <c r="AZ87" s="265">
        <v>1763</v>
      </c>
      <c r="BA87" s="265">
        <v>1717</v>
      </c>
      <c r="BB87" s="265">
        <v>1695</v>
      </c>
      <c r="BC87" s="265">
        <v>1656</v>
      </c>
      <c r="BD87" s="265">
        <v>1676</v>
      </c>
      <c r="BE87" s="265">
        <v>1663</v>
      </c>
      <c r="BF87" s="265">
        <v>1672</v>
      </c>
      <c r="BG87" s="265">
        <v>1628</v>
      </c>
      <c r="BH87" s="265">
        <v>1635</v>
      </c>
      <c r="BI87" s="265">
        <v>1625</v>
      </c>
      <c r="BJ87" s="265">
        <v>1594</v>
      </c>
      <c r="BK87" s="265">
        <v>1605</v>
      </c>
      <c r="BL87" s="95">
        <v>1588</v>
      </c>
      <c r="BM87" s="95">
        <v>1563</v>
      </c>
      <c r="BN87" s="95">
        <v>1542</v>
      </c>
      <c r="BO87" s="95">
        <v>1580</v>
      </c>
      <c r="BP87" s="95">
        <v>1582</v>
      </c>
      <c r="BQ87" s="95">
        <v>1592</v>
      </c>
      <c r="BR87" s="95">
        <v>1603</v>
      </c>
      <c r="BS87" s="95">
        <v>1618</v>
      </c>
      <c r="BT87" s="95">
        <v>1665</v>
      </c>
      <c r="BU87" s="95">
        <v>1697</v>
      </c>
      <c r="BV87" s="95">
        <v>1664</v>
      </c>
      <c r="BW87" s="95">
        <v>1633</v>
      </c>
      <c r="BX87" s="265">
        <v>1588</v>
      </c>
      <c r="BY87" s="265">
        <v>1577</v>
      </c>
      <c r="BZ87" s="265">
        <v>1594</v>
      </c>
      <c r="CA87" s="265">
        <v>1634</v>
      </c>
      <c r="CB87" s="265">
        <v>1659</v>
      </c>
      <c r="CC87" s="265">
        <v>1654</v>
      </c>
      <c r="CD87" s="265">
        <v>1655</v>
      </c>
      <c r="CE87" s="265">
        <v>1650</v>
      </c>
      <c r="CF87" s="265">
        <v>1580</v>
      </c>
      <c r="CG87" s="265">
        <v>1588</v>
      </c>
      <c r="CH87" s="265">
        <v>1600</v>
      </c>
      <c r="CI87" s="265">
        <v>1578</v>
      </c>
      <c r="CJ87" s="95">
        <v>1509</v>
      </c>
      <c r="CK87" s="95">
        <v>1471</v>
      </c>
      <c r="CL87" s="95">
        <v>1488</v>
      </c>
      <c r="CM87" s="95">
        <v>1491</v>
      </c>
      <c r="CN87" s="95">
        <v>1410</v>
      </c>
      <c r="CO87" s="95">
        <v>1408</v>
      </c>
      <c r="CP87" s="95">
        <v>1413</v>
      </c>
      <c r="CQ87" s="95">
        <v>1451</v>
      </c>
      <c r="CR87" s="95">
        <v>1466</v>
      </c>
      <c r="CS87" s="95">
        <v>1437</v>
      </c>
      <c r="CT87" s="95">
        <v>1467</v>
      </c>
      <c r="CU87" s="95">
        <v>1420</v>
      </c>
      <c r="CV87" s="265">
        <v>1444</v>
      </c>
      <c r="CW87" s="265">
        <v>1431</v>
      </c>
      <c r="CX87" s="265">
        <v>1460</v>
      </c>
      <c r="CY87" s="265">
        <v>1489</v>
      </c>
      <c r="CZ87" s="265">
        <v>1528</v>
      </c>
      <c r="DA87" s="265">
        <v>1558</v>
      </c>
      <c r="DB87" s="265">
        <v>1521</v>
      </c>
      <c r="DC87" s="265">
        <v>1510</v>
      </c>
      <c r="DD87" s="265">
        <v>1563</v>
      </c>
      <c r="DE87" s="265">
        <v>1560</v>
      </c>
      <c r="DF87" s="265">
        <v>1541</v>
      </c>
      <c r="DG87" s="265">
        <v>1585</v>
      </c>
      <c r="DH87" s="95">
        <v>1560</v>
      </c>
      <c r="DI87" s="95">
        <v>1630</v>
      </c>
      <c r="DJ87" s="95">
        <v>1619</v>
      </c>
      <c r="DK87" s="95">
        <v>1614</v>
      </c>
      <c r="DL87" s="95">
        <v>1643</v>
      </c>
      <c r="DM87" s="95">
        <v>1682</v>
      </c>
      <c r="DN87" s="95">
        <v>1553</v>
      </c>
      <c r="DO87" s="95">
        <v>1605</v>
      </c>
      <c r="DP87" s="95">
        <v>1631</v>
      </c>
      <c r="DQ87" s="95">
        <v>1628</v>
      </c>
      <c r="DR87" s="95">
        <v>1652</v>
      </c>
      <c r="DS87" s="95">
        <v>1646</v>
      </c>
      <c r="DT87" s="265">
        <v>1621</v>
      </c>
      <c r="DU87" s="265">
        <v>1657</v>
      </c>
      <c r="DV87" s="265">
        <v>1656</v>
      </c>
      <c r="DW87" s="265">
        <v>1668</v>
      </c>
      <c r="DX87" s="265">
        <v>1693</v>
      </c>
      <c r="DY87" s="265">
        <v>1668</v>
      </c>
      <c r="DZ87" s="265">
        <v>1654</v>
      </c>
      <c r="EA87" s="265">
        <v>1626</v>
      </c>
      <c r="EB87" s="265">
        <v>1705</v>
      </c>
      <c r="EC87" s="265">
        <v>1742</v>
      </c>
      <c r="ED87" s="265">
        <v>1755</v>
      </c>
      <c r="EE87" s="265">
        <v>1743</v>
      </c>
      <c r="EF87" s="95">
        <v>1699</v>
      </c>
      <c r="EG87" s="95">
        <v>1693</v>
      </c>
      <c r="EH87" s="95">
        <v>1733</v>
      </c>
      <c r="EI87" s="95">
        <v>1762</v>
      </c>
      <c r="EJ87" s="95">
        <v>1785</v>
      </c>
      <c r="EK87" s="95">
        <v>1791</v>
      </c>
      <c r="EL87" s="95">
        <v>1790</v>
      </c>
      <c r="EM87" s="95">
        <v>1822</v>
      </c>
      <c r="EN87" s="95">
        <v>1822</v>
      </c>
      <c r="EO87" s="95">
        <v>1804</v>
      </c>
      <c r="EP87" s="95">
        <v>1773</v>
      </c>
      <c r="EQ87" s="95">
        <v>1764</v>
      </c>
      <c r="ER87" s="95">
        <v>1759</v>
      </c>
      <c r="ES87" s="95">
        <v>1797</v>
      </c>
      <c r="ET87" s="95">
        <v>1816</v>
      </c>
      <c r="EU87" s="95">
        <v>1858</v>
      </c>
      <c r="EV87" s="95">
        <v>1904</v>
      </c>
      <c r="EW87" s="276">
        <v>1860</v>
      </c>
      <c r="EX87" s="276">
        <v>1853</v>
      </c>
      <c r="EY87" s="276">
        <v>1852</v>
      </c>
      <c r="EZ87" s="276">
        <v>1864</v>
      </c>
      <c r="FA87" s="276">
        <v>1901</v>
      </c>
      <c r="FB87" s="276">
        <v>1896</v>
      </c>
      <c r="FC87" s="276">
        <v>1892</v>
      </c>
      <c r="FD87" s="95">
        <v>1832</v>
      </c>
      <c r="FE87" s="281">
        <v>-60</v>
      </c>
      <c r="FF87" s="282">
        <v>96.828752642706107</v>
      </c>
      <c r="FG87" s="281">
        <v>-60</v>
      </c>
      <c r="FH87" s="282">
        <v>96.828752642706107</v>
      </c>
    </row>
    <row r="88" spans="1:164" ht="15" outlineLevel="2">
      <c r="A88" s="306">
        <v>318</v>
      </c>
      <c r="B88" s="307" t="s">
        <v>322</v>
      </c>
      <c r="C88" s="306" t="s">
        <v>419</v>
      </c>
      <c r="D88" s="265">
        <v>17446</v>
      </c>
      <c r="E88" s="265">
        <v>17617</v>
      </c>
      <c r="F88" s="265">
        <v>17662</v>
      </c>
      <c r="G88" s="265">
        <v>17842</v>
      </c>
      <c r="H88" s="265">
        <v>18068</v>
      </c>
      <c r="I88" s="265">
        <v>18116</v>
      </c>
      <c r="J88" s="265">
        <v>18162</v>
      </c>
      <c r="K88" s="265">
        <v>18276</v>
      </c>
      <c r="L88" s="265">
        <v>18222</v>
      </c>
      <c r="M88" s="265">
        <v>18461</v>
      </c>
      <c r="N88" s="265">
        <v>18482</v>
      </c>
      <c r="O88" s="265">
        <v>18490</v>
      </c>
      <c r="P88" s="265">
        <v>18167</v>
      </c>
      <c r="Q88" s="265">
        <v>16733</v>
      </c>
      <c r="R88" s="265">
        <v>18342</v>
      </c>
      <c r="S88" s="265">
        <v>18550</v>
      </c>
      <c r="T88" s="265">
        <v>18068</v>
      </c>
      <c r="U88" s="265">
        <v>19103</v>
      </c>
      <c r="V88" s="265">
        <v>19030</v>
      </c>
      <c r="W88" s="265">
        <v>19483</v>
      </c>
      <c r="X88" s="265">
        <v>19536</v>
      </c>
      <c r="Y88" s="265">
        <v>19688</v>
      </c>
      <c r="Z88" s="265">
        <v>19816</v>
      </c>
      <c r="AA88" s="265">
        <v>19671</v>
      </c>
      <c r="AB88" s="265">
        <v>19398</v>
      </c>
      <c r="AC88" s="265">
        <v>19453</v>
      </c>
      <c r="AD88" s="265">
        <v>19473</v>
      </c>
      <c r="AE88" s="265">
        <v>19530</v>
      </c>
      <c r="AF88" s="265">
        <v>19715</v>
      </c>
      <c r="AG88" s="265">
        <v>19906</v>
      </c>
      <c r="AH88" s="265">
        <v>20331</v>
      </c>
      <c r="AI88" s="265">
        <v>20440</v>
      </c>
      <c r="AJ88" s="265">
        <v>20735</v>
      </c>
      <c r="AK88" s="265">
        <v>20911</v>
      </c>
      <c r="AL88" s="265">
        <v>20944</v>
      </c>
      <c r="AM88" s="265">
        <v>21054</v>
      </c>
      <c r="AN88" s="265">
        <v>20810</v>
      </c>
      <c r="AO88" s="265">
        <v>20789</v>
      </c>
      <c r="AP88" s="265">
        <v>21066</v>
      </c>
      <c r="AQ88" s="265">
        <v>21328</v>
      </c>
      <c r="AR88" s="265">
        <v>21469</v>
      </c>
      <c r="AS88" s="265">
        <v>21690</v>
      </c>
      <c r="AT88" s="265">
        <v>21842</v>
      </c>
      <c r="AU88" s="265">
        <v>21970</v>
      </c>
      <c r="AV88" s="265">
        <v>22139</v>
      </c>
      <c r="AW88" s="265">
        <v>22528</v>
      </c>
      <c r="AX88" s="265">
        <v>22596</v>
      </c>
      <c r="AY88" s="265">
        <v>22557</v>
      </c>
      <c r="AZ88" s="265">
        <v>22251</v>
      </c>
      <c r="BA88" s="265">
        <v>21965</v>
      </c>
      <c r="BB88" s="265">
        <v>22466</v>
      </c>
      <c r="BC88" s="265">
        <v>22495</v>
      </c>
      <c r="BD88" s="265">
        <v>22430</v>
      </c>
      <c r="BE88" s="265">
        <v>22657</v>
      </c>
      <c r="BF88" s="265">
        <v>22845</v>
      </c>
      <c r="BG88" s="265">
        <v>22914</v>
      </c>
      <c r="BH88" s="265">
        <v>23036</v>
      </c>
      <c r="BI88" s="265">
        <v>23241</v>
      </c>
      <c r="BJ88" s="265">
        <v>23442</v>
      </c>
      <c r="BK88" s="265">
        <v>23578</v>
      </c>
      <c r="BL88" s="95">
        <v>23441</v>
      </c>
      <c r="BM88" s="95">
        <v>23478</v>
      </c>
      <c r="BN88" s="95">
        <v>23734</v>
      </c>
      <c r="BO88" s="95">
        <v>23784</v>
      </c>
      <c r="BP88" s="95">
        <v>23965</v>
      </c>
      <c r="BQ88" s="95">
        <v>24128</v>
      </c>
      <c r="BR88" s="95">
        <v>24101</v>
      </c>
      <c r="BS88" s="95">
        <v>24184</v>
      </c>
      <c r="BT88" s="95">
        <v>24482</v>
      </c>
      <c r="BU88" s="95">
        <v>24533</v>
      </c>
      <c r="BV88" s="95">
        <v>24655</v>
      </c>
      <c r="BW88" s="95">
        <v>26207</v>
      </c>
      <c r="BX88" s="265">
        <v>25965</v>
      </c>
      <c r="BY88" s="265">
        <v>25972</v>
      </c>
      <c r="BZ88" s="265">
        <v>26238</v>
      </c>
      <c r="CA88" s="265">
        <v>26554</v>
      </c>
      <c r="CB88" s="265">
        <v>26821</v>
      </c>
      <c r="CC88" s="265">
        <v>27059</v>
      </c>
      <c r="CD88" s="265">
        <v>27089</v>
      </c>
      <c r="CE88" s="265">
        <v>27387</v>
      </c>
      <c r="CF88" s="265">
        <v>27498</v>
      </c>
      <c r="CG88" s="265">
        <v>27683</v>
      </c>
      <c r="CH88" s="265">
        <v>27774</v>
      </c>
      <c r="CI88" s="265">
        <v>27759</v>
      </c>
      <c r="CJ88" s="95">
        <v>27622</v>
      </c>
      <c r="CK88" s="95">
        <v>27646</v>
      </c>
      <c r="CL88" s="95">
        <v>27733</v>
      </c>
      <c r="CM88" s="95">
        <v>27489</v>
      </c>
      <c r="CN88" s="95">
        <v>27093</v>
      </c>
      <c r="CO88" s="95">
        <v>27059</v>
      </c>
      <c r="CP88" s="95">
        <v>27505</v>
      </c>
      <c r="CQ88" s="95">
        <v>28188</v>
      </c>
      <c r="CR88" s="95">
        <v>28493</v>
      </c>
      <c r="CS88" s="95">
        <v>28846</v>
      </c>
      <c r="CT88" s="95">
        <v>29220</v>
      </c>
      <c r="CU88" s="95">
        <v>29571</v>
      </c>
      <c r="CV88" s="265">
        <v>29657</v>
      </c>
      <c r="CW88" s="265">
        <v>30189</v>
      </c>
      <c r="CX88" s="265">
        <v>30554</v>
      </c>
      <c r="CY88" s="265">
        <v>30942</v>
      </c>
      <c r="CZ88" s="265">
        <v>31224</v>
      </c>
      <c r="DA88" s="265">
        <v>31499</v>
      </c>
      <c r="DB88" s="265">
        <v>31713</v>
      </c>
      <c r="DC88" s="265">
        <v>32018</v>
      </c>
      <c r="DD88" s="265">
        <v>31825</v>
      </c>
      <c r="DE88" s="265">
        <v>32134</v>
      </c>
      <c r="DF88" s="265">
        <v>32376</v>
      </c>
      <c r="DG88" s="265">
        <v>32419</v>
      </c>
      <c r="DH88" s="95">
        <v>32501</v>
      </c>
      <c r="DI88" s="95">
        <v>32676</v>
      </c>
      <c r="DJ88" s="95">
        <v>32455</v>
      </c>
      <c r="DK88" s="95">
        <v>32658</v>
      </c>
      <c r="DL88" s="95">
        <v>32814</v>
      </c>
      <c r="DM88" s="95">
        <v>33028</v>
      </c>
      <c r="DN88" s="95">
        <v>31661</v>
      </c>
      <c r="DO88" s="95">
        <v>32047</v>
      </c>
      <c r="DP88" s="95">
        <v>32395</v>
      </c>
      <c r="DQ88" s="95">
        <v>32670</v>
      </c>
      <c r="DR88" s="95">
        <v>32820</v>
      </c>
      <c r="DS88" s="95">
        <v>32902</v>
      </c>
      <c r="DT88" s="265">
        <v>32640</v>
      </c>
      <c r="DU88" s="265">
        <v>32815</v>
      </c>
      <c r="DV88" s="265">
        <v>33075</v>
      </c>
      <c r="DW88" s="265">
        <v>33149</v>
      </c>
      <c r="DX88" s="265">
        <v>33233</v>
      </c>
      <c r="DY88" s="265">
        <v>33380</v>
      </c>
      <c r="DZ88" s="265">
        <v>33399</v>
      </c>
      <c r="EA88" s="265">
        <v>33294</v>
      </c>
      <c r="EB88" s="265">
        <v>33496</v>
      </c>
      <c r="EC88" s="265">
        <v>33605</v>
      </c>
      <c r="ED88" s="265">
        <v>33698</v>
      </c>
      <c r="EE88" s="265">
        <v>33775</v>
      </c>
      <c r="EF88" s="95">
        <v>33415</v>
      </c>
      <c r="EG88" s="95">
        <v>33615</v>
      </c>
      <c r="EH88" s="95">
        <v>33750</v>
      </c>
      <c r="EI88" s="95">
        <v>33865</v>
      </c>
      <c r="EJ88" s="95">
        <v>34045</v>
      </c>
      <c r="EK88" s="95">
        <v>34399</v>
      </c>
      <c r="EL88" s="95">
        <v>34445</v>
      </c>
      <c r="EM88" s="95">
        <v>34646</v>
      </c>
      <c r="EN88" s="95">
        <v>34598</v>
      </c>
      <c r="EO88" s="95">
        <v>34647</v>
      </c>
      <c r="EP88" s="95">
        <v>34945</v>
      </c>
      <c r="EQ88" s="95">
        <v>34952</v>
      </c>
      <c r="ER88" s="95">
        <v>34600</v>
      </c>
      <c r="ES88" s="95">
        <v>34792</v>
      </c>
      <c r="ET88" s="95">
        <v>35103</v>
      </c>
      <c r="EU88" s="95">
        <v>35089</v>
      </c>
      <c r="EV88" s="95">
        <v>35210</v>
      </c>
      <c r="EW88" s="276">
        <v>34366</v>
      </c>
      <c r="EX88" s="276">
        <v>34338</v>
      </c>
      <c r="EY88" s="276">
        <v>34441</v>
      </c>
      <c r="EZ88" s="276">
        <v>34555</v>
      </c>
      <c r="FA88" s="276">
        <v>34701</v>
      </c>
      <c r="FB88" s="276">
        <v>34840</v>
      </c>
      <c r="FC88" s="276">
        <v>34815</v>
      </c>
      <c r="FD88" s="95">
        <v>34350</v>
      </c>
      <c r="FE88" s="281">
        <v>-465</v>
      </c>
      <c r="FF88" s="282">
        <v>98.664368806548893</v>
      </c>
      <c r="FG88" s="281">
        <v>-465</v>
      </c>
      <c r="FH88" s="282">
        <v>98.664368806548893</v>
      </c>
    </row>
    <row r="89" spans="1:164" ht="15" outlineLevel="2">
      <c r="A89" s="306">
        <v>321</v>
      </c>
      <c r="B89" s="307" t="s">
        <v>322</v>
      </c>
      <c r="C89" s="306" t="s">
        <v>420</v>
      </c>
      <c r="D89" s="265">
        <v>2408</v>
      </c>
      <c r="E89" s="265">
        <v>2420</v>
      </c>
      <c r="F89" s="265">
        <v>2422</v>
      </c>
      <c r="G89" s="265">
        <v>2390</v>
      </c>
      <c r="H89" s="265">
        <v>2382</v>
      </c>
      <c r="I89" s="265">
        <v>2435</v>
      </c>
      <c r="J89" s="265">
        <v>2443</v>
      </c>
      <c r="K89" s="265">
        <v>2481</v>
      </c>
      <c r="L89" s="265">
        <v>2415</v>
      </c>
      <c r="M89" s="265">
        <v>2429</v>
      </c>
      <c r="N89" s="265">
        <v>2434</v>
      </c>
      <c r="O89" s="265">
        <v>2434</v>
      </c>
      <c r="P89" s="265">
        <v>2409</v>
      </c>
      <c r="Q89" s="265">
        <v>1317</v>
      </c>
      <c r="R89" s="265">
        <v>2225</v>
      </c>
      <c r="S89" s="265">
        <v>2275</v>
      </c>
      <c r="T89" s="265">
        <v>2382</v>
      </c>
      <c r="U89" s="265">
        <v>2350</v>
      </c>
      <c r="V89" s="265">
        <v>2358</v>
      </c>
      <c r="W89" s="265">
        <v>2381</v>
      </c>
      <c r="X89" s="265">
        <v>2388</v>
      </c>
      <c r="Y89" s="265">
        <v>2437</v>
      </c>
      <c r="Z89" s="265">
        <v>2434</v>
      </c>
      <c r="AA89" s="265">
        <v>2387</v>
      </c>
      <c r="AB89" s="265">
        <v>2291</v>
      </c>
      <c r="AC89" s="265">
        <v>2230</v>
      </c>
      <c r="AD89" s="265">
        <v>2268</v>
      </c>
      <c r="AE89" s="265">
        <v>2265</v>
      </c>
      <c r="AF89" s="265">
        <v>2221</v>
      </c>
      <c r="AG89" s="265">
        <v>1992</v>
      </c>
      <c r="AH89" s="265">
        <v>2097</v>
      </c>
      <c r="AI89" s="265">
        <v>2195</v>
      </c>
      <c r="AJ89" s="265">
        <v>2195</v>
      </c>
      <c r="AK89" s="265">
        <v>2298</v>
      </c>
      <c r="AL89" s="265">
        <v>2284</v>
      </c>
      <c r="AM89" s="265">
        <v>2379</v>
      </c>
      <c r="AN89" s="265">
        <v>2457</v>
      </c>
      <c r="AO89" s="265">
        <v>2374</v>
      </c>
      <c r="AP89" s="265">
        <v>2429</v>
      </c>
      <c r="AQ89" s="265">
        <v>2463</v>
      </c>
      <c r="AR89" s="265">
        <v>2571</v>
      </c>
      <c r="AS89" s="265">
        <v>2617</v>
      </c>
      <c r="AT89" s="265">
        <v>2652</v>
      </c>
      <c r="AU89" s="265">
        <v>2637</v>
      </c>
      <c r="AV89" s="265">
        <v>2644</v>
      </c>
      <c r="AW89" s="265">
        <v>2624</v>
      </c>
      <c r="AX89" s="265">
        <v>2578</v>
      </c>
      <c r="AY89" s="265">
        <v>2577</v>
      </c>
      <c r="AZ89" s="265">
        <v>2576</v>
      </c>
      <c r="BA89" s="265">
        <v>2571</v>
      </c>
      <c r="BB89" s="265">
        <v>2540</v>
      </c>
      <c r="BC89" s="265">
        <v>2487</v>
      </c>
      <c r="BD89" s="265">
        <v>2486</v>
      </c>
      <c r="BE89" s="265">
        <v>2493</v>
      </c>
      <c r="BF89" s="265">
        <v>2518</v>
      </c>
      <c r="BG89" s="265">
        <v>2518</v>
      </c>
      <c r="BH89" s="265">
        <v>2519</v>
      </c>
      <c r="BI89" s="265">
        <v>2492</v>
      </c>
      <c r="BJ89" s="265">
        <v>2474</v>
      </c>
      <c r="BK89" s="265">
        <v>2530</v>
      </c>
      <c r="BL89" s="95">
        <v>2505</v>
      </c>
      <c r="BM89" s="95">
        <v>2509</v>
      </c>
      <c r="BN89" s="95">
        <v>2527</v>
      </c>
      <c r="BO89" s="95">
        <v>2547</v>
      </c>
      <c r="BP89" s="95">
        <v>2560</v>
      </c>
      <c r="BQ89" s="95">
        <v>2544</v>
      </c>
      <c r="BR89" s="95">
        <v>2556</v>
      </c>
      <c r="BS89" s="95">
        <v>2576</v>
      </c>
      <c r="BT89" s="95">
        <v>2604</v>
      </c>
      <c r="BU89" s="95">
        <v>2609</v>
      </c>
      <c r="BV89" s="95">
        <v>2622</v>
      </c>
      <c r="BW89" s="95">
        <v>2596</v>
      </c>
      <c r="BX89" s="265">
        <v>2532</v>
      </c>
      <c r="BY89" s="265">
        <v>2532</v>
      </c>
      <c r="BZ89" s="265">
        <v>2606</v>
      </c>
      <c r="CA89" s="265">
        <v>2611</v>
      </c>
      <c r="CB89" s="265">
        <v>2619</v>
      </c>
      <c r="CC89" s="265">
        <v>2639</v>
      </c>
      <c r="CD89" s="265">
        <v>2633</v>
      </c>
      <c r="CE89" s="265">
        <v>2661</v>
      </c>
      <c r="CF89" s="265">
        <v>2653</v>
      </c>
      <c r="CG89" s="265">
        <v>2644</v>
      </c>
      <c r="CH89" s="265">
        <v>2644</v>
      </c>
      <c r="CI89" s="265">
        <v>2584</v>
      </c>
      <c r="CJ89" s="95">
        <v>2528</v>
      </c>
      <c r="CK89" s="95">
        <v>2479</v>
      </c>
      <c r="CL89" s="95">
        <v>2492</v>
      </c>
      <c r="CM89" s="95">
        <v>2506</v>
      </c>
      <c r="CN89" s="95">
        <v>2411</v>
      </c>
      <c r="CO89" s="95">
        <v>2405</v>
      </c>
      <c r="CP89" s="95">
        <v>2382</v>
      </c>
      <c r="CQ89" s="95">
        <v>2454</v>
      </c>
      <c r="CR89" s="95">
        <v>2427</v>
      </c>
      <c r="CS89" s="95">
        <v>2433</v>
      </c>
      <c r="CT89" s="95">
        <v>2533</v>
      </c>
      <c r="CU89" s="95">
        <v>2544</v>
      </c>
      <c r="CV89" s="265">
        <v>2522</v>
      </c>
      <c r="CW89" s="265">
        <v>2537</v>
      </c>
      <c r="CX89" s="265">
        <v>2619</v>
      </c>
      <c r="CY89" s="265">
        <v>2643</v>
      </c>
      <c r="CZ89" s="265">
        <v>2681</v>
      </c>
      <c r="DA89" s="265">
        <v>2671</v>
      </c>
      <c r="DB89" s="265">
        <v>2680</v>
      </c>
      <c r="DC89" s="265">
        <v>2676</v>
      </c>
      <c r="DD89" s="265">
        <v>2660</v>
      </c>
      <c r="DE89" s="265">
        <v>2679</v>
      </c>
      <c r="DF89" s="265">
        <v>2657</v>
      </c>
      <c r="DG89" s="265">
        <v>2651</v>
      </c>
      <c r="DH89" s="95">
        <v>2625</v>
      </c>
      <c r="DI89" s="95">
        <v>2655</v>
      </c>
      <c r="DJ89" s="95">
        <v>2685</v>
      </c>
      <c r="DK89" s="95">
        <v>2705</v>
      </c>
      <c r="DL89" s="95">
        <v>2693</v>
      </c>
      <c r="DM89" s="95">
        <v>2720</v>
      </c>
      <c r="DN89" s="95">
        <v>2549</v>
      </c>
      <c r="DO89" s="95">
        <v>2535</v>
      </c>
      <c r="DP89" s="95">
        <v>2582</v>
      </c>
      <c r="DQ89" s="95">
        <v>2589</v>
      </c>
      <c r="DR89" s="95">
        <v>2633</v>
      </c>
      <c r="DS89" s="95">
        <v>2601</v>
      </c>
      <c r="DT89" s="265">
        <v>2586</v>
      </c>
      <c r="DU89" s="265">
        <v>2568</v>
      </c>
      <c r="DV89" s="265">
        <v>2627</v>
      </c>
      <c r="DW89" s="265">
        <v>2623</v>
      </c>
      <c r="DX89" s="265">
        <v>2620</v>
      </c>
      <c r="DY89" s="265">
        <v>2637</v>
      </c>
      <c r="DZ89" s="265">
        <v>2659</v>
      </c>
      <c r="EA89" s="265">
        <v>2661</v>
      </c>
      <c r="EB89" s="265">
        <v>2675</v>
      </c>
      <c r="EC89" s="265">
        <v>2683</v>
      </c>
      <c r="ED89" s="265">
        <v>2740</v>
      </c>
      <c r="EE89" s="265">
        <v>2745</v>
      </c>
      <c r="EF89" s="95">
        <v>2698</v>
      </c>
      <c r="EG89" s="95">
        <v>2661</v>
      </c>
      <c r="EH89" s="95">
        <v>2694</v>
      </c>
      <c r="EI89" s="95">
        <v>2782</v>
      </c>
      <c r="EJ89" s="95">
        <v>2802</v>
      </c>
      <c r="EK89" s="95">
        <v>2820</v>
      </c>
      <c r="EL89" s="95">
        <v>2792</v>
      </c>
      <c r="EM89" s="95">
        <v>2781</v>
      </c>
      <c r="EN89" s="95">
        <v>2782</v>
      </c>
      <c r="EO89" s="95">
        <v>2781</v>
      </c>
      <c r="EP89" s="95">
        <v>2809</v>
      </c>
      <c r="EQ89" s="95">
        <v>2777</v>
      </c>
      <c r="ER89" s="95">
        <v>2698</v>
      </c>
      <c r="ES89" s="95">
        <v>2678</v>
      </c>
      <c r="ET89" s="95">
        <v>2753</v>
      </c>
      <c r="EU89" s="95">
        <v>2776</v>
      </c>
      <c r="EV89" s="95">
        <v>2777</v>
      </c>
      <c r="EW89" s="276">
        <v>2634</v>
      </c>
      <c r="EX89" s="276">
        <v>2616</v>
      </c>
      <c r="EY89" s="276">
        <v>2626</v>
      </c>
      <c r="EZ89" s="276">
        <v>2627</v>
      </c>
      <c r="FA89" s="276">
        <v>2633</v>
      </c>
      <c r="FB89" s="276">
        <v>2608</v>
      </c>
      <c r="FC89" s="276">
        <v>2645</v>
      </c>
      <c r="FD89" s="95">
        <v>2569</v>
      </c>
      <c r="FE89" s="281">
        <v>-76</v>
      </c>
      <c r="FF89" s="282">
        <v>97.126654064272202</v>
      </c>
      <c r="FG89" s="281">
        <v>-76</v>
      </c>
      <c r="FH89" s="282">
        <v>97.126654064272202</v>
      </c>
    </row>
    <row r="90" spans="1:164" ht="15" outlineLevel="2">
      <c r="A90" s="306">
        <v>376</v>
      </c>
      <c r="B90" s="307" t="s">
        <v>322</v>
      </c>
      <c r="C90" s="306" t="s">
        <v>421</v>
      </c>
      <c r="D90" s="265">
        <v>42182</v>
      </c>
      <c r="E90" s="265">
        <v>42416</v>
      </c>
      <c r="F90" s="265">
        <v>42768</v>
      </c>
      <c r="G90" s="265">
        <v>42899</v>
      </c>
      <c r="H90" s="265">
        <v>43679</v>
      </c>
      <c r="I90" s="265">
        <v>43773</v>
      </c>
      <c r="J90" s="265">
        <v>43834</v>
      </c>
      <c r="K90" s="265">
        <v>44103</v>
      </c>
      <c r="L90" s="265">
        <v>43131</v>
      </c>
      <c r="M90" s="265">
        <v>43300</v>
      </c>
      <c r="N90" s="265">
        <v>44126</v>
      </c>
      <c r="O90" s="265">
        <v>44057</v>
      </c>
      <c r="P90" s="265">
        <v>44112</v>
      </c>
      <c r="Q90" s="265">
        <v>43552</v>
      </c>
      <c r="R90" s="265">
        <v>44638</v>
      </c>
      <c r="S90" s="265">
        <v>45266</v>
      </c>
      <c r="T90" s="265">
        <v>43679</v>
      </c>
      <c r="U90" s="265">
        <v>46054</v>
      </c>
      <c r="V90" s="265">
        <v>45718</v>
      </c>
      <c r="W90" s="265">
        <v>46456</v>
      </c>
      <c r="X90" s="265">
        <v>46362</v>
      </c>
      <c r="Y90" s="265">
        <v>47070</v>
      </c>
      <c r="Z90" s="265">
        <v>47361</v>
      </c>
      <c r="AA90" s="265">
        <v>47176</v>
      </c>
      <c r="AB90" s="265">
        <v>46905</v>
      </c>
      <c r="AC90" s="265">
        <v>47375</v>
      </c>
      <c r="AD90" s="265">
        <v>47221</v>
      </c>
      <c r="AE90" s="265">
        <v>47418</v>
      </c>
      <c r="AF90" s="265">
        <v>47734</v>
      </c>
      <c r="AG90" s="265">
        <v>48007</v>
      </c>
      <c r="AH90" s="265">
        <v>48467</v>
      </c>
      <c r="AI90" s="265">
        <v>48674</v>
      </c>
      <c r="AJ90" s="265">
        <v>49171</v>
      </c>
      <c r="AK90" s="265">
        <v>49317</v>
      </c>
      <c r="AL90" s="265">
        <v>49385</v>
      </c>
      <c r="AM90" s="265">
        <v>49611</v>
      </c>
      <c r="AN90" s="265">
        <v>49232</v>
      </c>
      <c r="AO90" s="265">
        <v>49417</v>
      </c>
      <c r="AP90" s="265">
        <v>49903</v>
      </c>
      <c r="AQ90" s="265">
        <v>50504</v>
      </c>
      <c r="AR90" s="265">
        <v>50943</v>
      </c>
      <c r="AS90" s="265">
        <v>51265</v>
      </c>
      <c r="AT90" s="265">
        <v>51465</v>
      </c>
      <c r="AU90" s="265">
        <v>51657</v>
      </c>
      <c r="AV90" s="265">
        <v>52198</v>
      </c>
      <c r="AW90" s="265">
        <v>53065</v>
      </c>
      <c r="AX90" s="265">
        <v>53121</v>
      </c>
      <c r="AY90" s="265">
        <v>53179</v>
      </c>
      <c r="AZ90" s="265">
        <v>52600</v>
      </c>
      <c r="BA90" s="265">
        <v>52218</v>
      </c>
      <c r="BB90" s="265">
        <v>53518</v>
      </c>
      <c r="BC90" s="265">
        <v>53679</v>
      </c>
      <c r="BD90" s="265">
        <v>53385</v>
      </c>
      <c r="BE90" s="265">
        <v>53379</v>
      </c>
      <c r="BF90" s="265">
        <v>53425</v>
      </c>
      <c r="BG90" s="265">
        <v>53867</v>
      </c>
      <c r="BH90" s="265">
        <v>54395</v>
      </c>
      <c r="BI90" s="265">
        <v>54456</v>
      </c>
      <c r="BJ90" s="265">
        <v>54682</v>
      </c>
      <c r="BK90" s="265">
        <v>54605</v>
      </c>
      <c r="BL90" s="95">
        <v>54461</v>
      </c>
      <c r="BM90" s="95">
        <v>54659</v>
      </c>
      <c r="BN90" s="95">
        <v>55375</v>
      </c>
      <c r="BO90" s="95">
        <v>55430</v>
      </c>
      <c r="BP90" s="95">
        <v>55574</v>
      </c>
      <c r="BQ90" s="95">
        <v>55497</v>
      </c>
      <c r="BR90" s="95">
        <v>55444</v>
      </c>
      <c r="BS90" s="95">
        <v>55796</v>
      </c>
      <c r="BT90" s="95">
        <v>56117</v>
      </c>
      <c r="BU90" s="95">
        <v>56427</v>
      </c>
      <c r="BV90" s="95">
        <v>56702</v>
      </c>
      <c r="BW90" s="95">
        <v>54347</v>
      </c>
      <c r="BX90" s="265">
        <v>54449</v>
      </c>
      <c r="BY90" s="265">
        <v>54721</v>
      </c>
      <c r="BZ90" s="265">
        <v>55276</v>
      </c>
      <c r="CA90" s="265">
        <v>55965</v>
      </c>
      <c r="CB90" s="265">
        <v>56608</v>
      </c>
      <c r="CC90" s="265">
        <v>56636</v>
      </c>
      <c r="CD90" s="265">
        <v>56677</v>
      </c>
      <c r="CE90" s="265">
        <v>57028</v>
      </c>
      <c r="CF90" s="265">
        <v>57286</v>
      </c>
      <c r="CG90" s="265">
        <v>57714</v>
      </c>
      <c r="CH90" s="265">
        <v>58049</v>
      </c>
      <c r="CI90" s="265">
        <v>57974</v>
      </c>
      <c r="CJ90" s="95">
        <v>57825</v>
      </c>
      <c r="CK90" s="95">
        <v>58055</v>
      </c>
      <c r="CL90" s="95">
        <v>58083</v>
      </c>
      <c r="CM90" s="95">
        <v>57088</v>
      </c>
      <c r="CN90" s="95">
        <v>56562</v>
      </c>
      <c r="CO90" s="95">
        <v>56333</v>
      </c>
      <c r="CP90" s="95">
        <v>56962</v>
      </c>
      <c r="CQ90" s="95">
        <v>58115</v>
      </c>
      <c r="CR90" s="95">
        <v>58675</v>
      </c>
      <c r="CS90" s="95">
        <v>59183</v>
      </c>
      <c r="CT90" s="95">
        <v>59669</v>
      </c>
      <c r="CU90" s="95">
        <v>60096</v>
      </c>
      <c r="CV90" s="265">
        <v>60167</v>
      </c>
      <c r="CW90" s="265">
        <v>60956</v>
      </c>
      <c r="CX90" s="265">
        <v>61472</v>
      </c>
      <c r="CY90" s="265">
        <v>62097</v>
      </c>
      <c r="CZ90" s="265">
        <v>62572</v>
      </c>
      <c r="DA90" s="265">
        <v>62789</v>
      </c>
      <c r="DB90" s="265">
        <v>63051</v>
      </c>
      <c r="DC90" s="265">
        <v>63453</v>
      </c>
      <c r="DD90" s="265">
        <v>62642</v>
      </c>
      <c r="DE90" s="265">
        <v>62986</v>
      </c>
      <c r="DF90" s="265">
        <v>63050</v>
      </c>
      <c r="DG90" s="265">
        <v>63056</v>
      </c>
      <c r="DH90" s="95">
        <v>63197</v>
      </c>
      <c r="DI90" s="95">
        <v>63339</v>
      </c>
      <c r="DJ90" s="95">
        <v>63119</v>
      </c>
      <c r="DK90" s="95">
        <v>63357</v>
      </c>
      <c r="DL90" s="95">
        <v>63409</v>
      </c>
      <c r="DM90" s="95">
        <v>63539</v>
      </c>
      <c r="DN90" s="95">
        <v>61523</v>
      </c>
      <c r="DO90" s="95">
        <v>61743</v>
      </c>
      <c r="DP90" s="95">
        <v>62237</v>
      </c>
      <c r="DQ90" s="95">
        <v>62574</v>
      </c>
      <c r="DR90" s="95">
        <v>62738</v>
      </c>
      <c r="DS90" s="95">
        <v>62666</v>
      </c>
      <c r="DT90" s="265">
        <v>62302</v>
      </c>
      <c r="DU90" s="265">
        <v>62466</v>
      </c>
      <c r="DV90" s="265">
        <v>62862</v>
      </c>
      <c r="DW90" s="265">
        <v>63079</v>
      </c>
      <c r="DX90" s="265">
        <v>63353</v>
      </c>
      <c r="DY90" s="265">
        <v>63469</v>
      </c>
      <c r="DZ90" s="265">
        <v>63387</v>
      </c>
      <c r="EA90" s="265">
        <v>63418</v>
      </c>
      <c r="EB90" s="265">
        <v>63611</v>
      </c>
      <c r="EC90" s="265">
        <v>63720</v>
      </c>
      <c r="ED90" s="265">
        <v>63898</v>
      </c>
      <c r="EE90" s="265">
        <v>63701</v>
      </c>
      <c r="EF90" s="95">
        <v>63206</v>
      </c>
      <c r="EG90" s="95">
        <v>63539</v>
      </c>
      <c r="EH90" s="95">
        <v>63589</v>
      </c>
      <c r="EI90" s="95">
        <v>63720</v>
      </c>
      <c r="EJ90" s="95">
        <v>63901</v>
      </c>
      <c r="EK90" s="95">
        <v>63745</v>
      </c>
      <c r="EL90" s="95">
        <v>63575</v>
      </c>
      <c r="EM90" s="95">
        <v>64066</v>
      </c>
      <c r="EN90" s="95">
        <v>63998</v>
      </c>
      <c r="EO90" s="95">
        <v>64140</v>
      </c>
      <c r="EP90" s="95">
        <v>64493</v>
      </c>
      <c r="EQ90" s="95">
        <v>64354</v>
      </c>
      <c r="ER90" s="95">
        <v>63895</v>
      </c>
      <c r="ES90" s="95">
        <v>64266</v>
      </c>
      <c r="ET90" s="95">
        <v>64581</v>
      </c>
      <c r="EU90" s="95">
        <v>64607</v>
      </c>
      <c r="EV90" s="95">
        <v>64876</v>
      </c>
      <c r="EW90" s="276">
        <v>63962</v>
      </c>
      <c r="EX90" s="276">
        <v>63687</v>
      </c>
      <c r="EY90" s="276">
        <v>63706</v>
      </c>
      <c r="EZ90" s="276">
        <v>63833</v>
      </c>
      <c r="FA90" s="276">
        <v>64149</v>
      </c>
      <c r="FB90" s="276">
        <v>64301</v>
      </c>
      <c r="FC90" s="276">
        <v>64405</v>
      </c>
      <c r="FD90" s="95">
        <v>63701</v>
      </c>
      <c r="FE90" s="281">
        <v>-704</v>
      </c>
      <c r="FF90" s="282">
        <v>98.906917164816406</v>
      </c>
      <c r="FG90" s="281">
        <v>-704</v>
      </c>
      <c r="FH90" s="282">
        <v>98.906917164816406</v>
      </c>
    </row>
    <row r="91" spans="1:164" ht="15" outlineLevel="2">
      <c r="A91" s="306">
        <v>400</v>
      </c>
      <c r="B91" s="307" t="s">
        <v>322</v>
      </c>
      <c r="C91" s="306" t="s">
        <v>422</v>
      </c>
      <c r="D91" s="265">
        <v>8703</v>
      </c>
      <c r="E91" s="265">
        <v>8713</v>
      </c>
      <c r="F91" s="265">
        <v>8739</v>
      </c>
      <c r="G91" s="265">
        <v>8713</v>
      </c>
      <c r="H91" s="265">
        <v>8787</v>
      </c>
      <c r="I91" s="265">
        <v>8791</v>
      </c>
      <c r="J91" s="265">
        <v>8866</v>
      </c>
      <c r="K91" s="265">
        <v>8854</v>
      </c>
      <c r="L91" s="265">
        <v>8678</v>
      </c>
      <c r="M91" s="265">
        <v>8685</v>
      </c>
      <c r="N91" s="265">
        <v>8779</v>
      </c>
      <c r="O91" s="265">
        <v>8760</v>
      </c>
      <c r="P91" s="265">
        <v>8765</v>
      </c>
      <c r="Q91" s="265">
        <v>8818</v>
      </c>
      <c r="R91" s="265">
        <v>9175</v>
      </c>
      <c r="S91" s="265">
        <v>9027</v>
      </c>
      <c r="T91" s="265">
        <v>8787</v>
      </c>
      <c r="U91" s="265">
        <v>9121</v>
      </c>
      <c r="V91" s="265">
        <v>9100</v>
      </c>
      <c r="W91" s="265">
        <v>9350</v>
      </c>
      <c r="X91" s="265">
        <v>9366</v>
      </c>
      <c r="Y91" s="265">
        <v>9503</v>
      </c>
      <c r="Z91" s="265">
        <v>9480</v>
      </c>
      <c r="AA91" s="265">
        <v>9372</v>
      </c>
      <c r="AB91" s="265">
        <v>9281</v>
      </c>
      <c r="AC91" s="265">
        <v>9186</v>
      </c>
      <c r="AD91" s="265">
        <v>9229</v>
      </c>
      <c r="AE91" s="265">
        <v>9339</v>
      </c>
      <c r="AF91" s="265">
        <v>9365</v>
      </c>
      <c r="AG91" s="265">
        <v>9447</v>
      </c>
      <c r="AH91" s="265">
        <v>9651</v>
      </c>
      <c r="AI91" s="265">
        <v>9732</v>
      </c>
      <c r="AJ91" s="265">
        <v>9843</v>
      </c>
      <c r="AK91" s="265">
        <v>9853</v>
      </c>
      <c r="AL91" s="265">
        <v>9711</v>
      </c>
      <c r="AM91" s="265">
        <v>9716</v>
      </c>
      <c r="AN91" s="265">
        <v>9587</v>
      </c>
      <c r="AO91" s="265">
        <v>9550</v>
      </c>
      <c r="AP91" s="265">
        <v>9634</v>
      </c>
      <c r="AQ91" s="265">
        <v>9813</v>
      </c>
      <c r="AR91" s="265">
        <v>9810</v>
      </c>
      <c r="AS91" s="265">
        <v>9822</v>
      </c>
      <c r="AT91" s="265">
        <v>9905</v>
      </c>
      <c r="AU91" s="265">
        <v>9881</v>
      </c>
      <c r="AV91" s="265">
        <v>9907</v>
      </c>
      <c r="AW91" s="265">
        <v>9875</v>
      </c>
      <c r="AX91" s="265">
        <v>9883</v>
      </c>
      <c r="AY91" s="265">
        <v>9836</v>
      </c>
      <c r="AZ91" s="265">
        <v>9729</v>
      </c>
      <c r="BA91" s="265">
        <v>9667</v>
      </c>
      <c r="BB91" s="265">
        <v>9715</v>
      </c>
      <c r="BC91" s="265">
        <v>9719</v>
      </c>
      <c r="BD91" s="265">
        <v>9739</v>
      </c>
      <c r="BE91" s="265">
        <v>9827</v>
      </c>
      <c r="BF91" s="265">
        <v>9813</v>
      </c>
      <c r="BG91" s="265">
        <v>9834</v>
      </c>
      <c r="BH91" s="265">
        <v>9868</v>
      </c>
      <c r="BI91" s="265">
        <v>9888</v>
      </c>
      <c r="BJ91" s="265">
        <v>9759</v>
      </c>
      <c r="BK91" s="265">
        <v>9738</v>
      </c>
      <c r="BL91" s="95">
        <v>9716</v>
      </c>
      <c r="BM91" s="95">
        <v>9776</v>
      </c>
      <c r="BN91" s="95">
        <v>9865</v>
      </c>
      <c r="BO91" s="95">
        <v>9872</v>
      </c>
      <c r="BP91" s="95">
        <v>9842</v>
      </c>
      <c r="BQ91" s="95">
        <v>9827</v>
      </c>
      <c r="BR91" s="95">
        <v>9754</v>
      </c>
      <c r="BS91" s="95">
        <v>9775</v>
      </c>
      <c r="BT91" s="95">
        <v>9811</v>
      </c>
      <c r="BU91" s="95">
        <v>9826</v>
      </c>
      <c r="BV91" s="95">
        <v>9831</v>
      </c>
      <c r="BW91" s="95">
        <v>9962</v>
      </c>
      <c r="BX91" s="265">
        <v>9696</v>
      </c>
      <c r="BY91" s="265">
        <v>9610</v>
      </c>
      <c r="BZ91" s="265">
        <v>9739</v>
      </c>
      <c r="CA91" s="265">
        <v>9723</v>
      </c>
      <c r="CB91" s="265">
        <v>9794</v>
      </c>
      <c r="CC91" s="265">
        <v>9754</v>
      </c>
      <c r="CD91" s="265">
        <v>9741</v>
      </c>
      <c r="CE91" s="265">
        <v>9774</v>
      </c>
      <c r="CF91" s="265">
        <v>9697</v>
      </c>
      <c r="CG91" s="265">
        <v>9821</v>
      </c>
      <c r="CH91" s="265">
        <v>9840</v>
      </c>
      <c r="CI91" s="265">
        <v>9809</v>
      </c>
      <c r="CJ91" s="95">
        <v>9721</v>
      </c>
      <c r="CK91" s="95">
        <v>9779</v>
      </c>
      <c r="CL91" s="95">
        <v>9679</v>
      </c>
      <c r="CM91" s="95">
        <v>9471</v>
      </c>
      <c r="CN91" s="95">
        <v>9292</v>
      </c>
      <c r="CO91" s="95">
        <v>9258</v>
      </c>
      <c r="CP91" s="95">
        <v>9508</v>
      </c>
      <c r="CQ91" s="95">
        <v>9881</v>
      </c>
      <c r="CR91" s="95">
        <v>10103</v>
      </c>
      <c r="CS91" s="95">
        <v>10241</v>
      </c>
      <c r="CT91" s="95">
        <v>10426</v>
      </c>
      <c r="CU91" s="95">
        <v>10609</v>
      </c>
      <c r="CV91" s="265">
        <v>10653</v>
      </c>
      <c r="CW91" s="265">
        <v>10835</v>
      </c>
      <c r="CX91" s="265">
        <v>11040</v>
      </c>
      <c r="CY91" s="265">
        <v>11332</v>
      </c>
      <c r="CZ91" s="265">
        <v>11529</v>
      </c>
      <c r="DA91" s="265">
        <v>11587</v>
      </c>
      <c r="DB91" s="265">
        <v>11695</v>
      </c>
      <c r="DC91" s="265">
        <v>11762</v>
      </c>
      <c r="DD91" s="265">
        <v>11778</v>
      </c>
      <c r="DE91" s="265">
        <v>11937</v>
      </c>
      <c r="DF91" s="265">
        <v>11954</v>
      </c>
      <c r="DG91" s="265">
        <v>11860</v>
      </c>
      <c r="DH91" s="95">
        <v>11924</v>
      </c>
      <c r="DI91" s="95">
        <v>12054</v>
      </c>
      <c r="DJ91" s="95">
        <v>11908</v>
      </c>
      <c r="DK91" s="95">
        <v>12007</v>
      </c>
      <c r="DL91" s="95">
        <v>12077</v>
      </c>
      <c r="DM91" s="95">
        <v>12142</v>
      </c>
      <c r="DN91" s="95">
        <v>11663</v>
      </c>
      <c r="DO91" s="95">
        <v>11772</v>
      </c>
      <c r="DP91" s="95">
        <v>11864</v>
      </c>
      <c r="DQ91" s="95">
        <v>11999</v>
      </c>
      <c r="DR91" s="95">
        <v>12049</v>
      </c>
      <c r="DS91" s="95">
        <v>12038</v>
      </c>
      <c r="DT91" s="265">
        <v>11842</v>
      </c>
      <c r="DU91" s="265">
        <v>11992</v>
      </c>
      <c r="DV91" s="265">
        <v>12157</v>
      </c>
      <c r="DW91" s="265">
        <v>12188</v>
      </c>
      <c r="DX91" s="265">
        <v>12312</v>
      </c>
      <c r="DY91" s="265">
        <v>12319</v>
      </c>
      <c r="DZ91" s="265">
        <v>12390</v>
      </c>
      <c r="EA91" s="265">
        <v>12395</v>
      </c>
      <c r="EB91" s="265">
        <v>12556</v>
      </c>
      <c r="EC91" s="265">
        <v>12634</v>
      </c>
      <c r="ED91" s="265">
        <v>12610</v>
      </c>
      <c r="EE91" s="265">
        <v>12621</v>
      </c>
      <c r="EF91" s="95">
        <v>12455</v>
      </c>
      <c r="EG91" s="95">
        <v>12542</v>
      </c>
      <c r="EH91" s="95">
        <v>12600</v>
      </c>
      <c r="EI91" s="95">
        <v>12757</v>
      </c>
      <c r="EJ91" s="95">
        <v>12848</v>
      </c>
      <c r="EK91" s="95">
        <v>12815</v>
      </c>
      <c r="EL91" s="95">
        <v>12819</v>
      </c>
      <c r="EM91" s="95">
        <v>12918</v>
      </c>
      <c r="EN91" s="95">
        <v>12920</v>
      </c>
      <c r="EO91" s="95">
        <v>12992</v>
      </c>
      <c r="EP91" s="95">
        <v>13123</v>
      </c>
      <c r="EQ91" s="95">
        <v>13171</v>
      </c>
      <c r="ER91" s="95">
        <v>13060</v>
      </c>
      <c r="ES91" s="95">
        <v>13183</v>
      </c>
      <c r="ET91" s="95">
        <v>13312</v>
      </c>
      <c r="EU91" s="95">
        <v>13333</v>
      </c>
      <c r="EV91" s="95">
        <v>13363</v>
      </c>
      <c r="EW91" s="276">
        <v>13237</v>
      </c>
      <c r="EX91" s="276">
        <v>13134</v>
      </c>
      <c r="EY91" s="276">
        <v>13220</v>
      </c>
      <c r="EZ91" s="276">
        <v>13342</v>
      </c>
      <c r="FA91" s="276">
        <v>13470</v>
      </c>
      <c r="FB91" s="276">
        <v>13527</v>
      </c>
      <c r="FC91" s="276">
        <v>13549</v>
      </c>
      <c r="FD91" s="95">
        <v>13267</v>
      </c>
      <c r="FE91" s="281">
        <v>-282</v>
      </c>
      <c r="FF91" s="282">
        <v>97.918665584175997</v>
      </c>
      <c r="FG91" s="281">
        <v>-282</v>
      </c>
      <c r="FH91" s="282">
        <v>97.918665584175997</v>
      </c>
    </row>
    <row r="92" spans="1:164" ht="15" outlineLevel="2">
      <c r="A92" s="306">
        <v>440</v>
      </c>
      <c r="B92" s="307" t="s">
        <v>322</v>
      </c>
      <c r="C92" s="306" t="s">
        <v>423</v>
      </c>
      <c r="D92" s="265">
        <v>24736</v>
      </c>
      <c r="E92" s="265">
        <v>24703</v>
      </c>
      <c r="F92" s="265">
        <v>24877</v>
      </c>
      <c r="G92" s="265">
        <v>24812</v>
      </c>
      <c r="H92" s="265">
        <v>25145</v>
      </c>
      <c r="I92" s="265">
        <v>25310</v>
      </c>
      <c r="J92" s="265">
        <v>25293</v>
      </c>
      <c r="K92" s="265">
        <v>25505</v>
      </c>
      <c r="L92" s="265">
        <v>25214</v>
      </c>
      <c r="M92" s="265">
        <v>25402</v>
      </c>
      <c r="N92" s="265">
        <v>25576</v>
      </c>
      <c r="O92" s="265">
        <v>25541</v>
      </c>
      <c r="P92" s="265">
        <v>25319</v>
      </c>
      <c r="Q92" s="265">
        <v>22777</v>
      </c>
      <c r="R92" s="265">
        <v>25276</v>
      </c>
      <c r="S92" s="265">
        <v>25554</v>
      </c>
      <c r="T92" s="265">
        <v>25145</v>
      </c>
      <c r="U92" s="265">
        <v>26317</v>
      </c>
      <c r="V92" s="265">
        <v>26181</v>
      </c>
      <c r="W92" s="265">
        <v>26894</v>
      </c>
      <c r="X92" s="265">
        <v>27049</v>
      </c>
      <c r="Y92" s="265">
        <v>27381</v>
      </c>
      <c r="Z92" s="265">
        <v>27470</v>
      </c>
      <c r="AA92" s="265">
        <v>27222</v>
      </c>
      <c r="AB92" s="265">
        <v>27090</v>
      </c>
      <c r="AC92" s="265">
        <v>27202</v>
      </c>
      <c r="AD92" s="265">
        <v>27237</v>
      </c>
      <c r="AE92" s="265">
        <v>27489</v>
      </c>
      <c r="AF92" s="265">
        <v>27687</v>
      </c>
      <c r="AG92" s="265">
        <v>27939</v>
      </c>
      <c r="AH92" s="265">
        <v>28188</v>
      </c>
      <c r="AI92" s="265">
        <v>28408</v>
      </c>
      <c r="AJ92" s="265">
        <v>28733</v>
      </c>
      <c r="AK92" s="265">
        <v>29056</v>
      </c>
      <c r="AL92" s="265">
        <v>28887</v>
      </c>
      <c r="AM92" s="265">
        <v>29096</v>
      </c>
      <c r="AN92" s="265">
        <v>28697</v>
      </c>
      <c r="AO92" s="265">
        <v>28850</v>
      </c>
      <c r="AP92" s="265">
        <v>29233</v>
      </c>
      <c r="AQ92" s="265">
        <v>29712</v>
      </c>
      <c r="AR92" s="265">
        <v>29948</v>
      </c>
      <c r="AS92" s="265">
        <v>30304</v>
      </c>
      <c r="AT92" s="265">
        <v>30577</v>
      </c>
      <c r="AU92" s="265">
        <v>30763</v>
      </c>
      <c r="AV92" s="265">
        <v>30965</v>
      </c>
      <c r="AW92" s="265">
        <v>31520</v>
      </c>
      <c r="AX92" s="265">
        <v>31462</v>
      </c>
      <c r="AY92" s="265">
        <v>31529</v>
      </c>
      <c r="AZ92" s="265">
        <v>31248</v>
      </c>
      <c r="BA92" s="265">
        <v>31213</v>
      </c>
      <c r="BB92" s="265">
        <v>31870</v>
      </c>
      <c r="BC92" s="265">
        <v>32105</v>
      </c>
      <c r="BD92" s="265">
        <v>31998</v>
      </c>
      <c r="BE92" s="265">
        <v>32167</v>
      </c>
      <c r="BF92" s="265">
        <v>32224</v>
      </c>
      <c r="BG92" s="265">
        <v>32618</v>
      </c>
      <c r="BH92" s="265">
        <v>32817</v>
      </c>
      <c r="BI92" s="265">
        <v>33109</v>
      </c>
      <c r="BJ92" s="265">
        <v>33189</v>
      </c>
      <c r="BK92" s="265">
        <v>33299</v>
      </c>
      <c r="BL92" s="95">
        <v>33214</v>
      </c>
      <c r="BM92" s="95">
        <v>33564</v>
      </c>
      <c r="BN92" s="95">
        <v>34018</v>
      </c>
      <c r="BO92" s="95">
        <v>34336</v>
      </c>
      <c r="BP92" s="95">
        <v>34666</v>
      </c>
      <c r="BQ92" s="95">
        <v>34836</v>
      </c>
      <c r="BR92" s="95">
        <v>34898</v>
      </c>
      <c r="BS92" s="95">
        <v>35173</v>
      </c>
      <c r="BT92" s="95">
        <v>35392</v>
      </c>
      <c r="BU92" s="95">
        <v>35623</v>
      </c>
      <c r="BV92" s="95">
        <v>35893</v>
      </c>
      <c r="BW92" s="95">
        <v>36705</v>
      </c>
      <c r="BX92" s="265">
        <v>36612</v>
      </c>
      <c r="BY92" s="265">
        <v>36948</v>
      </c>
      <c r="BZ92" s="265">
        <v>37447</v>
      </c>
      <c r="CA92" s="265">
        <v>37895</v>
      </c>
      <c r="CB92" s="265">
        <v>38347</v>
      </c>
      <c r="CC92" s="265">
        <v>38589</v>
      </c>
      <c r="CD92" s="265">
        <v>38798</v>
      </c>
      <c r="CE92" s="265">
        <v>39231</v>
      </c>
      <c r="CF92" s="265">
        <v>39382</v>
      </c>
      <c r="CG92" s="265">
        <v>39813</v>
      </c>
      <c r="CH92" s="265">
        <v>40084</v>
      </c>
      <c r="CI92" s="265">
        <v>40077</v>
      </c>
      <c r="CJ92" s="95">
        <v>39845</v>
      </c>
      <c r="CK92" s="95">
        <v>39925</v>
      </c>
      <c r="CL92" s="95">
        <v>40281</v>
      </c>
      <c r="CM92" s="95">
        <v>39571</v>
      </c>
      <c r="CN92" s="95">
        <v>38933</v>
      </c>
      <c r="CO92" s="95">
        <v>39063</v>
      </c>
      <c r="CP92" s="95">
        <v>39775</v>
      </c>
      <c r="CQ92" s="95">
        <v>40814</v>
      </c>
      <c r="CR92" s="95">
        <v>41215</v>
      </c>
      <c r="CS92" s="95">
        <v>41723</v>
      </c>
      <c r="CT92" s="95">
        <v>42242</v>
      </c>
      <c r="CU92" s="95">
        <v>42578</v>
      </c>
      <c r="CV92" s="265">
        <v>42762</v>
      </c>
      <c r="CW92" s="265">
        <v>43229</v>
      </c>
      <c r="CX92" s="265">
        <v>43775</v>
      </c>
      <c r="CY92" s="265">
        <v>44229</v>
      </c>
      <c r="CZ92" s="265">
        <v>44466</v>
      </c>
      <c r="DA92" s="265">
        <v>44778</v>
      </c>
      <c r="DB92" s="265">
        <v>44970</v>
      </c>
      <c r="DC92" s="265">
        <v>45343</v>
      </c>
      <c r="DD92" s="265">
        <v>44977</v>
      </c>
      <c r="DE92" s="265">
        <v>45255</v>
      </c>
      <c r="DF92" s="265">
        <v>45521</v>
      </c>
      <c r="DG92" s="265">
        <v>45674</v>
      </c>
      <c r="DH92" s="95">
        <v>45781</v>
      </c>
      <c r="DI92" s="95">
        <v>46017</v>
      </c>
      <c r="DJ92" s="95">
        <v>45720</v>
      </c>
      <c r="DK92" s="95">
        <v>46159</v>
      </c>
      <c r="DL92" s="95">
        <v>46307</v>
      </c>
      <c r="DM92" s="95">
        <v>46460</v>
      </c>
      <c r="DN92" s="95">
        <v>44261</v>
      </c>
      <c r="DO92" s="95">
        <v>44577</v>
      </c>
      <c r="DP92" s="95">
        <v>44920</v>
      </c>
      <c r="DQ92" s="95">
        <v>45126</v>
      </c>
      <c r="DR92" s="95">
        <v>45066</v>
      </c>
      <c r="DS92" s="95">
        <v>44896</v>
      </c>
      <c r="DT92" s="265">
        <v>44520</v>
      </c>
      <c r="DU92" s="265">
        <v>44789</v>
      </c>
      <c r="DV92" s="265">
        <v>45128</v>
      </c>
      <c r="DW92" s="265">
        <v>45315</v>
      </c>
      <c r="DX92" s="265">
        <v>45378</v>
      </c>
      <c r="DY92" s="265">
        <v>45361</v>
      </c>
      <c r="DZ92" s="265">
        <v>45345</v>
      </c>
      <c r="EA92" s="265">
        <v>45295</v>
      </c>
      <c r="EB92" s="265">
        <v>45435</v>
      </c>
      <c r="EC92" s="265">
        <v>45540</v>
      </c>
      <c r="ED92" s="265">
        <v>45722</v>
      </c>
      <c r="EE92" s="265">
        <v>45653</v>
      </c>
      <c r="EF92" s="95">
        <v>45144</v>
      </c>
      <c r="EG92" s="95">
        <v>45309</v>
      </c>
      <c r="EH92" s="95">
        <v>45504</v>
      </c>
      <c r="EI92" s="95">
        <v>45720</v>
      </c>
      <c r="EJ92" s="95">
        <v>46030</v>
      </c>
      <c r="EK92" s="95">
        <v>46115</v>
      </c>
      <c r="EL92" s="95">
        <v>45923</v>
      </c>
      <c r="EM92" s="95">
        <v>46338</v>
      </c>
      <c r="EN92" s="95">
        <v>46408</v>
      </c>
      <c r="EO92" s="95">
        <v>46479</v>
      </c>
      <c r="EP92" s="95">
        <v>46699</v>
      </c>
      <c r="EQ92" s="95">
        <v>46743</v>
      </c>
      <c r="ER92" s="95">
        <v>46299</v>
      </c>
      <c r="ES92" s="95">
        <v>46519</v>
      </c>
      <c r="ET92" s="95">
        <v>46774</v>
      </c>
      <c r="EU92" s="95">
        <v>46733</v>
      </c>
      <c r="EV92" s="95">
        <v>46947</v>
      </c>
      <c r="EW92" s="276">
        <v>45423</v>
      </c>
      <c r="EX92" s="276">
        <v>45357</v>
      </c>
      <c r="EY92" s="276">
        <v>45479</v>
      </c>
      <c r="EZ92" s="276">
        <v>45585</v>
      </c>
      <c r="FA92" s="276">
        <v>45687</v>
      </c>
      <c r="FB92" s="276">
        <v>45876</v>
      </c>
      <c r="FC92" s="276">
        <v>45862</v>
      </c>
      <c r="FD92" s="95">
        <v>45285</v>
      </c>
      <c r="FE92" s="281">
        <v>-577</v>
      </c>
      <c r="FF92" s="282">
        <v>98.741877807335001</v>
      </c>
      <c r="FG92" s="281">
        <v>-577</v>
      </c>
      <c r="FH92" s="282">
        <v>98.741877807335001</v>
      </c>
    </row>
    <row r="93" spans="1:164" ht="15" outlineLevel="2">
      <c r="A93" s="306">
        <v>483</v>
      </c>
      <c r="B93" s="307" t="s">
        <v>322</v>
      </c>
      <c r="C93" s="306" t="s">
        <v>424</v>
      </c>
      <c r="D93" s="265">
        <v>776</v>
      </c>
      <c r="E93" s="265">
        <v>695</v>
      </c>
      <c r="F93" s="265">
        <v>726</v>
      </c>
      <c r="G93" s="265">
        <v>747</v>
      </c>
      <c r="H93" s="265">
        <v>722</v>
      </c>
      <c r="I93" s="265">
        <v>736</v>
      </c>
      <c r="J93" s="265">
        <v>705</v>
      </c>
      <c r="K93" s="265">
        <v>675</v>
      </c>
      <c r="L93" s="265">
        <v>691</v>
      </c>
      <c r="M93" s="265">
        <v>720</v>
      </c>
      <c r="N93" s="265">
        <v>751</v>
      </c>
      <c r="O93" s="265">
        <v>816</v>
      </c>
      <c r="P93" s="265">
        <v>759</v>
      </c>
      <c r="Q93" s="265">
        <v>738</v>
      </c>
      <c r="R93" s="265">
        <v>777</v>
      </c>
      <c r="S93" s="265">
        <v>794</v>
      </c>
      <c r="T93" s="265">
        <v>722</v>
      </c>
      <c r="U93" s="265">
        <v>856</v>
      </c>
      <c r="V93" s="265">
        <v>867</v>
      </c>
      <c r="W93" s="265">
        <v>871</v>
      </c>
      <c r="X93" s="265">
        <v>876</v>
      </c>
      <c r="Y93" s="265">
        <v>901</v>
      </c>
      <c r="Z93" s="265">
        <v>900</v>
      </c>
      <c r="AA93" s="265">
        <v>906</v>
      </c>
      <c r="AB93" s="265">
        <v>843</v>
      </c>
      <c r="AC93" s="265">
        <v>804</v>
      </c>
      <c r="AD93" s="265">
        <v>840</v>
      </c>
      <c r="AE93" s="265">
        <v>850</v>
      </c>
      <c r="AF93" s="265">
        <v>836</v>
      </c>
      <c r="AG93" s="265">
        <v>827</v>
      </c>
      <c r="AH93" s="265">
        <v>854</v>
      </c>
      <c r="AI93" s="265">
        <v>874</v>
      </c>
      <c r="AJ93" s="265">
        <v>882</v>
      </c>
      <c r="AK93" s="265">
        <v>870</v>
      </c>
      <c r="AL93" s="265">
        <v>807</v>
      </c>
      <c r="AM93" s="265">
        <v>900</v>
      </c>
      <c r="AN93" s="265">
        <v>1095</v>
      </c>
      <c r="AO93" s="265">
        <v>1007</v>
      </c>
      <c r="AP93" s="265">
        <v>977</v>
      </c>
      <c r="AQ93" s="265">
        <v>968</v>
      </c>
      <c r="AR93" s="265">
        <v>974</v>
      </c>
      <c r="AS93" s="265">
        <v>1012</v>
      </c>
      <c r="AT93" s="265">
        <v>1098</v>
      </c>
      <c r="AU93" s="265">
        <v>1096</v>
      </c>
      <c r="AV93" s="265">
        <v>1074</v>
      </c>
      <c r="AW93" s="265">
        <v>1043</v>
      </c>
      <c r="AX93" s="265">
        <v>1016</v>
      </c>
      <c r="AY93" s="265">
        <v>968</v>
      </c>
      <c r="AZ93" s="265">
        <v>935</v>
      </c>
      <c r="BA93" s="265">
        <v>903</v>
      </c>
      <c r="BB93" s="265">
        <v>892</v>
      </c>
      <c r="BC93" s="265">
        <v>856</v>
      </c>
      <c r="BD93" s="265">
        <v>832</v>
      </c>
      <c r="BE93" s="265">
        <v>824</v>
      </c>
      <c r="BF93" s="265">
        <v>829</v>
      </c>
      <c r="BG93" s="265">
        <v>787</v>
      </c>
      <c r="BH93" s="265">
        <v>784</v>
      </c>
      <c r="BI93" s="265">
        <v>763</v>
      </c>
      <c r="BJ93" s="265">
        <v>754</v>
      </c>
      <c r="BK93" s="265">
        <v>745</v>
      </c>
      <c r="BL93" s="95">
        <v>744</v>
      </c>
      <c r="BM93" s="95">
        <v>724</v>
      </c>
      <c r="BN93" s="95">
        <v>726</v>
      </c>
      <c r="BO93" s="95">
        <v>719</v>
      </c>
      <c r="BP93" s="95">
        <v>701</v>
      </c>
      <c r="BQ93" s="95">
        <v>693</v>
      </c>
      <c r="BR93" s="95">
        <v>684</v>
      </c>
      <c r="BS93" s="95">
        <v>690</v>
      </c>
      <c r="BT93" s="95">
        <v>715</v>
      </c>
      <c r="BU93" s="95">
        <v>719</v>
      </c>
      <c r="BV93" s="95">
        <v>730</v>
      </c>
      <c r="BW93" s="95">
        <v>725</v>
      </c>
      <c r="BX93" s="265">
        <v>703</v>
      </c>
      <c r="BY93" s="265">
        <v>700</v>
      </c>
      <c r="BZ93" s="265">
        <v>709</v>
      </c>
      <c r="CA93" s="265">
        <v>710</v>
      </c>
      <c r="CB93" s="265">
        <v>703</v>
      </c>
      <c r="CC93" s="265">
        <v>711</v>
      </c>
      <c r="CD93" s="265">
        <v>723</v>
      </c>
      <c r="CE93" s="265">
        <v>737</v>
      </c>
      <c r="CF93" s="265">
        <v>722</v>
      </c>
      <c r="CG93" s="265">
        <v>738</v>
      </c>
      <c r="CH93" s="265">
        <v>774</v>
      </c>
      <c r="CI93" s="265">
        <v>756</v>
      </c>
      <c r="CJ93" s="95">
        <v>690</v>
      </c>
      <c r="CK93" s="95">
        <v>672</v>
      </c>
      <c r="CL93" s="95">
        <v>682</v>
      </c>
      <c r="CM93" s="95">
        <v>673</v>
      </c>
      <c r="CN93" s="95">
        <v>645</v>
      </c>
      <c r="CO93" s="95">
        <v>654</v>
      </c>
      <c r="CP93" s="95">
        <v>673</v>
      </c>
      <c r="CQ93" s="95">
        <v>702</v>
      </c>
      <c r="CR93" s="95">
        <v>711</v>
      </c>
      <c r="CS93" s="95">
        <v>702</v>
      </c>
      <c r="CT93" s="95">
        <v>699</v>
      </c>
      <c r="CU93" s="95">
        <v>707</v>
      </c>
      <c r="CV93" s="265">
        <v>690</v>
      </c>
      <c r="CW93" s="265">
        <v>736</v>
      </c>
      <c r="CX93" s="265">
        <v>792</v>
      </c>
      <c r="CY93" s="265">
        <v>804</v>
      </c>
      <c r="CZ93" s="265">
        <v>796</v>
      </c>
      <c r="DA93" s="265">
        <v>814</v>
      </c>
      <c r="DB93" s="265">
        <v>781</v>
      </c>
      <c r="DC93" s="265">
        <v>790</v>
      </c>
      <c r="DD93" s="265">
        <v>832</v>
      </c>
      <c r="DE93" s="265">
        <v>821</v>
      </c>
      <c r="DF93" s="265">
        <v>794</v>
      </c>
      <c r="DG93" s="265">
        <v>793</v>
      </c>
      <c r="DH93" s="95">
        <v>775</v>
      </c>
      <c r="DI93" s="95">
        <v>763</v>
      </c>
      <c r="DJ93" s="95">
        <v>767</v>
      </c>
      <c r="DK93" s="95">
        <v>790</v>
      </c>
      <c r="DL93" s="95">
        <v>793</v>
      </c>
      <c r="DM93" s="95">
        <v>763</v>
      </c>
      <c r="DN93" s="95">
        <v>742</v>
      </c>
      <c r="DO93" s="95">
        <v>731</v>
      </c>
      <c r="DP93" s="95">
        <v>754</v>
      </c>
      <c r="DQ93" s="95">
        <v>746</v>
      </c>
      <c r="DR93" s="95">
        <v>741</v>
      </c>
      <c r="DS93" s="95">
        <v>720</v>
      </c>
      <c r="DT93" s="265">
        <v>678</v>
      </c>
      <c r="DU93" s="265">
        <v>644</v>
      </c>
      <c r="DV93" s="265">
        <v>694</v>
      </c>
      <c r="DW93" s="265">
        <v>701</v>
      </c>
      <c r="DX93" s="265">
        <v>703</v>
      </c>
      <c r="DY93" s="265">
        <v>705</v>
      </c>
      <c r="DZ93" s="265">
        <v>707</v>
      </c>
      <c r="EA93" s="265">
        <v>727</v>
      </c>
      <c r="EB93" s="265">
        <v>725</v>
      </c>
      <c r="EC93" s="265">
        <v>733</v>
      </c>
      <c r="ED93" s="265">
        <v>728</v>
      </c>
      <c r="EE93" s="265">
        <v>746</v>
      </c>
      <c r="EF93" s="95">
        <v>725</v>
      </c>
      <c r="EG93" s="95">
        <v>704</v>
      </c>
      <c r="EH93" s="95">
        <v>674</v>
      </c>
      <c r="EI93" s="95">
        <v>694</v>
      </c>
      <c r="EJ93" s="95">
        <v>709</v>
      </c>
      <c r="EK93" s="95">
        <v>708</v>
      </c>
      <c r="EL93" s="95">
        <v>733</v>
      </c>
      <c r="EM93" s="95">
        <v>750</v>
      </c>
      <c r="EN93" s="95">
        <v>735</v>
      </c>
      <c r="EO93" s="95">
        <v>726</v>
      </c>
      <c r="EP93" s="95">
        <v>741</v>
      </c>
      <c r="EQ93" s="95">
        <v>733</v>
      </c>
      <c r="ER93" s="95">
        <v>707</v>
      </c>
      <c r="ES93" s="95">
        <v>685</v>
      </c>
      <c r="ET93" s="95">
        <v>725</v>
      </c>
      <c r="EU93" s="95">
        <v>703</v>
      </c>
      <c r="EV93" s="95">
        <v>696</v>
      </c>
      <c r="EW93" s="276">
        <v>710</v>
      </c>
      <c r="EX93" s="276">
        <v>704</v>
      </c>
      <c r="EY93" s="276">
        <v>716</v>
      </c>
      <c r="EZ93" s="276">
        <v>725</v>
      </c>
      <c r="FA93" s="276">
        <v>715</v>
      </c>
      <c r="FB93" s="276">
        <v>729</v>
      </c>
      <c r="FC93" s="276">
        <v>728</v>
      </c>
      <c r="FD93" s="95">
        <v>667</v>
      </c>
      <c r="FE93" s="281">
        <v>-61</v>
      </c>
      <c r="FF93" s="282">
        <v>91.620879120879096</v>
      </c>
      <c r="FG93" s="281">
        <v>-61</v>
      </c>
      <c r="FH93" s="282">
        <v>91.620879120879096</v>
      </c>
    </row>
    <row r="94" spans="1:164" ht="15" outlineLevel="2">
      <c r="A94" s="306">
        <v>541</v>
      </c>
      <c r="B94" s="307" t="s">
        <v>322</v>
      </c>
      <c r="C94" s="306" t="s">
        <v>870</v>
      </c>
      <c r="D94" s="265">
        <v>4276</v>
      </c>
      <c r="E94" s="265">
        <v>4266</v>
      </c>
      <c r="F94" s="265">
        <v>4229</v>
      </c>
      <c r="G94" s="265">
        <v>4373</v>
      </c>
      <c r="H94" s="265">
        <v>4438</v>
      </c>
      <c r="I94" s="265">
        <v>4397</v>
      </c>
      <c r="J94" s="265">
        <v>4339</v>
      </c>
      <c r="K94" s="265">
        <v>4372</v>
      </c>
      <c r="L94" s="265">
        <v>4375</v>
      </c>
      <c r="M94" s="265">
        <v>4406</v>
      </c>
      <c r="N94" s="265">
        <v>4467</v>
      </c>
      <c r="O94" s="265">
        <v>4453</v>
      </c>
      <c r="P94" s="265">
        <v>4287</v>
      </c>
      <c r="Q94" s="265">
        <v>2341</v>
      </c>
      <c r="R94" s="265">
        <v>4139</v>
      </c>
      <c r="S94" s="265">
        <v>4264</v>
      </c>
      <c r="T94" s="265">
        <v>4438</v>
      </c>
      <c r="U94" s="265">
        <v>4385</v>
      </c>
      <c r="V94" s="265">
        <v>4414</v>
      </c>
      <c r="W94" s="265">
        <v>4538</v>
      </c>
      <c r="X94" s="265">
        <v>4511</v>
      </c>
      <c r="Y94" s="265">
        <v>4586</v>
      </c>
      <c r="Z94" s="265">
        <v>4657</v>
      </c>
      <c r="AA94" s="265">
        <v>4604</v>
      </c>
      <c r="AB94" s="265">
        <v>4444</v>
      </c>
      <c r="AC94" s="265">
        <v>4335</v>
      </c>
      <c r="AD94" s="265">
        <v>4427</v>
      </c>
      <c r="AE94" s="265">
        <v>4621</v>
      </c>
      <c r="AF94" s="265">
        <v>4657</v>
      </c>
      <c r="AG94" s="265">
        <v>4899</v>
      </c>
      <c r="AH94" s="265">
        <v>5219</v>
      </c>
      <c r="AI94" s="265">
        <v>5345</v>
      </c>
      <c r="AJ94" s="265">
        <v>5451</v>
      </c>
      <c r="AK94" s="265">
        <v>5418</v>
      </c>
      <c r="AL94" s="265">
        <v>5270</v>
      </c>
      <c r="AM94" s="265">
        <v>5196</v>
      </c>
      <c r="AN94" s="265">
        <v>4937</v>
      </c>
      <c r="AO94" s="265">
        <v>4730</v>
      </c>
      <c r="AP94" s="265">
        <v>4727</v>
      </c>
      <c r="AQ94" s="265">
        <v>4918</v>
      </c>
      <c r="AR94" s="265">
        <v>4925</v>
      </c>
      <c r="AS94" s="265">
        <v>5055</v>
      </c>
      <c r="AT94" s="265">
        <v>5110</v>
      </c>
      <c r="AU94" s="265">
        <v>5114</v>
      </c>
      <c r="AV94" s="265">
        <v>5133</v>
      </c>
      <c r="AW94" s="265">
        <v>5193</v>
      </c>
      <c r="AX94" s="265">
        <v>5140</v>
      </c>
      <c r="AY94" s="265">
        <v>5100</v>
      </c>
      <c r="AZ94" s="265">
        <v>5015</v>
      </c>
      <c r="BA94" s="265">
        <v>4943</v>
      </c>
      <c r="BB94" s="265">
        <v>4926</v>
      </c>
      <c r="BC94" s="265">
        <v>4894</v>
      </c>
      <c r="BD94" s="265">
        <v>4926</v>
      </c>
      <c r="BE94" s="265">
        <v>5037</v>
      </c>
      <c r="BF94" s="265">
        <v>5026</v>
      </c>
      <c r="BG94" s="265">
        <v>5095</v>
      </c>
      <c r="BH94" s="265">
        <v>4938</v>
      </c>
      <c r="BI94" s="265">
        <v>4890</v>
      </c>
      <c r="BJ94" s="265">
        <v>4829</v>
      </c>
      <c r="BK94" s="265">
        <v>4831</v>
      </c>
      <c r="BL94" s="95">
        <v>4747</v>
      </c>
      <c r="BM94" s="95">
        <v>4667</v>
      </c>
      <c r="BN94" s="95">
        <v>4675</v>
      </c>
      <c r="BO94" s="95">
        <v>4724</v>
      </c>
      <c r="BP94" s="95">
        <v>4702</v>
      </c>
      <c r="BQ94" s="95">
        <v>4753</v>
      </c>
      <c r="BR94" s="95">
        <v>4761</v>
      </c>
      <c r="BS94" s="95">
        <v>4834</v>
      </c>
      <c r="BT94" s="95">
        <v>4870</v>
      </c>
      <c r="BU94" s="95">
        <v>4900</v>
      </c>
      <c r="BV94" s="95">
        <v>4876</v>
      </c>
      <c r="BW94" s="95">
        <v>4902</v>
      </c>
      <c r="BX94" s="265">
        <v>4829</v>
      </c>
      <c r="BY94" s="265">
        <v>4786</v>
      </c>
      <c r="BZ94" s="265">
        <v>4881</v>
      </c>
      <c r="CA94" s="265">
        <v>4882</v>
      </c>
      <c r="CB94" s="265">
        <v>4913</v>
      </c>
      <c r="CC94" s="265">
        <v>4920</v>
      </c>
      <c r="CD94" s="265">
        <v>4937</v>
      </c>
      <c r="CE94" s="265">
        <v>4972</v>
      </c>
      <c r="CF94" s="265">
        <v>4910</v>
      </c>
      <c r="CG94" s="265">
        <v>4978</v>
      </c>
      <c r="CH94" s="265">
        <v>4989</v>
      </c>
      <c r="CI94" s="265">
        <v>4981</v>
      </c>
      <c r="CJ94" s="95">
        <v>4789</v>
      </c>
      <c r="CK94" s="95">
        <v>4726</v>
      </c>
      <c r="CL94" s="95">
        <v>4780</v>
      </c>
      <c r="CM94" s="95">
        <v>4724</v>
      </c>
      <c r="CN94" s="95">
        <v>4648</v>
      </c>
      <c r="CO94" s="95">
        <v>4666</v>
      </c>
      <c r="CP94" s="95">
        <v>4788</v>
      </c>
      <c r="CQ94" s="95">
        <v>4914</v>
      </c>
      <c r="CR94" s="95">
        <v>4942</v>
      </c>
      <c r="CS94" s="95">
        <v>5037</v>
      </c>
      <c r="CT94" s="95">
        <v>5146</v>
      </c>
      <c r="CU94" s="95">
        <v>5148</v>
      </c>
      <c r="CV94" s="265">
        <v>5120</v>
      </c>
      <c r="CW94" s="265">
        <v>5176</v>
      </c>
      <c r="CX94" s="265">
        <v>5261</v>
      </c>
      <c r="CY94" s="265">
        <v>5303</v>
      </c>
      <c r="CZ94" s="265">
        <v>5419</v>
      </c>
      <c r="DA94" s="265">
        <v>5447</v>
      </c>
      <c r="DB94" s="265">
        <v>5433</v>
      </c>
      <c r="DC94" s="265">
        <v>5499</v>
      </c>
      <c r="DD94" s="265">
        <v>5641</v>
      </c>
      <c r="DE94" s="265">
        <v>5777</v>
      </c>
      <c r="DF94" s="265">
        <v>5763</v>
      </c>
      <c r="DG94" s="265">
        <v>5768</v>
      </c>
      <c r="DH94" s="95">
        <v>5715</v>
      </c>
      <c r="DI94" s="95">
        <v>5812</v>
      </c>
      <c r="DJ94" s="95">
        <v>5733</v>
      </c>
      <c r="DK94" s="95">
        <v>5856</v>
      </c>
      <c r="DL94" s="95">
        <v>5838</v>
      </c>
      <c r="DM94" s="95">
        <v>5880</v>
      </c>
      <c r="DN94" s="95">
        <v>5480</v>
      </c>
      <c r="DO94" s="95">
        <v>5522</v>
      </c>
      <c r="DP94" s="95">
        <v>5629</v>
      </c>
      <c r="DQ94" s="95">
        <v>5638</v>
      </c>
      <c r="DR94" s="95">
        <v>5678</v>
      </c>
      <c r="DS94" s="95">
        <v>5622</v>
      </c>
      <c r="DT94" s="265">
        <v>5608</v>
      </c>
      <c r="DU94" s="265">
        <v>5669</v>
      </c>
      <c r="DV94" s="265">
        <v>5783</v>
      </c>
      <c r="DW94" s="265">
        <v>5752</v>
      </c>
      <c r="DX94" s="265">
        <v>5844</v>
      </c>
      <c r="DY94" s="265">
        <v>5881</v>
      </c>
      <c r="DZ94" s="265">
        <v>5889</v>
      </c>
      <c r="EA94" s="265">
        <v>5847</v>
      </c>
      <c r="EB94" s="265">
        <v>5881</v>
      </c>
      <c r="EC94" s="265">
        <v>5935</v>
      </c>
      <c r="ED94" s="265">
        <v>6028</v>
      </c>
      <c r="EE94" s="265">
        <v>6005</v>
      </c>
      <c r="EF94" s="95">
        <v>5928</v>
      </c>
      <c r="EG94" s="95">
        <v>5900</v>
      </c>
      <c r="EH94" s="95">
        <v>5907</v>
      </c>
      <c r="EI94" s="95">
        <v>5964</v>
      </c>
      <c r="EJ94" s="95">
        <v>6038</v>
      </c>
      <c r="EK94" s="95">
        <v>6073</v>
      </c>
      <c r="EL94" s="95">
        <v>6093</v>
      </c>
      <c r="EM94" s="95">
        <v>6108</v>
      </c>
      <c r="EN94" s="95">
        <v>6141</v>
      </c>
      <c r="EO94" s="95">
        <v>6229</v>
      </c>
      <c r="EP94" s="95">
        <v>6235</v>
      </c>
      <c r="EQ94" s="95">
        <v>6251</v>
      </c>
      <c r="ER94" s="95">
        <v>6178</v>
      </c>
      <c r="ES94" s="95">
        <v>6203</v>
      </c>
      <c r="ET94" s="95">
        <v>6305</v>
      </c>
      <c r="EU94" s="95">
        <v>6402</v>
      </c>
      <c r="EV94" s="95">
        <v>6306</v>
      </c>
      <c r="EW94" s="276">
        <v>6087</v>
      </c>
      <c r="EX94" s="276">
        <v>5997</v>
      </c>
      <c r="EY94" s="276">
        <v>6020</v>
      </c>
      <c r="EZ94" s="276">
        <v>6046</v>
      </c>
      <c r="FA94" s="276">
        <v>6074</v>
      </c>
      <c r="FB94" s="276">
        <v>6057</v>
      </c>
      <c r="FC94" s="276">
        <v>6000</v>
      </c>
      <c r="FD94" s="95">
        <v>5840</v>
      </c>
      <c r="FE94" s="281">
        <v>-160</v>
      </c>
      <c r="FF94" s="282">
        <v>97.3333333333333</v>
      </c>
      <c r="FG94" s="281">
        <v>-160</v>
      </c>
      <c r="FH94" s="282">
        <v>97.3333333333333</v>
      </c>
    </row>
    <row r="95" spans="1:164" ht="15" outlineLevel="2">
      <c r="A95" s="306">
        <v>607</v>
      </c>
      <c r="B95" s="307" t="s">
        <v>322</v>
      </c>
      <c r="C95" s="306" t="s">
        <v>871</v>
      </c>
      <c r="D95" s="265">
        <v>7219</v>
      </c>
      <c r="E95" s="265">
        <v>7306</v>
      </c>
      <c r="F95" s="265">
        <v>7322</v>
      </c>
      <c r="G95" s="265">
        <v>7450</v>
      </c>
      <c r="H95" s="265">
        <v>7577</v>
      </c>
      <c r="I95" s="265">
        <v>7613</v>
      </c>
      <c r="J95" s="265">
        <v>7520</v>
      </c>
      <c r="K95" s="265">
        <v>7521</v>
      </c>
      <c r="L95" s="265">
        <v>7446</v>
      </c>
      <c r="M95" s="265">
        <v>7488</v>
      </c>
      <c r="N95" s="265">
        <v>7487</v>
      </c>
      <c r="O95" s="265">
        <v>7521</v>
      </c>
      <c r="P95" s="265">
        <v>7235</v>
      </c>
      <c r="Q95" s="265">
        <v>5067</v>
      </c>
      <c r="R95" s="265">
        <v>6922</v>
      </c>
      <c r="S95" s="265">
        <v>7031</v>
      </c>
      <c r="T95" s="265">
        <v>7577</v>
      </c>
      <c r="U95" s="265">
        <v>7356</v>
      </c>
      <c r="V95" s="265">
        <v>7295</v>
      </c>
      <c r="W95" s="265">
        <v>7514</v>
      </c>
      <c r="X95" s="265">
        <v>7553</v>
      </c>
      <c r="Y95" s="265">
        <v>7540</v>
      </c>
      <c r="Z95" s="265">
        <v>7542</v>
      </c>
      <c r="AA95" s="265">
        <v>7357</v>
      </c>
      <c r="AB95" s="265">
        <v>7251</v>
      </c>
      <c r="AC95" s="265">
        <v>7129</v>
      </c>
      <c r="AD95" s="265">
        <v>7200</v>
      </c>
      <c r="AE95" s="265">
        <v>7274</v>
      </c>
      <c r="AF95" s="265">
        <v>7284</v>
      </c>
      <c r="AG95" s="265">
        <v>7330</v>
      </c>
      <c r="AH95" s="265">
        <v>7598</v>
      </c>
      <c r="AI95" s="265">
        <v>7595</v>
      </c>
      <c r="AJ95" s="265">
        <v>7729</v>
      </c>
      <c r="AK95" s="265">
        <v>7794</v>
      </c>
      <c r="AL95" s="265">
        <v>7696</v>
      </c>
      <c r="AM95" s="265">
        <v>7775</v>
      </c>
      <c r="AN95" s="265">
        <v>7684</v>
      </c>
      <c r="AO95" s="265">
        <v>7634</v>
      </c>
      <c r="AP95" s="265">
        <v>7747</v>
      </c>
      <c r="AQ95" s="265">
        <v>7853</v>
      </c>
      <c r="AR95" s="265">
        <v>7761</v>
      </c>
      <c r="AS95" s="265">
        <v>7763</v>
      </c>
      <c r="AT95" s="265">
        <v>7720</v>
      </c>
      <c r="AU95" s="265">
        <v>7677</v>
      </c>
      <c r="AV95" s="265">
        <v>7593</v>
      </c>
      <c r="AW95" s="265">
        <v>7617</v>
      </c>
      <c r="AX95" s="265">
        <v>7579</v>
      </c>
      <c r="AY95" s="265">
        <v>7447</v>
      </c>
      <c r="AZ95" s="265">
        <v>7304</v>
      </c>
      <c r="BA95" s="265">
        <v>7194</v>
      </c>
      <c r="BB95" s="265">
        <v>7329</v>
      </c>
      <c r="BC95" s="265">
        <v>7244</v>
      </c>
      <c r="BD95" s="265">
        <v>7218</v>
      </c>
      <c r="BE95" s="265">
        <v>7260</v>
      </c>
      <c r="BF95" s="265">
        <v>7229</v>
      </c>
      <c r="BG95" s="265">
        <v>7437</v>
      </c>
      <c r="BH95" s="265">
        <v>7004</v>
      </c>
      <c r="BI95" s="265">
        <v>6862</v>
      </c>
      <c r="BJ95" s="265">
        <v>6758</v>
      </c>
      <c r="BK95" s="265">
        <v>6768</v>
      </c>
      <c r="BL95" s="95">
        <v>6627</v>
      </c>
      <c r="BM95" s="95">
        <v>6593</v>
      </c>
      <c r="BN95" s="95">
        <v>6654</v>
      </c>
      <c r="BO95" s="95">
        <v>6684</v>
      </c>
      <c r="BP95" s="95">
        <v>6687</v>
      </c>
      <c r="BQ95" s="95">
        <v>6681</v>
      </c>
      <c r="BR95" s="95">
        <v>6671</v>
      </c>
      <c r="BS95" s="95">
        <v>6652</v>
      </c>
      <c r="BT95" s="95">
        <v>6684</v>
      </c>
      <c r="BU95" s="95">
        <v>6679</v>
      </c>
      <c r="BV95" s="95">
        <v>6646</v>
      </c>
      <c r="BW95" s="95">
        <v>8486</v>
      </c>
      <c r="BX95" s="265">
        <v>8376</v>
      </c>
      <c r="BY95" s="265">
        <v>8441</v>
      </c>
      <c r="BZ95" s="265">
        <v>8540</v>
      </c>
      <c r="CA95" s="265">
        <v>8622</v>
      </c>
      <c r="CB95" s="265">
        <v>8767</v>
      </c>
      <c r="CC95" s="265">
        <v>8840</v>
      </c>
      <c r="CD95" s="265">
        <v>8929</v>
      </c>
      <c r="CE95" s="265">
        <v>9033</v>
      </c>
      <c r="CF95" s="265">
        <v>9032</v>
      </c>
      <c r="CG95" s="265">
        <v>9128</v>
      </c>
      <c r="CH95" s="265">
        <v>9175</v>
      </c>
      <c r="CI95" s="265">
        <v>9212</v>
      </c>
      <c r="CJ95" s="95">
        <v>9084</v>
      </c>
      <c r="CK95" s="95">
        <v>9095</v>
      </c>
      <c r="CL95" s="95">
        <v>9136</v>
      </c>
      <c r="CM95" s="95">
        <v>9053</v>
      </c>
      <c r="CN95" s="95">
        <v>8918</v>
      </c>
      <c r="CO95" s="95">
        <v>8911</v>
      </c>
      <c r="CP95" s="95">
        <v>9070</v>
      </c>
      <c r="CQ95" s="95">
        <v>9322</v>
      </c>
      <c r="CR95" s="95">
        <v>9418</v>
      </c>
      <c r="CS95" s="95">
        <v>9522</v>
      </c>
      <c r="CT95" s="95">
        <v>9619</v>
      </c>
      <c r="CU95" s="95">
        <v>9682</v>
      </c>
      <c r="CV95" s="265">
        <v>9708</v>
      </c>
      <c r="CW95" s="265">
        <v>9933</v>
      </c>
      <c r="CX95" s="265">
        <v>10084</v>
      </c>
      <c r="CY95" s="265">
        <v>10178</v>
      </c>
      <c r="CZ95" s="265">
        <v>10382</v>
      </c>
      <c r="DA95" s="265">
        <v>10925</v>
      </c>
      <c r="DB95" s="265">
        <v>11276</v>
      </c>
      <c r="DC95" s="265">
        <v>11516</v>
      </c>
      <c r="DD95" s="265">
        <v>11663</v>
      </c>
      <c r="DE95" s="265">
        <v>11920</v>
      </c>
      <c r="DF95" s="265">
        <v>12012</v>
      </c>
      <c r="DG95" s="265">
        <v>12233</v>
      </c>
      <c r="DH95" s="95">
        <v>12345</v>
      </c>
      <c r="DI95" s="95">
        <v>12562</v>
      </c>
      <c r="DJ95" s="95">
        <v>12759</v>
      </c>
      <c r="DK95" s="95">
        <v>12947</v>
      </c>
      <c r="DL95" s="95">
        <v>13090</v>
      </c>
      <c r="DM95" s="95">
        <v>13215</v>
      </c>
      <c r="DN95" s="95">
        <v>12807</v>
      </c>
      <c r="DO95" s="95">
        <v>12979</v>
      </c>
      <c r="DP95" s="95">
        <v>13205</v>
      </c>
      <c r="DQ95" s="95">
        <v>13197</v>
      </c>
      <c r="DR95" s="95">
        <v>13292</v>
      </c>
      <c r="DS95" s="95">
        <v>13361</v>
      </c>
      <c r="DT95" s="265">
        <v>13335</v>
      </c>
      <c r="DU95" s="265">
        <v>13437</v>
      </c>
      <c r="DV95" s="265">
        <v>13689</v>
      </c>
      <c r="DW95" s="265">
        <v>13755</v>
      </c>
      <c r="DX95" s="265">
        <v>13874</v>
      </c>
      <c r="DY95" s="265">
        <v>13954</v>
      </c>
      <c r="DZ95" s="265">
        <v>13912</v>
      </c>
      <c r="EA95" s="265">
        <v>13977</v>
      </c>
      <c r="EB95" s="265">
        <v>14187</v>
      </c>
      <c r="EC95" s="265">
        <v>14221</v>
      </c>
      <c r="ED95" s="265">
        <v>14280</v>
      </c>
      <c r="EE95" s="265">
        <v>14304</v>
      </c>
      <c r="EF95" s="95">
        <v>14110</v>
      </c>
      <c r="EG95" s="95">
        <v>14215</v>
      </c>
      <c r="EH95" s="95">
        <v>14398</v>
      </c>
      <c r="EI95" s="95">
        <v>14529</v>
      </c>
      <c r="EJ95" s="95">
        <v>14546</v>
      </c>
      <c r="EK95" s="95">
        <v>14683</v>
      </c>
      <c r="EL95" s="95">
        <v>14771</v>
      </c>
      <c r="EM95" s="95">
        <v>14774</v>
      </c>
      <c r="EN95" s="95">
        <v>14830</v>
      </c>
      <c r="EO95" s="95">
        <v>14863</v>
      </c>
      <c r="EP95" s="95">
        <v>14969</v>
      </c>
      <c r="EQ95" s="95">
        <v>14946</v>
      </c>
      <c r="ER95" s="95">
        <v>14829</v>
      </c>
      <c r="ES95" s="95">
        <v>14920</v>
      </c>
      <c r="ET95" s="95">
        <v>15119</v>
      </c>
      <c r="EU95" s="95">
        <v>15233</v>
      </c>
      <c r="EV95" s="95">
        <v>15345</v>
      </c>
      <c r="EW95" s="276">
        <v>14946</v>
      </c>
      <c r="EX95" s="276">
        <v>14949</v>
      </c>
      <c r="EY95" s="276">
        <v>15019</v>
      </c>
      <c r="EZ95" s="276">
        <v>15014</v>
      </c>
      <c r="FA95" s="276">
        <v>15155</v>
      </c>
      <c r="FB95" s="276">
        <v>15227</v>
      </c>
      <c r="FC95" s="276">
        <v>15217</v>
      </c>
      <c r="FD95" s="95">
        <v>15005</v>
      </c>
      <c r="FE95" s="281">
        <v>-212</v>
      </c>
      <c r="FF95" s="282">
        <v>98.606821318262504</v>
      </c>
      <c r="FG95" s="281">
        <v>-212</v>
      </c>
      <c r="FH95" s="282">
        <v>98.606821318262504</v>
      </c>
    </row>
    <row r="96" spans="1:164" ht="15" outlineLevel="2">
      <c r="A96" s="306">
        <v>615</v>
      </c>
      <c r="B96" s="307" t="s">
        <v>322</v>
      </c>
      <c r="C96" s="306" t="s">
        <v>427</v>
      </c>
      <c r="D96" s="265">
        <v>95738</v>
      </c>
      <c r="E96" s="265">
        <v>96321</v>
      </c>
      <c r="F96" s="265">
        <v>97149</v>
      </c>
      <c r="G96" s="265">
        <v>97047</v>
      </c>
      <c r="H96" s="265">
        <v>98608</v>
      </c>
      <c r="I96" s="265">
        <v>98965</v>
      </c>
      <c r="J96" s="265">
        <v>99627</v>
      </c>
      <c r="K96" s="265">
        <v>100639</v>
      </c>
      <c r="L96" s="265">
        <v>99458</v>
      </c>
      <c r="M96" s="265">
        <v>100301</v>
      </c>
      <c r="N96" s="265">
        <v>100984</v>
      </c>
      <c r="O96" s="265">
        <v>101121</v>
      </c>
      <c r="P96" s="265">
        <v>100199</v>
      </c>
      <c r="Q96" s="265">
        <v>94773</v>
      </c>
      <c r="R96" s="265">
        <v>103052</v>
      </c>
      <c r="S96" s="265">
        <v>104349</v>
      </c>
      <c r="T96" s="265">
        <v>98608</v>
      </c>
      <c r="U96" s="265">
        <v>106304</v>
      </c>
      <c r="V96" s="265">
        <v>106165</v>
      </c>
      <c r="W96" s="265">
        <v>108125</v>
      </c>
      <c r="X96" s="265">
        <v>108587</v>
      </c>
      <c r="Y96" s="265">
        <v>111080</v>
      </c>
      <c r="Z96" s="265">
        <v>111327</v>
      </c>
      <c r="AA96" s="265">
        <v>111035</v>
      </c>
      <c r="AB96" s="265">
        <v>110426</v>
      </c>
      <c r="AC96" s="265">
        <v>110945</v>
      </c>
      <c r="AD96" s="265">
        <v>110721</v>
      </c>
      <c r="AE96" s="265">
        <v>111453</v>
      </c>
      <c r="AF96" s="265">
        <v>112022</v>
      </c>
      <c r="AG96" s="265">
        <v>113036</v>
      </c>
      <c r="AH96" s="265">
        <v>114953</v>
      </c>
      <c r="AI96" s="265">
        <v>115592</v>
      </c>
      <c r="AJ96" s="265">
        <v>116718</v>
      </c>
      <c r="AK96" s="265">
        <v>117211</v>
      </c>
      <c r="AL96" s="265">
        <v>116997</v>
      </c>
      <c r="AM96" s="265">
        <v>117836</v>
      </c>
      <c r="AN96" s="265">
        <v>116091</v>
      </c>
      <c r="AO96" s="265">
        <v>115894</v>
      </c>
      <c r="AP96" s="265">
        <v>117370</v>
      </c>
      <c r="AQ96" s="265">
        <v>119123</v>
      </c>
      <c r="AR96" s="265">
        <v>120339</v>
      </c>
      <c r="AS96" s="265">
        <v>122330</v>
      </c>
      <c r="AT96" s="265">
        <v>123457</v>
      </c>
      <c r="AU96" s="265">
        <v>124219</v>
      </c>
      <c r="AV96" s="265">
        <v>126243</v>
      </c>
      <c r="AW96" s="265">
        <v>128446</v>
      </c>
      <c r="AX96" s="265">
        <v>128646</v>
      </c>
      <c r="AY96" s="265">
        <v>129972</v>
      </c>
      <c r="AZ96" s="265">
        <v>128933</v>
      </c>
      <c r="BA96" s="265">
        <v>128131</v>
      </c>
      <c r="BB96" s="265">
        <v>131161</v>
      </c>
      <c r="BC96" s="265">
        <v>131193</v>
      </c>
      <c r="BD96" s="265">
        <v>130240</v>
      </c>
      <c r="BE96" s="265">
        <v>131207</v>
      </c>
      <c r="BF96" s="265">
        <v>131783</v>
      </c>
      <c r="BG96" s="265">
        <v>132753</v>
      </c>
      <c r="BH96" s="265">
        <v>134149</v>
      </c>
      <c r="BI96" s="265">
        <v>135046</v>
      </c>
      <c r="BJ96" s="265">
        <v>135711</v>
      </c>
      <c r="BK96" s="265">
        <v>136306</v>
      </c>
      <c r="BL96" s="95">
        <v>135860</v>
      </c>
      <c r="BM96" s="95">
        <v>136628</v>
      </c>
      <c r="BN96" s="95">
        <v>138332</v>
      </c>
      <c r="BO96" s="95">
        <v>138838</v>
      </c>
      <c r="BP96" s="95">
        <v>139585</v>
      </c>
      <c r="BQ96" s="95">
        <v>140227</v>
      </c>
      <c r="BR96" s="95">
        <v>140669</v>
      </c>
      <c r="BS96" s="95">
        <v>141834</v>
      </c>
      <c r="BT96" s="95">
        <v>143291</v>
      </c>
      <c r="BU96" s="95">
        <v>144327</v>
      </c>
      <c r="BV96" s="95">
        <v>145096</v>
      </c>
      <c r="BW96" s="95">
        <v>134214</v>
      </c>
      <c r="BX96" s="265">
        <v>133620</v>
      </c>
      <c r="BY96" s="265">
        <v>133455</v>
      </c>
      <c r="BZ96" s="265">
        <v>135319</v>
      </c>
      <c r="CA96" s="265">
        <v>136431</v>
      </c>
      <c r="CB96" s="265">
        <v>137894</v>
      </c>
      <c r="CC96" s="265">
        <v>138459</v>
      </c>
      <c r="CD96" s="265">
        <v>139152</v>
      </c>
      <c r="CE96" s="265">
        <v>140128</v>
      </c>
      <c r="CF96" s="265">
        <v>140617</v>
      </c>
      <c r="CG96" s="265">
        <v>141593</v>
      </c>
      <c r="CH96" s="265">
        <v>142004</v>
      </c>
      <c r="CI96" s="265">
        <v>142227</v>
      </c>
      <c r="CJ96" s="95">
        <v>141533</v>
      </c>
      <c r="CK96" s="95">
        <v>141831</v>
      </c>
      <c r="CL96" s="95">
        <v>142427</v>
      </c>
      <c r="CM96" s="95">
        <v>140321</v>
      </c>
      <c r="CN96" s="95">
        <v>138226</v>
      </c>
      <c r="CO96" s="95">
        <v>138067</v>
      </c>
      <c r="CP96" s="95">
        <v>140260</v>
      </c>
      <c r="CQ96" s="95">
        <v>143537</v>
      </c>
      <c r="CR96" s="95">
        <v>145040</v>
      </c>
      <c r="CS96" s="95">
        <v>146728</v>
      </c>
      <c r="CT96" s="95">
        <v>148080</v>
      </c>
      <c r="CU96" s="95">
        <v>148819</v>
      </c>
      <c r="CV96" s="265">
        <v>149206</v>
      </c>
      <c r="CW96" s="265">
        <v>150826</v>
      </c>
      <c r="CX96" s="265">
        <v>152210</v>
      </c>
      <c r="CY96" s="265">
        <v>153535</v>
      </c>
      <c r="CZ96" s="265">
        <v>154721</v>
      </c>
      <c r="DA96" s="265">
        <v>155826</v>
      </c>
      <c r="DB96" s="265">
        <v>157248</v>
      </c>
      <c r="DC96" s="265">
        <v>158575</v>
      </c>
      <c r="DD96" s="265">
        <v>156893</v>
      </c>
      <c r="DE96" s="265">
        <v>157839</v>
      </c>
      <c r="DF96" s="265">
        <v>159676</v>
      </c>
      <c r="DG96" s="265">
        <v>160298</v>
      </c>
      <c r="DH96" s="95">
        <v>160654</v>
      </c>
      <c r="DI96" s="95">
        <v>160994</v>
      </c>
      <c r="DJ96" s="95">
        <v>160106</v>
      </c>
      <c r="DK96" s="95">
        <v>160813</v>
      </c>
      <c r="DL96" s="95">
        <v>161145</v>
      </c>
      <c r="DM96" s="95">
        <v>161887</v>
      </c>
      <c r="DN96" s="95">
        <v>155295</v>
      </c>
      <c r="DO96" s="95">
        <v>156460</v>
      </c>
      <c r="DP96" s="95">
        <v>157841</v>
      </c>
      <c r="DQ96" s="95">
        <v>158697</v>
      </c>
      <c r="DR96" s="95">
        <v>159279</v>
      </c>
      <c r="DS96" s="95">
        <v>159007</v>
      </c>
      <c r="DT96" s="265">
        <v>157932</v>
      </c>
      <c r="DU96" s="265">
        <v>158174</v>
      </c>
      <c r="DV96" s="265">
        <v>159428</v>
      </c>
      <c r="DW96" s="265">
        <v>160038</v>
      </c>
      <c r="DX96" s="265">
        <v>160522</v>
      </c>
      <c r="DY96" s="265">
        <v>160650</v>
      </c>
      <c r="DZ96" s="265">
        <v>160636</v>
      </c>
      <c r="EA96" s="265">
        <v>160701</v>
      </c>
      <c r="EB96" s="265">
        <v>161328</v>
      </c>
      <c r="EC96" s="265">
        <v>161761</v>
      </c>
      <c r="ED96" s="265">
        <v>162260</v>
      </c>
      <c r="EE96" s="265">
        <v>161961</v>
      </c>
      <c r="EF96" s="95">
        <v>160433</v>
      </c>
      <c r="EG96" s="95">
        <v>160928</v>
      </c>
      <c r="EH96" s="95">
        <v>161590</v>
      </c>
      <c r="EI96" s="95">
        <v>162272</v>
      </c>
      <c r="EJ96" s="95">
        <v>163083</v>
      </c>
      <c r="EK96" s="95">
        <v>163422</v>
      </c>
      <c r="EL96" s="95">
        <v>163270</v>
      </c>
      <c r="EM96" s="95">
        <v>164347</v>
      </c>
      <c r="EN96" s="95">
        <v>164353</v>
      </c>
      <c r="EO96" s="95">
        <v>164653</v>
      </c>
      <c r="EP96" s="95">
        <v>165582</v>
      </c>
      <c r="EQ96" s="95">
        <v>165647</v>
      </c>
      <c r="ER96" s="95">
        <v>164388</v>
      </c>
      <c r="ES96" s="95">
        <v>165065</v>
      </c>
      <c r="ET96" s="95">
        <v>166154</v>
      </c>
      <c r="EU96" s="95">
        <v>166542</v>
      </c>
      <c r="EV96" s="95">
        <v>167235</v>
      </c>
      <c r="EW96" s="276">
        <v>163467</v>
      </c>
      <c r="EX96" s="276">
        <v>163111</v>
      </c>
      <c r="EY96" s="276">
        <v>163921</v>
      </c>
      <c r="EZ96" s="276">
        <v>164724</v>
      </c>
      <c r="FA96" s="276">
        <v>165457</v>
      </c>
      <c r="FB96" s="276">
        <v>165945</v>
      </c>
      <c r="FC96" s="276">
        <v>166187</v>
      </c>
      <c r="FD96" s="95">
        <v>164615</v>
      </c>
      <c r="FE96" s="281">
        <v>-1572</v>
      </c>
      <c r="FF96" s="282">
        <v>99.054077635434794</v>
      </c>
      <c r="FG96" s="281">
        <v>-1572</v>
      </c>
      <c r="FH96" s="282">
        <v>99.054077635434794</v>
      </c>
    </row>
    <row r="97" spans="1:164" ht="15" outlineLevel="2">
      <c r="A97" s="306">
        <v>649</v>
      </c>
      <c r="B97" s="307" t="s">
        <v>322</v>
      </c>
      <c r="C97" s="306" t="s">
        <v>428</v>
      </c>
      <c r="D97" s="265">
        <v>2386</v>
      </c>
      <c r="E97" s="265">
        <v>2383</v>
      </c>
      <c r="F97" s="265">
        <v>2426</v>
      </c>
      <c r="G97" s="265">
        <v>2484</v>
      </c>
      <c r="H97" s="265">
        <v>2546</v>
      </c>
      <c r="I97" s="265">
        <v>2599</v>
      </c>
      <c r="J97" s="265">
        <v>2493</v>
      </c>
      <c r="K97" s="265">
        <v>2440</v>
      </c>
      <c r="L97" s="265">
        <v>2372</v>
      </c>
      <c r="M97" s="265">
        <v>2399</v>
      </c>
      <c r="N97" s="265">
        <v>2487</v>
      </c>
      <c r="O97" s="265">
        <v>2489</v>
      </c>
      <c r="P97" s="265">
        <v>2395</v>
      </c>
      <c r="Q97" s="265">
        <v>2350</v>
      </c>
      <c r="R97" s="265">
        <v>2515</v>
      </c>
      <c r="S97" s="265">
        <v>2525</v>
      </c>
      <c r="T97" s="265">
        <v>2546</v>
      </c>
      <c r="U97" s="265">
        <v>2546</v>
      </c>
      <c r="V97" s="265">
        <v>2575</v>
      </c>
      <c r="W97" s="265">
        <v>2688</v>
      </c>
      <c r="X97" s="265">
        <v>2702</v>
      </c>
      <c r="Y97" s="265">
        <v>2744</v>
      </c>
      <c r="Z97" s="265">
        <v>2718</v>
      </c>
      <c r="AA97" s="265">
        <v>2652</v>
      </c>
      <c r="AB97" s="265">
        <v>2553</v>
      </c>
      <c r="AC97" s="265">
        <v>2566</v>
      </c>
      <c r="AD97" s="265">
        <v>2549</v>
      </c>
      <c r="AE97" s="265">
        <v>2555</v>
      </c>
      <c r="AF97" s="265">
        <v>2564</v>
      </c>
      <c r="AG97" s="265">
        <v>2626</v>
      </c>
      <c r="AH97" s="265">
        <v>2729</v>
      </c>
      <c r="AI97" s="265">
        <v>2771</v>
      </c>
      <c r="AJ97" s="265">
        <v>2757</v>
      </c>
      <c r="AK97" s="265">
        <v>2765</v>
      </c>
      <c r="AL97" s="265">
        <v>2621</v>
      </c>
      <c r="AM97" s="265">
        <v>2648</v>
      </c>
      <c r="AN97" s="265">
        <v>2580</v>
      </c>
      <c r="AO97" s="265">
        <v>2455</v>
      </c>
      <c r="AP97" s="265">
        <v>2526</v>
      </c>
      <c r="AQ97" s="265">
        <v>2592</v>
      </c>
      <c r="AR97" s="265">
        <v>2638</v>
      </c>
      <c r="AS97" s="265">
        <v>2743</v>
      </c>
      <c r="AT97" s="265">
        <v>2815</v>
      </c>
      <c r="AU97" s="265">
        <v>2856</v>
      </c>
      <c r="AV97" s="265">
        <v>3001</v>
      </c>
      <c r="AW97" s="265">
        <v>2910</v>
      </c>
      <c r="AX97" s="265">
        <v>2918</v>
      </c>
      <c r="AY97" s="265">
        <v>2953</v>
      </c>
      <c r="AZ97" s="265">
        <v>2868</v>
      </c>
      <c r="BA97" s="265">
        <v>2825</v>
      </c>
      <c r="BB97" s="265">
        <v>2824</v>
      </c>
      <c r="BC97" s="265">
        <v>2728</v>
      </c>
      <c r="BD97" s="265">
        <v>2716</v>
      </c>
      <c r="BE97" s="265">
        <v>2762</v>
      </c>
      <c r="BF97" s="265">
        <v>2802</v>
      </c>
      <c r="BG97" s="265">
        <v>2866</v>
      </c>
      <c r="BH97" s="265">
        <v>2777</v>
      </c>
      <c r="BI97" s="265">
        <v>2698</v>
      </c>
      <c r="BJ97" s="265">
        <v>2628</v>
      </c>
      <c r="BK97" s="265">
        <v>2651</v>
      </c>
      <c r="BL97" s="95">
        <v>2605</v>
      </c>
      <c r="BM97" s="95">
        <v>2518</v>
      </c>
      <c r="BN97" s="95">
        <v>2537</v>
      </c>
      <c r="BO97" s="95">
        <v>2488</v>
      </c>
      <c r="BP97" s="95">
        <v>2436</v>
      </c>
      <c r="BQ97" s="95">
        <v>2435</v>
      </c>
      <c r="BR97" s="95">
        <v>2423</v>
      </c>
      <c r="BS97" s="95">
        <v>2446</v>
      </c>
      <c r="BT97" s="95">
        <v>2449</v>
      </c>
      <c r="BU97" s="95">
        <v>2431</v>
      </c>
      <c r="BV97" s="95">
        <v>2339</v>
      </c>
      <c r="BW97" s="95">
        <v>2278</v>
      </c>
      <c r="BX97" s="265">
        <v>2191</v>
      </c>
      <c r="BY97" s="265">
        <v>2149</v>
      </c>
      <c r="BZ97" s="265">
        <v>2228</v>
      </c>
      <c r="CA97" s="265">
        <v>2243</v>
      </c>
      <c r="CB97" s="265">
        <v>2299</v>
      </c>
      <c r="CC97" s="265">
        <v>2405</v>
      </c>
      <c r="CD97" s="265">
        <v>2459</v>
      </c>
      <c r="CE97" s="265">
        <v>2516</v>
      </c>
      <c r="CF97" s="265">
        <v>2458</v>
      </c>
      <c r="CG97" s="265">
        <v>2442</v>
      </c>
      <c r="CH97" s="265">
        <v>2476</v>
      </c>
      <c r="CI97" s="265">
        <v>2437</v>
      </c>
      <c r="CJ97" s="95">
        <v>2251</v>
      </c>
      <c r="CK97" s="95">
        <v>2125</v>
      </c>
      <c r="CL97" s="95">
        <v>2201</v>
      </c>
      <c r="CM97" s="95">
        <v>2214</v>
      </c>
      <c r="CN97" s="95">
        <v>2157</v>
      </c>
      <c r="CO97" s="95">
        <v>2163</v>
      </c>
      <c r="CP97" s="95">
        <v>2187</v>
      </c>
      <c r="CQ97" s="95">
        <v>2248</v>
      </c>
      <c r="CR97" s="95">
        <v>2285</v>
      </c>
      <c r="CS97" s="95">
        <v>2334</v>
      </c>
      <c r="CT97" s="95">
        <v>2392</v>
      </c>
      <c r="CU97" s="95">
        <v>2361</v>
      </c>
      <c r="CV97" s="265">
        <v>2307</v>
      </c>
      <c r="CW97" s="265">
        <v>2357</v>
      </c>
      <c r="CX97" s="265">
        <v>2390</v>
      </c>
      <c r="CY97" s="265">
        <v>2382</v>
      </c>
      <c r="CZ97" s="265">
        <v>2444</v>
      </c>
      <c r="DA97" s="265">
        <v>2482</v>
      </c>
      <c r="DB97" s="265">
        <v>2550</v>
      </c>
      <c r="DC97" s="265">
        <v>2569</v>
      </c>
      <c r="DD97" s="265">
        <v>2580</v>
      </c>
      <c r="DE97" s="265">
        <v>2570</v>
      </c>
      <c r="DF97" s="265">
        <v>2437</v>
      </c>
      <c r="DG97" s="265">
        <v>2446</v>
      </c>
      <c r="DH97" s="95">
        <v>2373</v>
      </c>
      <c r="DI97" s="95">
        <v>2406</v>
      </c>
      <c r="DJ97" s="95">
        <v>2450</v>
      </c>
      <c r="DK97" s="95">
        <v>2453</v>
      </c>
      <c r="DL97" s="95">
        <v>2535</v>
      </c>
      <c r="DM97" s="95">
        <v>2557</v>
      </c>
      <c r="DN97" s="95">
        <v>2359</v>
      </c>
      <c r="DO97" s="95">
        <v>2277</v>
      </c>
      <c r="DP97" s="95">
        <v>2284</v>
      </c>
      <c r="DQ97" s="95">
        <v>2259</v>
      </c>
      <c r="DR97" s="95">
        <v>2283</v>
      </c>
      <c r="DS97" s="95">
        <v>2208</v>
      </c>
      <c r="DT97" s="265">
        <v>2148</v>
      </c>
      <c r="DU97" s="265">
        <v>2108</v>
      </c>
      <c r="DV97" s="265">
        <v>2227</v>
      </c>
      <c r="DW97" s="265">
        <v>2193</v>
      </c>
      <c r="DX97" s="265">
        <v>2253</v>
      </c>
      <c r="DY97" s="265">
        <v>2256</v>
      </c>
      <c r="DZ97" s="265">
        <v>2267</v>
      </c>
      <c r="EA97" s="265">
        <v>2287</v>
      </c>
      <c r="EB97" s="265">
        <v>2297</v>
      </c>
      <c r="EC97" s="265">
        <v>2310</v>
      </c>
      <c r="ED97" s="265">
        <v>2265</v>
      </c>
      <c r="EE97" s="265">
        <v>2269</v>
      </c>
      <c r="EF97" s="95">
        <v>2191</v>
      </c>
      <c r="EG97" s="95">
        <v>2200</v>
      </c>
      <c r="EH97" s="95">
        <v>2235</v>
      </c>
      <c r="EI97" s="95">
        <v>2262</v>
      </c>
      <c r="EJ97" s="95">
        <v>2321</v>
      </c>
      <c r="EK97" s="95">
        <v>2333</v>
      </c>
      <c r="EL97" s="95">
        <v>2346</v>
      </c>
      <c r="EM97" s="95">
        <v>2371</v>
      </c>
      <c r="EN97" s="95">
        <v>2386</v>
      </c>
      <c r="EO97" s="95">
        <v>2408</v>
      </c>
      <c r="EP97" s="95">
        <v>2407</v>
      </c>
      <c r="EQ97" s="95">
        <v>2406</v>
      </c>
      <c r="ER97" s="95">
        <v>2330</v>
      </c>
      <c r="ES97" s="95">
        <v>2321</v>
      </c>
      <c r="ET97" s="95">
        <v>2387</v>
      </c>
      <c r="EU97" s="95">
        <v>2411</v>
      </c>
      <c r="EV97" s="95">
        <v>2402</v>
      </c>
      <c r="EW97" s="276">
        <v>2486</v>
      </c>
      <c r="EX97" s="276">
        <v>2501</v>
      </c>
      <c r="EY97" s="276">
        <v>2540</v>
      </c>
      <c r="EZ97" s="276">
        <v>2553</v>
      </c>
      <c r="FA97" s="276">
        <v>2584</v>
      </c>
      <c r="FB97" s="276">
        <v>2604</v>
      </c>
      <c r="FC97" s="276">
        <v>2659</v>
      </c>
      <c r="FD97" s="95">
        <v>2542</v>
      </c>
      <c r="FE97" s="281">
        <v>-117</v>
      </c>
      <c r="FF97" s="282">
        <v>95.599849567506595</v>
      </c>
      <c r="FG97" s="281">
        <v>-117</v>
      </c>
      <c r="FH97" s="282">
        <v>95.599849567506595</v>
      </c>
    </row>
    <row r="98" spans="1:164" ht="15" outlineLevel="2">
      <c r="A98" s="306">
        <v>652</v>
      </c>
      <c r="B98" s="307" t="s">
        <v>322</v>
      </c>
      <c r="C98" s="306" t="s">
        <v>429</v>
      </c>
      <c r="D98" s="265">
        <v>433</v>
      </c>
      <c r="E98" s="265">
        <v>418</v>
      </c>
      <c r="F98" s="265">
        <v>427</v>
      </c>
      <c r="G98" s="265">
        <v>423</v>
      </c>
      <c r="H98" s="265">
        <v>441</v>
      </c>
      <c r="I98" s="265">
        <v>437</v>
      </c>
      <c r="J98" s="265">
        <v>428</v>
      </c>
      <c r="K98" s="265">
        <v>428</v>
      </c>
      <c r="L98" s="265">
        <v>432</v>
      </c>
      <c r="M98" s="265">
        <v>443</v>
      </c>
      <c r="N98" s="265">
        <v>466</v>
      </c>
      <c r="O98" s="265">
        <v>448</v>
      </c>
      <c r="P98" s="265">
        <v>391</v>
      </c>
      <c r="Q98" s="265">
        <v>371</v>
      </c>
      <c r="R98" s="265">
        <v>416</v>
      </c>
      <c r="S98" s="265">
        <v>412</v>
      </c>
      <c r="T98" s="265">
        <v>441</v>
      </c>
      <c r="U98" s="265">
        <v>478</v>
      </c>
      <c r="V98" s="265">
        <v>495</v>
      </c>
      <c r="W98" s="265">
        <v>509</v>
      </c>
      <c r="X98" s="265">
        <v>509</v>
      </c>
      <c r="Y98" s="265">
        <v>518</v>
      </c>
      <c r="Z98" s="265">
        <v>532</v>
      </c>
      <c r="AA98" s="265">
        <v>518</v>
      </c>
      <c r="AB98" s="265">
        <v>461</v>
      </c>
      <c r="AC98" s="265">
        <v>422</v>
      </c>
      <c r="AD98" s="265">
        <v>451</v>
      </c>
      <c r="AE98" s="265">
        <v>463</v>
      </c>
      <c r="AF98" s="265">
        <v>473</v>
      </c>
      <c r="AG98" s="265">
        <v>470</v>
      </c>
      <c r="AH98" s="265">
        <v>515</v>
      </c>
      <c r="AI98" s="265">
        <v>537</v>
      </c>
      <c r="AJ98" s="265">
        <v>555</v>
      </c>
      <c r="AK98" s="265">
        <v>558</v>
      </c>
      <c r="AL98" s="265">
        <v>495</v>
      </c>
      <c r="AM98" s="265">
        <v>507</v>
      </c>
      <c r="AN98" s="265">
        <v>470</v>
      </c>
      <c r="AO98" s="265">
        <v>400</v>
      </c>
      <c r="AP98" s="265">
        <v>418</v>
      </c>
      <c r="AQ98" s="265">
        <v>450</v>
      </c>
      <c r="AR98" s="265">
        <v>437</v>
      </c>
      <c r="AS98" s="265">
        <v>447</v>
      </c>
      <c r="AT98" s="265">
        <v>470</v>
      </c>
      <c r="AU98" s="265">
        <v>470</v>
      </c>
      <c r="AV98" s="265">
        <v>588</v>
      </c>
      <c r="AW98" s="265">
        <v>481</v>
      </c>
      <c r="AX98" s="265">
        <v>456</v>
      </c>
      <c r="AY98" s="265">
        <v>443</v>
      </c>
      <c r="AZ98" s="265">
        <v>448</v>
      </c>
      <c r="BA98" s="265">
        <v>466</v>
      </c>
      <c r="BB98" s="265">
        <v>473</v>
      </c>
      <c r="BC98" s="265">
        <v>460</v>
      </c>
      <c r="BD98" s="265">
        <v>433</v>
      </c>
      <c r="BE98" s="265">
        <v>466</v>
      </c>
      <c r="BF98" s="265">
        <v>463</v>
      </c>
      <c r="BG98" s="265">
        <v>465</v>
      </c>
      <c r="BH98" s="265">
        <v>455</v>
      </c>
      <c r="BI98" s="265">
        <v>464</v>
      </c>
      <c r="BJ98" s="265">
        <v>434</v>
      </c>
      <c r="BK98" s="265">
        <v>465</v>
      </c>
      <c r="BL98" s="95">
        <v>469</v>
      </c>
      <c r="BM98" s="95">
        <v>470</v>
      </c>
      <c r="BN98" s="95">
        <v>461</v>
      </c>
      <c r="BO98" s="95">
        <v>472</v>
      </c>
      <c r="BP98" s="95">
        <v>471</v>
      </c>
      <c r="BQ98" s="95">
        <v>464</v>
      </c>
      <c r="BR98" s="95">
        <v>451</v>
      </c>
      <c r="BS98" s="95">
        <v>460</v>
      </c>
      <c r="BT98" s="95">
        <v>468</v>
      </c>
      <c r="BU98" s="95">
        <v>457</v>
      </c>
      <c r="BV98" s="95">
        <v>460</v>
      </c>
      <c r="BW98" s="95">
        <v>453</v>
      </c>
      <c r="BX98" s="265">
        <v>425</v>
      </c>
      <c r="BY98" s="265">
        <v>399</v>
      </c>
      <c r="BZ98" s="265">
        <v>423</v>
      </c>
      <c r="CA98" s="265">
        <v>438</v>
      </c>
      <c r="CB98" s="265">
        <v>451</v>
      </c>
      <c r="CC98" s="265">
        <v>464</v>
      </c>
      <c r="CD98" s="265">
        <v>444</v>
      </c>
      <c r="CE98" s="265">
        <v>455</v>
      </c>
      <c r="CF98" s="265">
        <v>444</v>
      </c>
      <c r="CG98" s="265">
        <v>447</v>
      </c>
      <c r="CH98" s="265">
        <v>439</v>
      </c>
      <c r="CI98" s="265">
        <v>391</v>
      </c>
      <c r="CJ98" s="95">
        <v>312</v>
      </c>
      <c r="CK98" s="95">
        <v>294</v>
      </c>
      <c r="CL98" s="95">
        <v>298</v>
      </c>
      <c r="CM98" s="95">
        <v>315</v>
      </c>
      <c r="CN98" s="95">
        <v>318</v>
      </c>
      <c r="CO98" s="95">
        <v>316</v>
      </c>
      <c r="CP98" s="95">
        <v>312</v>
      </c>
      <c r="CQ98" s="95">
        <v>331</v>
      </c>
      <c r="CR98" s="95">
        <v>337</v>
      </c>
      <c r="CS98" s="95">
        <v>351</v>
      </c>
      <c r="CT98" s="95">
        <v>365</v>
      </c>
      <c r="CU98" s="95">
        <v>368</v>
      </c>
      <c r="CV98" s="265">
        <v>366</v>
      </c>
      <c r="CW98" s="265">
        <v>352</v>
      </c>
      <c r="CX98" s="265">
        <v>377</v>
      </c>
      <c r="CY98" s="265">
        <v>415</v>
      </c>
      <c r="CZ98" s="265">
        <v>441</v>
      </c>
      <c r="DA98" s="265">
        <v>444</v>
      </c>
      <c r="DB98" s="265">
        <v>476</v>
      </c>
      <c r="DC98" s="265">
        <v>461</v>
      </c>
      <c r="DD98" s="265">
        <v>459</v>
      </c>
      <c r="DE98" s="265">
        <v>464</v>
      </c>
      <c r="DF98" s="265">
        <v>472</v>
      </c>
      <c r="DG98" s="265">
        <v>472</v>
      </c>
      <c r="DH98" s="95">
        <v>432</v>
      </c>
      <c r="DI98" s="95">
        <v>463</v>
      </c>
      <c r="DJ98" s="95">
        <v>495</v>
      </c>
      <c r="DK98" s="95">
        <v>488</v>
      </c>
      <c r="DL98" s="95">
        <v>490</v>
      </c>
      <c r="DM98" s="95">
        <v>498</v>
      </c>
      <c r="DN98" s="95">
        <v>473</v>
      </c>
      <c r="DO98" s="95">
        <v>439</v>
      </c>
      <c r="DP98" s="95">
        <v>454</v>
      </c>
      <c r="DQ98" s="95">
        <v>456</v>
      </c>
      <c r="DR98" s="95">
        <v>474</v>
      </c>
      <c r="DS98" s="95">
        <v>469</v>
      </c>
      <c r="DT98" s="265">
        <v>431</v>
      </c>
      <c r="DU98" s="265">
        <v>423</v>
      </c>
      <c r="DV98" s="265">
        <v>474</v>
      </c>
      <c r="DW98" s="265">
        <v>482</v>
      </c>
      <c r="DX98" s="265">
        <v>490</v>
      </c>
      <c r="DY98" s="265">
        <v>502</v>
      </c>
      <c r="DZ98" s="265">
        <v>487</v>
      </c>
      <c r="EA98" s="265">
        <v>471</v>
      </c>
      <c r="EB98" s="265">
        <v>505</v>
      </c>
      <c r="EC98" s="265">
        <v>517</v>
      </c>
      <c r="ED98" s="265">
        <v>508</v>
      </c>
      <c r="EE98" s="265">
        <v>503</v>
      </c>
      <c r="EF98" s="95">
        <v>456</v>
      </c>
      <c r="EG98" s="95">
        <v>450</v>
      </c>
      <c r="EH98" s="95">
        <v>471</v>
      </c>
      <c r="EI98" s="95">
        <v>486</v>
      </c>
      <c r="EJ98" s="95">
        <v>506</v>
      </c>
      <c r="EK98" s="95">
        <v>498</v>
      </c>
      <c r="EL98" s="95">
        <v>507</v>
      </c>
      <c r="EM98" s="95">
        <v>513</v>
      </c>
      <c r="EN98" s="95">
        <v>516</v>
      </c>
      <c r="EO98" s="95">
        <v>490</v>
      </c>
      <c r="EP98" s="95">
        <v>510</v>
      </c>
      <c r="EQ98" s="95">
        <v>501</v>
      </c>
      <c r="ER98" s="95">
        <v>430</v>
      </c>
      <c r="ES98" s="95">
        <v>462</v>
      </c>
      <c r="ET98" s="95">
        <v>495</v>
      </c>
      <c r="EU98" s="95">
        <v>517</v>
      </c>
      <c r="EV98" s="95">
        <v>526</v>
      </c>
      <c r="EW98" s="276">
        <v>523</v>
      </c>
      <c r="EX98" s="276">
        <v>495</v>
      </c>
      <c r="EY98" s="276">
        <v>521</v>
      </c>
      <c r="EZ98" s="276">
        <v>519</v>
      </c>
      <c r="FA98" s="276">
        <v>535</v>
      </c>
      <c r="FB98" s="276">
        <v>546</v>
      </c>
      <c r="FC98" s="276">
        <v>519</v>
      </c>
      <c r="FD98" s="95">
        <v>433</v>
      </c>
      <c r="FE98" s="281">
        <v>-86</v>
      </c>
      <c r="FF98" s="282">
        <v>83.429672447013502</v>
      </c>
      <c r="FG98" s="281">
        <v>-86</v>
      </c>
      <c r="FH98" s="282">
        <v>83.429672447013502</v>
      </c>
    </row>
    <row r="99" spans="1:164" ht="15" outlineLevel="2">
      <c r="A99" s="306">
        <v>660</v>
      </c>
      <c r="B99" s="307" t="s">
        <v>322</v>
      </c>
      <c r="C99" s="306" t="s">
        <v>430</v>
      </c>
      <c r="D99" s="265">
        <v>2812</v>
      </c>
      <c r="E99" s="265">
        <v>2850</v>
      </c>
      <c r="F99" s="265">
        <v>2832</v>
      </c>
      <c r="G99" s="265">
        <v>2962</v>
      </c>
      <c r="H99" s="265">
        <v>3039</v>
      </c>
      <c r="I99" s="265">
        <v>3070</v>
      </c>
      <c r="J99" s="265">
        <v>3043</v>
      </c>
      <c r="K99" s="265">
        <v>3067</v>
      </c>
      <c r="L99" s="265">
        <v>3133</v>
      </c>
      <c r="M99" s="265">
        <v>3086</v>
      </c>
      <c r="N99" s="265">
        <v>3147</v>
      </c>
      <c r="O99" s="265">
        <v>3254</v>
      </c>
      <c r="P99" s="265">
        <v>3073</v>
      </c>
      <c r="Q99" s="265">
        <v>1769</v>
      </c>
      <c r="R99" s="265">
        <v>2752</v>
      </c>
      <c r="S99" s="265">
        <v>2898</v>
      </c>
      <c r="T99" s="265">
        <v>3039</v>
      </c>
      <c r="U99" s="265">
        <v>3312</v>
      </c>
      <c r="V99" s="265">
        <v>3249</v>
      </c>
      <c r="W99" s="265">
        <v>3254</v>
      </c>
      <c r="X99" s="265">
        <v>3262</v>
      </c>
      <c r="Y99" s="265">
        <v>3371</v>
      </c>
      <c r="Z99" s="265">
        <v>3293</v>
      </c>
      <c r="AA99" s="265">
        <v>3286</v>
      </c>
      <c r="AB99" s="265">
        <v>3177</v>
      </c>
      <c r="AC99" s="265">
        <v>3198</v>
      </c>
      <c r="AD99" s="265">
        <v>3199</v>
      </c>
      <c r="AE99" s="265">
        <v>3228</v>
      </c>
      <c r="AF99" s="265">
        <v>3218</v>
      </c>
      <c r="AG99" s="265">
        <v>3297</v>
      </c>
      <c r="AH99" s="265">
        <v>3533</v>
      </c>
      <c r="AI99" s="265">
        <v>3630</v>
      </c>
      <c r="AJ99" s="265">
        <v>3659</v>
      </c>
      <c r="AK99" s="265">
        <v>3630</v>
      </c>
      <c r="AL99" s="265">
        <v>3453</v>
      </c>
      <c r="AM99" s="265">
        <v>3433</v>
      </c>
      <c r="AN99" s="265">
        <v>3285</v>
      </c>
      <c r="AO99" s="265">
        <v>3155</v>
      </c>
      <c r="AP99" s="265">
        <v>3177</v>
      </c>
      <c r="AQ99" s="265">
        <v>3229</v>
      </c>
      <c r="AR99" s="265">
        <v>3251</v>
      </c>
      <c r="AS99" s="265">
        <v>3342</v>
      </c>
      <c r="AT99" s="265">
        <v>3380</v>
      </c>
      <c r="AU99" s="265">
        <v>3403</v>
      </c>
      <c r="AV99" s="265">
        <v>3509</v>
      </c>
      <c r="AW99" s="265">
        <v>3438</v>
      </c>
      <c r="AX99" s="265">
        <v>3421</v>
      </c>
      <c r="AY99" s="265">
        <v>3407</v>
      </c>
      <c r="AZ99" s="265">
        <v>3330</v>
      </c>
      <c r="BA99" s="265">
        <v>3366</v>
      </c>
      <c r="BB99" s="265">
        <v>3393</v>
      </c>
      <c r="BC99" s="265">
        <v>3293</v>
      </c>
      <c r="BD99" s="265">
        <v>3278</v>
      </c>
      <c r="BE99" s="265">
        <v>3257</v>
      </c>
      <c r="BF99" s="265">
        <v>3223</v>
      </c>
      <c r="BG99" s="265">
        <v>3215</v>
      </c>
      <c r="BH99" s="265">
        <v>3219</v>
      </c>
      <c r="BI99" s="265">
        <v>3209</v>
      </c>
      <c r="BJ99" s="265">
        <v>3081</v>
      </c>
      <c r="BK99" s="265">
        <v>3117</v>
      </c>
      <c r="BL99" s="95">
        <v>3131</v>
      </c>
      <c r="BM99" s="95">
        <v>3115</v>
      </c>
      <c r="BN99" s="95">
        <v>3197</v>
      </c>
      <c r="BO99" s="95">
        <v>3219</v>
      </c>
      <c r="BP99" s="95">
        <v>3236</v>
      </c>
      <c r="BQ99" s="95">
        <v>3287</v>
      </c>
      <c r="BR99" s="95">
        <v>3279</v>
      </c>
      <c r="BS99" s="95">
        <v>3367</v>
      </c>
      <c r="BT99" s="95">
        <v>3502</v>
      </c>
      <c r="BU99" s="95">
        <v>3597</v>
      </c>
      <c r="BV99" s="95">
        <v>3668</v>
      </c>
      <c r="BW99" s="95">
        <v>3685</v>
      </c>
      <c r="BX99" s="265">
        <v>3586</v>
      </c>
      <c r="BY99" s="265">
        <v>3584</v>
      </c>
      <c r="BZ99" s="265">
        <v>3607</v>
      </c>
      <c r="CA99" s="265">
        <v>3671</v>
      </c>
      <c r="CB99" s="265">
        <v>3725</v>
      </c>
      <c r="CC99" s="265">
        <v>3738</v>
      </c>
      <c r="CD99" s="265">
        <v>3781</v>
      </c>
      <c r="CE99" s="265">
        <v>3871</v>
      </c>
      <c r="CF99" s="265">
        <v>3788</v>
      </c>
      <c r="CG99" s="265">
        <v>3784</v>
      </c>
      <c r="CH99" s="265">
        <v>3775</v>
      </c>
      <c r="CI99" s="265">
        <v>3712</v>
      </c>
      <c r="CJ99" s="95">
        <v>3505</v>
      </c>
      <c r="CK99" s="95">
        <v>3463</v>
      </c>
      <c r="CL99" s="95">
        <v>3472</v>
      </c>
      <c r="CM99" s="95">
        <v>3395</v>
      </c>
      <c r="CN99" s="95">
        <v>3230</v>
      </c>
      <c r="CO99" s="95">
        <v>3241</v>
      </c>
      <c r="CP99" s="95">
        <v>3320</v>
      </c>
      <c r="CQ99" s="95">
        <v>3433</v>
      </c>
      <c r="CR99" s="95">
        <v>3473</v>
      </c>
      <c r="CS99" s="95">
        <v>3471</v>
      </c>
      <c r="CT99" s="95">
        <v>3553</v>
      </c>
      <c r="CU99" s="95">
        <v>3549</v>
      </c>
      <c r="CV99" s="265">
        <v>3477</v>
      </c>
      <c r="CW99" s="265">
        <v>3540</v>
      </c>
      <c r="CX99" s="265">
        <v>3575</v>
      </c>
      <c r="CY99" s="265">
        <v>3575</v>
      </c>
      <c r="CZ99" s="265">
        <v>3579</v>
      </c>
      <c r="DA99" s="265">
        <v>3583</v>
      </c>
      <c r="DB99" s="265">
        <v>3498</v>
      </c>
      <c r="DC99" s="265">
        <v>3514</v>
      </c>
      <c r="DD99" s="265">
        <v>3572</v>
      </c>
      <c r="DE99" s="265">
        <v>3569</v>
      </c>
      <c r="DF99" s="265">
        <v>3582</v>
      </c>
      <c r="DG99" s="265">
        <v>3600</v>
      </c>
      <c r="DH99" s="95">
        <v>3546</v>
      </c>
      <c r="DI99" s="95">
        <v>3571</v>
      </c>
      <c r="DJ99" s="95">
        <v>3587</v>
      </c>
      <c r="DK99" s="95">
        <v>3564</v>
      </c>
      <c r="DL99" s="95">
        <v>3542</v>
      </c>
      <c r="DM99" s="95">
        <v>3579</v>
      </c>
      <c r="DN99" s="95">
        <v>3290</v>
      </c>
      <c r="DO99" s="95">
        <v>3277</v>
      </c>
      <c r="DP99" s="95">
        <v>3262</v>
      </c>
      <c r="DQ99" s="95">
        <v>3288</v>
      </c>
      <c r="DR99" s="95">
        <v>3282</v>
      </c>
      <c r="DS99" s="95">
        <v>3261</v>
      </c>
      <c r="DT99" s="265">
        <v>3217</v>
      </c>
      <c r="DU99" s="265">
        <v>3289</v>
      </c>
      <c r="DV99" s="265">
        <v>3404</v>
      </c>
      <c r="DW99" s="265">
        <v>3439</v>
      </c>
      <c r="DX99" s="265">
        <v>3476</v>
      </c>
      <c r="DY99" s="265">
        <v>3498</v>
      </c>
      <c r="DZ99" s="265">
        <v>3476</v>
      </c>
      <c r="EA99" s="265">
        <v>3436</v>
      </c>
      <c r="EB99" s="265">
        <v>3426</v>
      </c>
      <c r="EC99" s="265">
        <v>3445</v>
      </c>
      <c r="ED99" s="265">
        <v>3492</v>
      </c>
      <c r="EE99" s="265">
        <v>3455</v>
      </c>
      <c r="EF99" s="95">
        <v>3365</v>
      </c>
      <c r="EG99" s="95">
        <v>3345</v>
      </c>
      <c r="EH99" s="95">
        <v>3366</v>
      </c>
      <c r="EI99" s="95">
        <v>3385</v>
      </c>
      <c r="EJ99" s="95">
        <v>3415</v>
      </c>
      <c r="EK99" s="95">
        <v>3408</v>
      </c>
      <c r="EL99" s="95">
        <v>3339</v>
      </c>
      <c r="EM99" s="95">
        <v>3353</v>
      </c>
      <c r="EN99" s="95">
        <v>3378</v>
      </c>
      <c r="EO99" s="95">
        <v>3370</v>
      </c>
      <c r="EP99" s="95">
        <v>3379</v>
      </c>
      <c r="EQ99" s="95">
        <v>3369</v>
      </c>
      <c r="ER99" s="95">
        <v>3308</v>
      </c>
      <c r="ES99" s="95">
        <v>3262</v>
      </c>
      <c r="ET99" s="95">
        <v>3318</v>
      </c>
      <c r="EU99" s="95">
        <v>3435</v>
      </c>
      <c r="EV99" s="95">
        <v>3391</v>
      </c>
      <c r="EW99" s="276">
        <v>3430</v>
      </c>
      <c r="EX99" s="276">
        <v>3413</v>
      </c>
      <c r="EY99" s="276">
        <v>3358</v>
      </c>
      <c r="EZ99" s="276">
        <v>3335</v>
      </c>
      <c r="FA99" s="276">
        <v>3381</v>
      </c>
      <c r="FB99" s="276">
        <v>3385</v>
      </c>
      <c r="FC99" s="276">
        <v>3381</v>
      </c>
      <c r="FD99" s="95">
        <v>3241</v>
      </c>
      <c r="FE99" s="281">
        <v>-140</v>
      </c>
      <c r="FF99" s="282">
        <v>95.859213250517598</v>
      </c>
      <c r="FG99" s="281">
        <v>-140</v>
      </c>
      <c r="FH99" s="282">
        <v>95.859213250517598</v>
      </c>
    </row>
    <row r="100" spans="1:164" ht="15" outlineLevel="2">
      <c r="A100" s="306">
        <v>667</v>
      </c>
      <c r="B100" s="307" t="s">
        <v>322</v>
      </c>
      <c r="C100" s="306" t="s">
        <v>431</v>
      </c>
      <c r="D100" s="265">
        <v>2919</v>
      </c>
      <c r="E100" s="265">
        <v>2833</v>
      </c>
      <c r="F100" s="265">
        <v>2806</v>
      </c>
      <c r="G100" s="265">
        <v>2849</v>
      </c>
      <c r="H100" s="265">
        <v>2925</v>
      </c>
      <c r="I100" s="265">
        <v>3001</v>
      </c>
      <c r="J100" s="265">
        <v>2960</v>
      </c>
      <c r="K100" s="265">
        <v>2987</v>
      </c>
      <c r="L100" s="265">
        <v>2977</v>
      </c>
      <c r="M100" s="265">
        <v>3054</v>
      </c>
      <c r="N100" s="265">
        <v>3088</v>
      </c>
      <c r="O100" s="265">
        <v>3130</v>
      </c>
      <c r="P100" s="265">
        <v>2967</v>
      </c>
      <c r="Q100" s="265">
        <v>2977</v>
      </c>
      <c r="R100" s="265">
        <v>3141</v>
      </c>
      <c r="S100" s="265">
        <v>3119</v>
      </c>
      <c r="T100" s="265">
        <v>2925</v>
      </c>
      <c r="U100" s="265">
        <v>3291</v>
      </c>
      <c r="V100" s="265">
        <v>3292</v>
      </c>
      <c r="W100" s="265">
        <v>3403</v>
      </c>
      <c r="X100" s="265">
        <v>3318</v>
      </c>
      <c r="Y100" s="265">
        <v>3290</v>
      </c>
      <c r="Z100" s="265">
        <v>3260</v>
      </c>
      <c r="AA100" s="265">
        <v>3074</v>
      </c>
      <c r="AB100" s="265">
        <v>2950</v>
      </c>
      <c r="AC100" s="265">
        <v>3008</v>
      </c>
      <c r="AD100" s="265">
        <v>3020</v>
      </c>
      <c r="AE100" s="265">
        <v>3043</v>
      </c>
      <c r="AF100" s="265">
        <v>3062</v>
      </c>
      <c r="AG100" s="265">
        <v>3128</v>
      </c>
      <c r="AH100" s="265">
        <v>3293</v>
      </c>
      <c r="AI100" s="265">
        <v>3324</v>
      </c>
      <c r="AJ100" s="265">
        <v>3446</v>
      </c>
      <c r="AK100" s="265">
        <v>3483</v>
      </c>
      <c r="AL100" s="265">
        <v>3378</v>
      </c>
      <c r="AM100" s="265">
        <v>3361</v>
      </c>
      <c r="AN100" s="265">
        <v>3209</v>
      </c>
      <c r="AO100" s="265">
        <v>3062</v>
      </c>
      <c r="AP100" s="265">
        <v>3096</v>
      </c>
      <c r="AQ100" s="265">
        <v>3220</v>
      </c>
      <c r="AR100" s="265">
        <v>3274</v>
      </c>
      <c r="AS100" s="265">
        <v>3344</v>
      </c>
      <c r="AT100" s="265">
        <v>3311</v>
      </c>
      <c r="AU100" s="265">
        <v>3314</v>
      </c>
      <c r="AV100" s="265">
        <v>3267</v>
      </c>
      <c r="AW100" s="265">
        <v>3300</v>
      </c>
      <c r="AX100" s="265">
        <v>3318</v>
      </c>
      <c r="AY100" s="265">
        <v>3332</v>
      </c>
      <c r="AZ100" s="265">
        <v>3215</v>
      </c>
      <c r="BA100" s="265">
        <v>3157</v>
      </c>
      <c r="BB100" s="265">
        <v>3208</v>
      </c>
      <c r="BC100" s="265">
        <v>3167</v>
      </c>
      <c r="BD100" s="265">
        <v>3117</v>
      </c>
      <c r="BE100" s="265">
        <v>3163</v>
      </c>
      <c r="BF100" s="265">
        <v>3233</v>
      </c>
      <c r="BG100" s="265">
        <v>3457</v>
      </c>
      <c r="BH100" s="265">
        <v>3143</v>
      </c>
      <c r="BI100" s="265">
        <v>3193</v>
      </c>
      <c r="BJ100" s="265">
        <v>3122</v>
      </c>
      <c r="BK100" s="265">
        <v>3168</v>
      </c>
      <c r="BL100" s="95">
        <v>3114</v>
      </c>
      <c r="BM100" s="95">
        <v>3098</v>
      </c>
      <c r="BN100" s="95">
        <v>3115</v>
      </c>
      <c r="BO100" s="95">
        <v>3112</v>
      </c>
      <c r="BP100" s="95">
        <v>3123</v>
      </c>
      <c r="BQ100" s="95">
        <v>3188</v>
      </c>
      <c r="BR100" s="95">
        <v>3171</v>
      </c>
      <c r="BS100" s="95">
        <v>3153</v>
      </c>
      <c r="BT100" s="95">
        <v>3161</v>
      </c>
      <c r="BU100" s="95">
        <v>3154</v>
      </c>
      <c r="BV100" s="95">
        <v>3156</v>
      </c>
      <c r="BW100" s="95">
        <v>3157</v>
      </c>
      <c r="BX100" s="265">
        <v>3077</v>
      </c>
      <c r="BY100" s="265">
        <v>3089</v>
      </c>
      <c r="BZ100" s="265">
        <v>3172</v>
      </c>
      <c r="CA100" s="265">
        <v>3151</v>
      </c>
      <c r="CB100" s="265">
        <v>3187</v>
      </c>
      <c r="CC100" s="265">
        <v>3177</v>
      </c>
      <c r="CD100" s="265">
        <v>3197</v>
      </c>
      <c r="CE100" s="265">
        <v>3224</v>
      </c>
      <c r="CF100" s="265">
        <v>3174</v>
      </c>
      <c r="CG100" s="265">
        <v>3198</v>
      </c>
      <c r="CH100" s="265">
        <v>3229</v>
      </c>
      <c r="CI100" s="265">
        <v>3215</v>
      </c>
      <c r="CJ100" s="95">
        <v>3129</v>
      </c>
      <c r="CK100" s="95">
        <v>3050</v>
      </c>
      <c r="CL100" s="95">
        <v>3057</v>
      </c>
      <c r="CM100" s="95">
        <v>3050</v>
      </c>
      <c r="CN100" s="95">
        <v>2977</v>
      </c>
      <c r="CO100" s="95">
        <v>2961</v>
      </c>
      <c r="CP100" s="95">
        <v>2998</v>
      </c>
      <c r="CQ100" s="95">
        <v>3104</v>
      </c>
      <c r="CR100" s="95">
        <v>3131</v>
      </c>
      <c r="CS100" s="95">
        <v>3135</v>
      </c>
      <c r="CT100" s="95">
        <v>3172</v>
      </c>
      <c r="CU100" s="95">
        <v>3176</v>
      </c>
      <c r="CV100" s="265">
        <v>3132</v>
      </c>
      <c r="CW100" s="265">
        <v>3178</v>
      </c>
      <c r="CX100" s="265">
        <v>3246</v>
      </c>
      <c r="CY100" s="265">
        <v>3246</v>
      </c>
      <c r="CZ100" s="265">
        <v>3292</v>
      </c>
      <c r="DA100" s="265">
        <v>3295</v>
      </c>
      <c r="DB100" s="265">
        <v>3256</v>
      </c>
      <c r="DC100" s="265">
        <v>3262</v>
      </c>
      <c r="DD100" s="265">
        <v>3339</v>
      </c>
      <c r="DE100" s="265">
        <v>3349</v>
      </c>
      <c r="DF100" s="265">
        <v>3329</v>
      </c>
      <c r="DG100" s="265">
        <v>3338</v>
      </c>
      <c r="DH100" s="95">
        <v>3260</v>
      </c>
      <c r="DI100" s="95">
        <v>3267</v>
      </c>
      <c r="DJ100" s="95">
        <v>3292</v>
      </c>
      <c r="DK100" s="95">
        <v>3317</v>
      </c>
      <c r="DL100" s="95">
        <v>3351</v>
      </c>
      <c r="DM100" s="95">
        <v>3360</v>
      </c>
      <c r="DN100" s="95">
        <v>3074</v>
      </c>
      <c r="DO100" s="95">
        <v>3047</v>
      </c>
      <c r="DP100" s="95">
        <v>3136</v>
      </c>
      <c r="DQ100" s="95">
        <v>3146</v>
      </c>
      <c r="DR100" s="95">
        <v>3197</v>
      </c>
      <c r="DS100" s="95">
        <v>3173</v>
      </c>
      <c r="DT100" s="265">
        <v>3124</v>
      </c>
      <c r="DU100" s="265">
        <v>3144</v>
      </c>
      <c r="DV100" s="265">
        <v>3208</v>
      </c>
      <c r="DW100" s="265">
        <v>3228</v>
      </c>
      <c r="DX100" s="265">
        <v>3209</v>
      </c>
      <c r="DY100" s="265">
        <v>3252</v>
      </c>
      <c r="DZ100" s="265">
        <v>3215</v>
      </c>
      <c r="EA100" s="265">
        <v>3210</v>
      </c>
      <c r="EB100" s="265">
        <v>3284</v>
      </c>
      <c r="EC100" s="265">
        <v>3329</v>
      </c>
      <c r="ED100" s="265">
        <v>3331</v>
      </c>
      <c r="EE100" s="265">
        <v>3373</v>
      </c>
      <c r="EF100" s="95">
        <v>3254</v>
      </c>
      <c r="EG100" s="95">
        <v>3186</v>
      </c>
      <c r="EH100" s="95">
        <v>3174</v>
      </c>
      <c r="EI100" s="95">
        <v>3245</v>
      </c>
      <c r="EJ100" s="95">
        <v>3303</v>
      </c>
      <c r="EK100" s="95">
        <v>3347</v>
      </c>
      <c r="EL100" s="95">
        <v>3350</v>
      </c>
      <c r="EM100" s="95">
        <v>3339</v>
      </c>
      <c r="EN100" s="95">
        <v>3372</v>
      </c>
      <c r="EO100" s="95">
        <v>3362</v>
      </c>
      <c r="EP100" s="95">
        <v>3369</v>
      </c>
      <c r="EQ100" s="95">
        <v>3367</v>
      </c>
      <c r="ER100" s="95">
        <v>3217</v>
      </c>
      <c r="ES100" s="95">
        <v>3173</v>
      </c>
      <c r="ET100" s="95">
        <v>3310</v>
      </c>
      <c r="EU100" s="95">
        <v>3367</v>
      </c>
      <c r="EV100" s="95">
        <v>3404</v>
      </c>
      <c r="EW100" s="276">
        <v>3449</v>
      </c>
      <c r="EX100" s="276">
        <v>3394</v>
      </c>
      <c r="EY100" s="276">
        <v>3458</v>
      </c>
      <c r="EZ100" s="276">
        <v>3498</v>
      </c>
      <c r="FA100" s="276">
        <v>3482</v>
      </c>
      <c r="FB100" s="276">
        <v>3476</v>
      </c>
      <c r="FC100" s="276">
        <v>3518</v>
      </c>
      <c r="FD100" s="95">
        <v>3349</v>
      </c>
      <c r="FE100" s="281">
        <v>-169</v>
      </c>
      <c r="FF100" s="282">
        <v>95.1961341671404</v>
      </c>
      <c r="FG100" s="281">
        <v>-169</v>
      </c>
      <c r="FH100" s="282">
        <v>95.1961341671404</v>
      </c>
    </row>
    <row r="101" spans="1:164" ht="15" outlineLevel="2">
      <c r="A101" s="306">
        <v>674</v>
      </c>
      <c r="B101" s="307" t="s">
        <v>322</v>
      </c>
      <c r="C101" s="306" t="s">
        <v>432</v>
      </c>
      <c r="D101" s="265">
        <v>2018</v>
      </c>
      <c r="E101" s="265">
        <v>2032</v>
      </c>
      <c r="F101" s="265">
        <v>2003</v>
      </c>
      <c r="G101" s="265">
        <v>2080</v>
      </c>
      <c r="H101" s="265">
        <v>2064</v>
      </c>
      <c r="I101" s="265">
        <v>2054</v>
      </c>
      <c r="J101" s="265">
        <v>2037</v>
      </c>
      <c r="K101" s="265">
        <v>2038</v>
      </c>
      <c r="L101" s="265">
        <v>1987</v>
      </c>
      <c r="M101" s="265">
        <v>1994</v>
      </c>
      <c r="N101" s="265">
        <v>1993</v>
      </c>
      <c r="O101" s="265">
        <v>2055</v>
      </c>
      <c r="P101" s="265">
        <v>2039</v>
      </c>
      <c r="Q101" s="265">
        <v>849</v>
      </c>
      <c r="R101" s="265">
        <v>1680</v>
      </c>
      <c r="S101" s="265">
        <v>1803</v>
      </c>
      <c r="T101" s="265">
        <v>2064</v>
      </c>
      <c r="U101" s="265">
        <v>1896</v>
      </c>
      <c r="V101" s="265">
        <v>1922</v>
      </c>
      <c r="W101" s="265">
        <v>1971</v>
      </c>
      <c r="X101" s="265">
        <v>1978</v>
      </c>
      <c r="Y101" s="265">
        <v>2035</v>
      </c>
      <c r="Z101" s="265">
        <v>2027</v>
      </c>
      <c r="AA101" s="265">
        <v>1955</v>
      </c>
      <c r="AB101" s="265">
        <v>1889</v>
      </c>
      <c r="AC101" s="265">
        <v>1848</v>
      </c>
      <c r="AD101" s="265">
        <v>1813</v>
      </c>
      <c r="AE101" s="265">
        <v>1815</v>
      </c>
      <c r="AF101" s="265">
        <v>1770</v>
      </c>
      <c r="AG101" s="265">
        <v>1708</v>
      </c>
      <c r="AH101" s="265">
        <v>1758</v>
      </c>
      <c r="AI101" s="265">
        <v>1763</v>
      </c>
      <c r="AJ101" s="265">
        <v>1775</v>
      </c>
      <c r="AK101" s="265">
        <v>1765</v>
      </c>
      <c r="AL101" s="265">
        <v>1728</v>
      </c>
      <c r="AM101" s="265">
        <v>1534</v>
      </c>
      <c r="AN101" s="265">
        <v>1989</v>
      </c>
      <c r="AO101" s="265">
        <v>1912</v>
      </c>
      <c r="AP101" s="265">
        <v>1943</v>
      </c>
      <c r="AQ101" s="265">
        <v>1989</v>
      </c>
      <c r="AR101" s="265">
        <v>1985</v>
      </c>
      <c r="AS101" s="265">
        <v>2003</v>
      </c>
      <c r="AT101" s="265">
        <v>2044</v>
      </c>
      <c r="AU101" s="265">
        <v>2057</v>
      </c>
      <c r="AV101" s="265">
        <v>2027</v>
      </c>
      <c r="AW101" s="265">
        <v>2060</v>
      </c>
      <c r="AX101" s="265">
        <v>2063</v>
      </c>
      <c r="AY101" s="265">
        <v>2037</v>
      </c>
      <c r="AZ101" s="265">
        <v>1994</v>
      </c>
      <c r="BA101" s="265">
        <v>2020</v>
      </c>
      <c r="BB101" s="265">
        <v>2024</v>
      </c>
      <c r="BC101" s="265">
        <v>1969</v>
      </c>
      <c r="BD101" s="265">
        <v>1981</v>
      </c>
      <c r="BE101" s="265">
        <v>2044</v>
      </c>
      <c r="BF101" s="265">
        <v>2066</v>
      </c>
      <c r="BG101" s="265">
        <v>2068</v>
      </c>
      <c r="BH101" s="265">
        <v>2093</v>
      </c>
      <c r="BI101" s="265">
        <v>2088</v>
      </c>
      <c r="BJ101" s="265">
        <v>2100</v>
      </c>
      <c r="BK101" s="265">
        <v>2118</v>
      </c>
      <c r="BL101" s="95">
        <v>2100</v>
      </c>
      <c r="BM101" s="95">
        <v>2091</v>
      </c>
      <c r="BN101" s="95">
        <v>2110</v>
      </c>
      <c r="BO101" s="95">
        <v>2196</v>
      </c>
      <c r="BP101" s="95">
        <v>2182</v>
      </c>
      <c r="BQ101" s="95">
        <v>2179</v>
      </c>
      <c r="BR101" s="95">
        <v>2152</v>
      </c>
      <c r="BS101" s="95">
        <v>2210</v>
      </c>
      <c r="BT101" s="95">
        <v>2196</v>
      </c>
      <c r="BU101" s="95">
        <v>2189</v>
      </c>
      <c r="BV101" s="95">
        <v>2196</v>
      </c>
      <c r="BW101" s="95">
        <v>2217</v>
      </c>
      <c r="BX101" s="265">
        <v>2165</v>
      </c>
      <c r="BY101" s="265">
        <v>2187</v>
      </c>
      <c r="BZ101" s="265">
        <v>2253</v>
      </c>
      <c r="CA101" s="265">
        <v>2270</v>
      </c>
      <c r="CB101" s="265">
        <v>2257</v>
      </c>
      <c r="CC101" s="265">
        <v>2308</v>
      </c>
      <c r="CD101" s="265">
        <v>2336</v>
      </c>
      <c r="CE101" s="265">
        <v>2402</v>
      </c>
      <c r="CF101" s="265">
        <v>2341</v>
      </c>
      <c r="CG101" s="265">
        <v>2332</v>
      </c>
      <c r="CH101" s="265">
        <v>2373</v>
      </c>
      <c r="CI101" s="265">
        <v>2393</v>
      </c>
      <c r="CJ101" s="95">
        <v>2313</v>
      </c>
      <c r="CK101" s="95">
        <v>2324</v>
      </c>
      <c r="CL101" s="95">
        <v>2284</v>
      </c>
      <c r="CM101" s="95">
        <v>2283</v>
      </c>
      <c r="CN101" s="95">
        <v>2178</v>
      </c>
      <c r="CO101" s="95">
        <v>2154</v>
      </c>
      <c r="CP101" s="95">
        <v>2155</v>
      </c>
      <c r="CQ101" s="95">
        <v>2260</v>
      </c>
      <c r="CR101" s="95">
        <v>2273</v>
      </c>
      <c r="CS101" s="95">
        <v>2265</v>
      </c>
      <c r="CT101" s="95">
        <v>2288</v>
      </c>
      <c r="CU101" s="95">
        <v>2348</v>
      </c>
      <c r="CV101" s="265">
        <v>2338</v>
      </c>
      <c r="CW101" s="265">
        <v>2361</v>
      </c>
      <c r="CX101" s="265">
        <v>2411</v>
      </c>
      <c r="CY101" s="265">
        <v>2446</v>
      </c>
      <c r="CZ101" s="265">
        <v>2514</v>
      </c>
      <c r="DA101" s="265">
        <v>2489</v>
      </c>
      <c r="DB101" s="265">
        <v>2458</v>
      </c>
      <c r="DC101" s="265">
        <v>2452</v>
      </c>
      <c r="DD101" s="265">
        <v>2535</v>
      </c>
      <c r="DE101" s="265">
        <v>2590</v>
      </c>
      <c r="DF101" s="265">
        <v>2586</v>
      </c>
      <c r="DG101" s="265">
        <v>2575</v>
      </c>
      <c r="DH101" s="95">
        <v>2571</v>
      </c>
      <c r="DI101" s="95">
        <v>2601</v>
      </c>
      <c r="DJ101" s="95">
        <v>2626</v>
      </c>
      <c r="DK101" s="95">
        <v>2627</v>
      </c>
      <c r="DL101" s="95">
        <v>2677</v>
      </c>
      <c r="DM101" s="95">
        <v>2686</v>
      </c>
      <c r="DN101" s="95">
        <v>2442</v>
      </c>
      <c r="DO101" s="95">
        <v>2425</v>
      </c>
      <c r="DP101" s="95">
        <v>2472</v>
      </c>
      <c r="DQ101" s="95">
        <v>2473</v>
      </c>
      <c r="DR101" s="95">
        <v>2530</v>
      </c>
      <c r="DS101" s="95">
        <v>2547</v>
      </c>
      <c r="DT101" s="265">
        <v>2515</v>
      </c>
      <c r="DU101" s="265">
        <v>2491</v>
      </c>
      <c r="DV101" s="265">
        <v>2567</v>
      </c>
      <c r="DW101" s="265">
        <v>2577</v>
      </c>
      <c r="DX101" s="265">
        <v>2591</v>
      </c>
      <c r="DY101" s="265">
        <v>2607</v>
      </c>
      <c r="DZ101" s="265">
        <v>2611</v>
      </c>
      <c r="EA101" s="265">
        <v>2580</v>
      </c>
      <c r="EB101" s="265">
        <v>2609</v>
      </c>
      <c r="EC101" s="265">
        <v>2636</v>
      </c>
      <c r="ED101" s="265">
        <v>2677</v>
      </c>
      <c r="EE101" s="265">
        <v>2669</v>
      </c>
      <c r="EF101" s="95">
        <v>2599</v>
      </c>
      <c r="EG101" s="95">
        <v>2599</v>
      </c>
      <c r="EH101" s="95">
        <v>2624</v>
      </c>
      <c r="EI101" s="95">
        <v>2644</v>
      </c>
      <c r="EJ101" s="95">
        <v>2671</v>
      </c>
      <c r="EK101" s="95">
        <v>2696</v>
      </c>
      <c r="EL101" s="95">
        <v>2688</v>
      </c>
      <c r="EM101" s="95">
        <v>2717</v>
      </c>
      <c r="EN101" s="95">
        <v>2732</v>
      </c>
      <c r="EO101" s="95">
        <v>2741</v>
      </c>
      <c r="EP101" s="95">
        <v>2806</v>
      </c>
      <c r="EQ101" s="95">
        <v>2783</v>
      </c>
      <c r="ER101" s="95">
        <v>2688</v>
      </c>
      <c r="ES101" s="95">
        <v>2746</v>
      </c>
      <c r="ET101" s="95">
        <v>2762</v>
      </c>
      <c r="EU101" s="95">
        <v>2786</v>
      </c>
      <c r="EV101" s="95">
        <v>2796</v>
      </c>
      <c r="EW101" s="276">
        <v>2771</v>
      </c>
      <c r="EX101" s="276">
        <v>2722</v>
      </c>
      <c r="EY101" s="276">
        <v>2784</v>
      </c>
      <c r="EZ101" s="276">
        <v>2797</v>
      </c>
      <c r="FA101" s="276">
        <v>2817</v>
      </c>
      <c r="FB101" s="276">
        <v>2815</v>
      </c>
      <c r="FC101" s="276">
        <v>2789</v>
      </c>
      <c r="FD101" s="95">
        <v>2686</v>
      </c>
      <c r="FE101" s="281">
        <v>-103</v>
      </c>
      <c r="FF101" s="282">
        <v>96.306920043026196</v>
      </c>
      <c r="FG101" s="281">
        <v>-103</v>
      </c>
      <c r="FH101" s="282">
        <v>96.306920043026196</v>
      </c>
    </row>
    <row r="102" spans="1:164" ht="15" outlineLevel="2">
      <c r="A102" s="306">
        <v>697</v>
      </c>
      <c r="B102" s="307" t="s">
        <v>322</v>
      </c>
      <c r="C102" s="306" t="s">
        <v>433</v>
      </c>
      <c r="D102" s="265">
        <v>9560</v>
      </c>
      <c r="E102" s="265">
        <v>9662</v>
      </c>
      <c r="F102" s="265">
        <v>9659</v>
      </c>
      <c r="G102" s="265">
        <v>9741</v>
      </c>
      <c r="H102" s="265">
        <v>9898</v>
      </c>
      <c r="I102" s="265">
        <v>9952</v>
      </c>
      <c r="J102" s="265">
        <v>9872</v>
      </c>
      <c r="K102" s="265">
        <v>9962</v>
      </c>
      <c r="L102" s="265">
        <v>9874</v>
      </c>
      <c r="M102" s="265">
        <v>9983</v>
      </c>
      <c r="N102" s="265">
        <v>10009</v>
      </c>
      <c r="O102" s="265">
        <v>10040</v>
      </c>
      <c r="P102" s="265">
        <v>9940</v>
      </c>
      <c r="Q102" s="265">
        <v>8409</v>
      </c>
      <c r="R102" s="265">
        <v>10123</v>
      </c>
      <c r="S102" s="265">
        <v>10138</v>
      </c>
      <c r="T102" s="265">
        <v>9898</v>
      </c>
      <c r="U102" s="265">
        <v>10354</v>
      </c>
      <c r="V102" s="265">
        <v>10312</v>
      </c>
      <c r="W102" s="265">
        <v>10536</v>
      </c>
      <c r="X102" s="265">
        <v>10553</v>
      </c>
      <c r="Y102" s="265">
        <v>10572</v>
      </c>
      <c r="Z102" s="265">
        <v>10622</v>
      </c>
      <c r="AA102" s="265">
        <v>10505</v>
      </c>
      <c r="AB102" s="265">
        <v>10410</v>
      </c>
      <c r="AC102" s="265">
        <v>10355</v>
      </c>
      <c r="AD102" s="265">
        <v>10530</v>
      </c>
      <c r="AE102" s="265">
        <v>10636</v>
      </c>
      <c r="AF102" s="265">
        <v>10642</v>
      </c>
      <c r="AG102" s="265">
        <v>10701</v>
      </c>
      <c r="AH102" s="265">
        <v>11018</v>
      </c>
      <c r="AI102" s="265">
        <v>11152</v>
      </c>
      <c r="AJ102" s="265">
        <v>11359</v>
      </c>
      <c r="AK102" s="265">
        <v>11530</v>
      </c>
      <c r="AL102" s="265">
        <v>11448</v>
      </c>
      <c r="AM102" s="265">
        <v>11452</v>
      </c>
      <c r="AN102" s="265">
        <v>11313</v>
      </c>
      <c r="AO102" s="265">
        <v>11333</v>
      </c>
      <c r="AP102" s="265">
        <v>11428</v>
      </c>
      <c r="AQ102" s="265">
        <v>11613</v>
      </c>
      <c r="AR102" s="265">
        <v>11701</v>
      </c>
      <c r="AS102" s="265">
        <v>11885</v>
      </c>
      <c r="AT102" s="265">
        <v>11801</v>
      </c>
      <c r="AU102" s="265">
        <v>11678</v>
      </c>
      <c r="AV102" s="265">
        <v>11541</v>
      </c>
      <c r="AW102" s="265">
        <v>11626</v>
      </c>
      <c r="AX102" s="265">
        <v>11555</v>
      </c>
      <c r="AY102" s="265">
        <v>11463</v>
      </c>
      <c r="AZ102" s="265">
        <v>11284</v>
      </c>
      <c r="BA102" s="265">
        <v>11272</v>
      </c>
      <c r="BB102" s="265">
        <v>11420</v>
      </c>
      <c r="BC102" s="265">
        <v>11273</v>
      </c>
      <c r="BD102" s="265">
        <v>11253</v>
      </c>
      <c r="BE102" s="265">
        <v>11364</v>
      </c>
      <c r="BF102" s="265">
        <v>11428</v>
      </c>
      <c r="BG102" s="265">
        <v>11540</v>
      </c>
      <c r="BH102" s="265">
        <v>11578</v>
      </c>
      <c r="BI102" s="265">
        <v>11527</v>
      </c>
      <c r="BJ102" s="265">
        <v>11593</v>
      </c>
      <c r="BK102" s="265">
        <v>11667</v>
      </c>
      <c r="BL102" s="95">
        <v>11578</v>
      </c>
      <c r="BM102" s="95">
        <v>11489</v>
      </c>
      <c r="BN102" s="95">
        <v>11591</v>
      </c>
      <c r="BO102" s="95">
        <v>11662</v>
      </c>
      <c r="BP102" s="95">
        <v>11695</v>
      </c>
      <c r="BQ102" s="95">
        <v>11723</v>
      </c>
      <c r="BR102" s="95">
        <v>11802</v>
      </c>
      <c r="BS102" s="95">
        <v>11872</v>
      </c>
      <c r="BT102" s="95">
        <v>11874</v>
      </c>
      <c r="BU102" s="95">
        <v>11827</v>
      </c>
      <c r="BV102" s="95">
        <v>11825</v>
      </c>
      <c r="BW102" s="95">
        <v>12259</v>
      </c>
      <c r="BX102" s="265">
        <v>12031</v>
      </c>
      <c r="BY102" s="265">
        <v>11713</v>
      </c>
      <c r="BZ102" s="265">
        <v>11694</v>
      </c>
      <c r="CA102" s="265">
        <v>11695</v>
      </c>
      <c r="CB102" s="265">
        <v>11779</v>
      </c>
      <c r="CC102" s="265">
        <v>11763</v>
      </c>
      <c r="CD102" s="265">
        <v>11731</v>
      </c>
      <c r="CE102" s="265">
        <v>11859</v>
      </c>
      <c r="CF102" s="265">
        <v>11772</v>
      </c>
      <c r="CG102" s="265">
        <v>11796</v>
      </c>
      <c r="CH102" s="265">
        <v>11764</v>
      </c>
      <c r="CI102" s="265">
        <v>11666</v>
      </c>
      <c r="CJ102" s="95">
        <v>11514</v>
      </c>
      <c r="CK102" s="95">
        <v>11380</v>
      </c>
      <c r="CL102" s="95">
        <v>11168</v>
      </c>
      <c r="CM102" s="95">
        <v>11036</v>
      </c>
      <c r="CN102" s="95">
        <v>10775</v>
      </c>
      <c r="CO102" s="95">
        <v>10654</v>
      </c>
      <c r="CP102" s="95">
        <v>10841</v>
      </c>
      <c r="CQ102" s="95">
        <v>11079</v>
      </c>
      <c r="CR102" s="95">
        <v>11106</v>
      </c>
      <c r="CS102" s="95">
        <v>11156</v>
      </c>
      <c r="CT102" s="95">
        <v>11265</v>
      </c>
      <c r="CU102" s="95">
        <v>11918</v>
      </c>
      <c r="CV102" s="265">
        <v>12104</v>
      </c>
      <c r="CW102" s="265">
        <v>12557</v>
      </c>
      <c r="CX102" s="265">
        <v>12928</v>
      </c>
      <c r="CY102" s="265">
        <v>13228</v>
      </c>
      <c r="CZ102" s="265">
        <v>13458</v>
      </c>
      <c r="DA102" s="265">
        <v>13607</v>
      </c>
      <c r="DB102" s="265">
        <v>13683</v>
      </c>
      <c r="DC102" s="265">
        <v>13812</v>
      </c>
      <c r="DD102" s="265">
        <v>13915</v>
      </c>
      <c r="DE102" s="265">
        <v>14074</v>
      </c>
      <c r="DF102" s="265">
        <v>14241</v>
      </c>
      <c r="DG102" s="265">
        <v>14371</v>
      </c>
      <c r="DH102" s="95">
        <v>14470</v>
      </c>
      <c r="DI102" s="95">
        <v>14663</v>
      </c>
      <c r="DJ102" s="95">
        <v>14755</v>
      </c>
      <c r="DK102" s="95">
        <v>14973</v>
      </c>
      <c r="DL102" s="95">
        <v>15088</v>
      </c>
      <c r="DM102" s="95">
        <v>15290</v>
      </c>
      <c r="DN102" s="95">
        <v>14364</v>
      </c>
      <c r="DO102" s="95">
        <v>14631</v>
      </c>
      <c r="DP102" s="95">
        <v>14766</v>
      </c>
      <c r="DQ102" s="95">
        <v>14947</v>
      </c>
      <c r="DR102" s="95">
        <v>15042</v>
      </c>
      <c r="DS102" s="95">
        <v>15074</v>
      </c>
      <c r="DT102" s="265">
        <v>15076</v>
      </c>
      <c r="DU102" s="265">
        <v>15131</v>
      </c>
      <c r="DV102" s="265">
        <v>15353</v>
      </c>
      <c r="DW102" s="265">
        <v>15397</v>
      </c>
      <c r="DX102" s="265">
        <v>15624</v>
      </c>
      <c r="DY102" s="265">
        <v>15831</v>
      </c>
      <c r="DZ102" s="265">
        <v>15808</v>
      </c>
      <c r="EA102" s="265">
        <v>15898</v>
      </c>
      <c r="EB102" s="265">
        <v>16130</v>
      </c>
      <c r="EC102" s="265">
        <v>16254</v>
      </c>
      <c r="ED102" s="265">
        <v>16276</v>
      </c>
      <c r="EE102" s="265">
        <v>16365</v>
      </c>
      <c r="EF102" s="95">
        <v>16219</v>
      </c>
      <c r="EG102" s="95">
        <v>16347</v>
      </c>
      <c r="EH102" s="95">
        <v>16442</v>
      </c>
      <c r="EI102" s="95">
        <v>16550</v>
      </c>
      <c r="EJ102" s="95">
        <v>16677</v>
      </c>
      <c r="EK102" s="95">
        <v>16799</v>
      </c>
      <c r="EL102" s="95">
        <v>16865</v>
      </c>
      <c r="EM102" s="95">
        <v>16948</v>
      </c>
      <c r="EN102" s="95">
        <v>17008</v>
      </c>
      <c r="EO102" s="95">
        <v>17071</v>
      </c>
      <c r="EP102" s="95">
        <v>17143</v>
      </c>
      <c r="EQ102" s="95">
        <v>17143</v>
      </c>
      <c r="ER102" s="95">
        <v>16920</v>
      </c>
      <c r="ES102" s="95">
        <v>16980</v>
      </c>
      <c r="ET102" s="95">
        <v>17022</v>
      </c>
      <c r="EU102" s="95">
        <v>17053</v>
      </c>
      <c r="EV102" s="95">
        <v>17196</v>
      </c>
      <c r="EW102" s="276">
        <v>16823</v>
      </c>
      <c r="EX102" s="276">
        <v>16834</v>
      </c>
      <c r="EY102" s="276">
        <v>17006</v>
      </c>
      <c r="EZ102" s="276">
        <v>17116</v>
      </c>
      <c r="FA102" s="276">
        <v>17147</v>
      </c>
      <c r="FB102" s="276">
        <v>17198</v>
      </c>
      <c r="FC102" s="276">
        <v>17199</v>
      </c>
      <c r="FD102" s="95">
        <v>16984</v>
      </c>
      <c r="FE102" s="281">
        <v>-215</v>
      </c>
      <c r="FF102" s="282">
        <v>98.749927321355898</v>
      </c>
      <c r="FG102" s="281">
        <v>-215</v>
      </c>
      <c r="FH102" s="282">
        <v>98.749927321355898</v>
      </c>
    </row>
    <row r="103" spans="1:164" ht="15" outlineLevel="2">
      <c r="A103" s="306">
        <v>756</v>
      </c>
      <c r="B103" s="307" t="s">
        <v>322</v>
      </c>
      <c r="C103" s="306" t="s">
        <v>434</v>
      </c>
      <c r="D103" s="265">
        <v>5149</v>
      </c>
      <c r="E103" s="265">
        <v>4819</v>
      </c>
      <c r="F103" s="265">
        <v>4763</v>
      </c>
      <c r="G103" s="265">
        <v>4869</v>
      </c>
      <c r="H103" s="265">
        <v>4941</v>
      </c>
      <c r="I103" s="265">
        <v>5089</v>
      </c>
      <c r="J103" s="265">
        <v>5039</v>
      </c>
      <c r="K103" s="265">
        <v>4973</v>
      </c>
      <c r="L103" s="265">
        <v>4886</v>
      </c>
      <c r="M103" s="265">
        <v>4954</v>
      </c>
      <c r="N103" s="265">
        <v>5025</v>
      </c>
      <c r="O103" s="265">
        <v>5027</v>
      </c>
      <c r="P103" s="265">
        <v>4845</v>
      </c>
      <c r="Q103" s="265">
        <v>4832</v>
      </c>
      <c r="R103" s="265">
        <v>5025</v>
      </c>
      <c r="S103" s="265">
        <v>5069</v>
      </c>
      <c r="T103" s="265">
        <v>4941</v>
      </c>
      <c r="U103" s="265">
        <v>5023</v>
      </c>
      <c r="V103" s="265">
        <v>5031</v>
      </c>
      <c r="W103" s="265">
        <v>5216</v>
      </c>
      <c r="X103" s="265">
        <v>5236</v>
      </c>
      <c r="Y103" s="265">
        <v>5232</v>
      </c>
      <c r="Z103" s="265">
        <v>5201</v>
      </c>
      <c r="AA103" s="265">
        <v>5083</v>
      </c>
      <c r="AB103" s="265">
        <v>4736</v>
      </c>
      <c r="AC103" s="265">
        <v>4652</v>
      </c>
      <c r="AD103" s="265">
        <v>4717</v>
      </c>
      <c r="AE103" s="265">
        <v>4875</v>
      </c>
      <c r="AF103" s="265">
        <v>4894</v>
      </c>
      <c r="AG103" s="265">
        <v>4961</v>
      </c>
      <c r="AH103" s="265">
        <v>5207</v>
      </c>
      <c r="AI103" s="265">
        <v>5265</v>
      </c>
      <c r="AJ103" s="265">
        <v>5403</v>
      </c>
      <c r="AK103" s="265">
        <v>5459</v>
      </c>
      <c r="AL103" s="265">
        <v>5371</v>
      </c>
      <c r="AM103" s="265">
        <v>5311</v>
      </c>
      <c r="AN103" s="265">
        <v>5168</v>
      </c>
      <c r="AO103" s="265">
        <v>5112</v>
      </c>
      <c r="AP103" s="265">
        <v>5292</v>
      </c>
      <c r="AQ103" s="265">
        <v>5450</v>
      </c>
      <c r="AR103" s="265">
        <v>5517</v>
      </c>
      <c r="AS103" s="265">
        <v>5663</v>
      </c>
      <c r="AT103" s="265">
        <v>5722</v>
      </c>
      <c r="AU103" s="265">
        <v>5776</v>
      </c>
      <c r="AV103" s="265">
        <v>5743</v>
      </c>
      <c r="AW103" s="265">
        <v>5836</v>
      </c>
      <c r="AX103" s="265">
        <v>5839</v>
      </c>
      <c r="AY103" s="265">
        <v>5835</v>
      </c>
      <c r="AZ103" s="265">
        <v>5594</v>
      </c>
      <c r="BA103" s="265">
        <v>5601</v>
      </c>
      <c r="BB103" s="265">
        <v>5782</v>
      </c>
      <c r="BC103" s="265">
        <v>5772</v>
      </c>
      <c r="BD103" s="265">
        <v>5763</v>
      </c>
      <c r="BE103" s="265">
        <v>5873</v>
      </c>
      <c r="BF103" s="265">
        <v>5898</v>
      </c>
      <c r="BG103" s="265">
        <v>6178</v>
      </c>
      <c r="BH103" s="265">
        <v>5794</v>
      </c>
      <c r="BI103" s="265">
        <v>5767</v>
      </c>
      <c r="BJ103" s="265">
        <v>5695</v>
      </c>
      <c r="BK103" s="265">
        <v>5734</v>
      </c>
      <c r="BL103" s="95">
        <v>5630</v>
      </c>
      <c r="BM103" s="95">
        <v>5709</v>
      </c>
      <c r="BN103" s="95">
        <v>5721</v>
      </c>
      <c r="BO103" s="95">
        <v>5817</v>
      </c>
      <c r="BP103" s="95">
        <v>5735</v>
      </c>
      <c r="BQ103" s="95">
        <v>5877</v>
      </c>
      <c r="BR103" s="95">
        <v>5912</v>
      </c>
      <c r="BS103" s="95">
        <v>5962</v>
      </c>
      <c r="BT103" s="95">
        <v>6022</v>
      </c>
      <c r="BU103" s="95">
        <v>6001</v>
      </c>
      <c r="BV103" s="95">
        <v>5986</v>
      </c>
      <c r="BW103" s="95">
        <v>6000</v>
      </c>
      <c r="BX103" s="265">
        <v>5822</v>
      </c>
      <c r="BY103" s="265">
        <v>5821</v>
      </c>
      <c r="BZ103" s="265">
        <v>5921</v>
      </c>
      <c r="CA103" s="265">
        <v>5988</v>
      </c>
      <c r="CB103" s="265">
        <v>6034</v>
      </c>
      <c r="CC103" s="265">
        <v>6182</v>
      </c>
      <c r="CD103" s="265">
        <v>6262</v>
      </c>
      <c r="CE103" s="265">
        <v>6395</v>
      </c>
      <c r="CF103" s="265">
        <v>6329</v>
      </c>
      <c r="CG103" s="265">
        <v>6366</v>
      </c>
      <c r="CH103" s="265">
        <v>6495</v>
      </c>
      <c r="CI103" s="265">
        <v>6531</v>
      </c>
      <c r="CJ103" s="95">
        <v>6359</v>
      </c>
      <c r="CK103" s="95">
        <v>6354</v>
      </c>
      <c r="CL103" s="95">
        <v>6333</v>
      </c>
      <c r="CM103" s="95">
        <v>6321</v>
      </c>
      <c r="CN103" s="95">
        <v>6195</v>
      </c>
      <c r="CO103" s="95">
        <v>6215</v>
      </c>
      <c r="CP103" s="95">
        <v>6249</v>
      </c>
      <c r="CQ103" s="95">
        <v>6412</v>
      </c>
      <c r="CR103" s="95">
        <v>6453</v>
      </c>
      <c r="CS103" s="95">
        <v>6493</v>
      </c>
      <c r="CT103" s="95">
        <v>6624</v>
      </c>
      <c r="CU103" s="95">
        <v>6719</v>
      </c>
      <c r="CV103" s="265">
        <v>6677</v>
      </c>
      <c r="CW103" s="265">
        <v>6743</v>
      </c>
      <c r="CX103" s="265">
        <v>6869</v>
      </c>
      <c r="CY103" s="265">
        <v>6954</v>
      </c>
      <c r="CZ103" s="265">
        <v>7051</v>
      </c>
      <c r="DA103" s="265">
        <v>7072</v>
      </c>
      <c r="DB103" s="265">
        <v>6982</v>
      </c>
      <c r="DC103" s="265">
        <v>7063</v>
      </c>
      <c r="DD103" s="265">
        <v>7051</v>
      </c>
      <c r="DE103" s="265">
        <v>7071</v>
      </c>
      <c r="DF103" s="265">
        <v>7055</v>
      </c>
      <c r="DG103" s="265">
        <v>7141</v>
      </c>
      <c r="DH103" s="95">
        <v>7131</v>
      </c>
      <c r="DI103" s="95">
        <v>7279</v>
      </c>
      <c r="DJ103" s="95">
        <v>7301</v>
      </c>
      <c r="DK103" s="95">
        <v>7387</v>
      </c>
      <c r="DL103" s="95">
        <v>7395</v>
      </c>
      <c r="DM103" s="95">
        <v>7468</v>
      </c>
      <c r="DN103" s="95">
        <v>6865</v>
      </c>
      <c r="DO103" s="95">
        <v>6869</v>
      </c>
      <c r="DP103" s="95">
        <v>6955</v>
      </c>
      <c r="DQ103" s="95">
        <v>6910</v>
      </c>
      <c r="DR103" s="95">
        <v>6917</v>
      </c>
      <c r="DS103" s="95">
        <v>6845</v>
      </c>
      <c r="DT103" s="265">
        <v>6802</v>
      </c>
      <c r="DU103" s="265">
        <v>6821</v>
      </c>
      <c r="DV103" s="265">
        <v>6980</v>
      </c>
      <c r="DW103" s="265">
        <v>7012</v>
      </c>
      <c r="DX103" s="265">
        <v>7049</v>
      </c>
      <c r="DY103" s="265">
        <v>7296</v>
      </c>
      <c r="DZ103" s="265">
        <v>7236</v>
      </c>
      <c r="EA103" s="265">
        <v>7177</v>
      </c>
      <c r="EB103" s="265">
        <v>7277</v>
      </c>
      <c r="EC103" s="265">
        <v>7255</v>
      </c>
      <c r="ED103" s="265">
        <v>7260</v>
      </c>
      <c r="EE103" s="265">
        <v>7187</v>
      </c>
      <c r="EF103" s="95">
        <v>7107</v>
      </c>
      <c r="EG103" s="95">
        <v>7105</v>
      </c>
      <c r="EH103" s="95">
        <v>7085</v>
      </c>
      <c r="EI103" s="95">
        <v>7179</v>
      </c>
      <c r="EJ103" s="95">
        <v>7222</v>
      </c>
      <c r="EK103" s="95">
        <v>7250</v>
      </c>
      <c r="EL103" s="95">
        <v>7209</v>
      </c>
      <c r="EM103" s="95">
        <v>7160</v>
      </c>
      <c r="EN103" s="95">
        <v>7274</v>
      </c>
      <c r="EO103" s="95">
        <v>7257</v>
      </c>
      <c r="EP103" s="95">
        <v>7315</v>
      </c>
      <c r="EQ103" s="95">
        <v>7341</v>
      </c>
      <c r="ER103" s="95">
        <v>7132</v>
      </c>
      <c r="ES103" s="95">
        <v>7244</v>
      </c>
      <c r="ET103" s="95">
        <v>7383</v>
      </c>
      <c r="EU103" s="95">
        <v>7452</v>
      </c>
      <c r="EV103" s="95">
        <v>7413</v>
      </c>
      <c r="EW103" s="276">
        <v>7459</v>
      </c>
      <c r="EX103" s="276">
        <v>7461</v>
      </c>
      <c r="EY103" s="276">
        <v>7510</v>
      </c>
      <c r="EZ103" s="276">
        <v>7528</v>
      </c>
      <c r="FA103" s="276">
        <v>7501</v>
      </c>
      <c r="FB103" s="276">
        <v>7375</v>
      </c>
      <c r="FC103" s="276">
        <v>7401</v>
      </c>
      <c r="FD103" s="95">
        <v>7230</v>
      </c>
      <c r="FE103" s="281">
        <v>-171</v>
      </c>
      <c r="FF103" s="282">
        <v>97.689501418727204</v>
      </c>
      <c r="FG103" s="281">
        <v>-171</v>
      </c>
      <c r="FH103" s="282">
        <v>97.689501418727204</v>
      </c>
    </row>
    <row r="104" spans="1:164" ht="15" outlineLevel="1">
      <c r="A104" s="258" t="s">
        <v>323</v>
      </c>
      <c r="B104" s="259"/>
      <c r="C104" s="260"/>
      <c r="D104" s="261">
        <v>79792</v>
      </c>
      <c r="E104" s="261">
        <v>79304</v>
      </c>
      <c r="F104" s="261">
        <v>79152</v>
      </c>
      <c r="G104" s="261">
        <v>80313</v>
      </c>
      <c r="H104" s="261">
        <v>81166</v>
      </c>
      <c r="I104" s="261">
        <v>82036</v>
      </c>
      <c r="J104" s="261">
        <v>81391</v>
      </c>
      <c r="K104" s="261">
        <v>81596</v>
      </c>
      <c r="L104" s="261">
        <v>80834</v>
      </c>
      <c r="M104" s="261">
        <v>81419</v>
      </c>
      <c r="N104" s="261">
        <v>81828</v>
      </c>
      <c r="O104" s="261">
        <v>81944</v>
      </c>
      <c r="P104" s="261">
        <v>79511</v>
      </c>
      <c r="Q104" s="261">
        <v>56487</v>
      </c>
      <c r="R104" s="261">
        <v>77749</v>
      </c>
      <c r="S104" s="261">
        <v>78745</v>
      </c>
      <c r="T104" s="261">
        <v>81166</v>
      </c>
      <c r="U104" s="261">
        <v>80652</v>
      </c>
      <c r="V104" s="261">
        <v>80559</v>
      </c>
      <c r="W104" s="261">
        <v>82514</v>
      </c>
      <c r="X104" s="261">
        <v>82873</v>
      </c>
      <c r="Y104" s="261">
        <v>83631</v>
      </c>
      <c r="Z104" s="261">
        <v>83128</v>
      </c>
      <c r="AA104" s="261">
        <v>81096</v>
      </c>
      <c r="AB104" s="261">
        <v>78472</v>
      </c>
      <c r="AC104" s="261">
        <v>77161</v>
      </c>
      <c r="AD104" s="261">
        <v>77726</v>
      </c>
      <c r="AE104" s="261">
        <v>78763</v>
      </c>
      <c r="AF104" s="261">
        <v>78810</v>
      </c>
      <c r="AG104" s="261">
        <v>79829</v>
      </c>
      <c r="AH104" s="261">
        <v>83142</v>
      </c>
      <c r="AI104" s="261">
        <v>84369</v>
      </c>
      <c r="AJ104" s="261">
        <v>85783</v>
      </c>
      <c r="AK104" s="261">
        <v>85892</v>
      </c>
      <c r="AL104" s="261">
        <v>83330</v>
      </c>
      <c r="AM104" s="261">
        <v>83278</v>
      </c>
      <c r="AN104" s="261">
        <v>81296</v>
      </c>
      <c r="AO104" s="261">
        <v>79101</v>
      </c>
      <c r="AP104" s="261">
        <v>80135</v>
      </c>
      <c r="AQ104" s="261">
        <v>82290</v>
      </c>
      <c r="AR104" s="261">
        <v>83389</v>
      </c>
      <c r="AS104" s="261">
        <v>86414</v>
      </c>
      <c r="AT104" s="261">
        <v>87303</v>
      </c>
      <c r="AU104" s="261">
        <v>87709</v>
      </c>
      <c r="AV104" s="261">
        <v>88101</v>
      </c>
      <c r="AW104" s="261">
        <v>89074</v>
      </c>
      <c r="AX104" s="261">
        <v>89052</v>
      </c>
      <c r="AY104" s="261">
        <v>89484</v>
      </c>
      <c r="AZ104" s="261">
        <v>88412</v>
      </c>
      <c r="BA104" s="261">
        <v>87898</v>
      </c>
      <c r="BB104" s="261">
        <v>88538</v>
      </c>
      <c r="BC104" s="261">
        <v>87032</v>
      </c>
      <c r="BD104" s="261">
        <v>86442</v>
      </c>
      <c r="BE104" s="261">
        <v>87169</v>
      </c>
      <c r="BF104" s="261">
        <v>87385</v>
      </c>
      <c r="BG104" s="261">
        <v>88904</v>
      </c>
      <c r="BH104" s="261">
        <v>86142</v>
      </c>
      <c r="BI104" s="261">
        <v>85685</v>
      </c>
      <c r="BJ104" s="261">
        <v>84769</v>
      </c>
      <c r="BK104" s="261">
        <v>85106</v>
      </c>
      <c r="BL104" s="261">
        <v>84063</v>
      </c>
      <c r="BM104" s="261">
        <v>83358</v>
      </c>
      <c r="BN104" s="261">
        <v>84453</v>
      </c>
      <c r="BO104" s="261">
        <v>84895</v>
      </c>
      <c r="BP104" s="261">
        <v>84409</v>
      </c>
      <c r="BQ104" s="261">
        <v>84620</v>
      </c>
      <c r="BR104" s="261">
        <v>84407</v>
      </c>
      <c r="BS104" s="261">
        <v>85092</v>
      </c>
      <c r="BT104" s="261">
        <v>85609</v>
      </c>
      <c r="BU104" s="261">
        <v>85612</v>
      </c>
      <c r="BV104" s="261">
        <v>85194</v>
      </c>
      <c r="BW104" s="261">
        <v>84472</v>
      </c>
      <c r="BX104" s="261">
        <v>82720</v>
      </c>
      <c r="BY104" s="261">
        <v>82610</v>
      </c>
      <c r="BZ104" s="261">
        <v>83629</v>
      </c>
      <c r="CA104" s="261">
        <v>84064</v>
      </c>
      <c r="CB104" s="261">
        <v>84345</v>
      </c>
      <c r="CC104" s="261">
        <v>84818</v>
      </c>
      <c r="CD104" s="261">
        <v>85210</v>
      </c>
      <c r="CE104" s="261">
        <v>85607</v>
      </c>
      <c r="CF104" s="261">
        <v>84918</v>
      </c>
      <c r="CG104" s="261">
        <v>85261</v>
      </c>
      <c r="CH104" s="261">
        <v>85447</v>
      </c>
      <c r="CI104" s="261">
        <v>85183</v>
      </c>
      <c r="CJ104" s="261">
        <v>82682</v>
      </c>
      <c r="CK104" s="261">
        <v>81562</v>
      </c>
      <c r="CL104" s="261">
        <v>82261</v>
      </c>
      <c r="CM104" s="261">
        <v>82000</v>
      </c>
      <c r="CN104" s="261">
        <v>80813</v>
      </c>
      <c r="CO104" s="261">
        <v>80962</v>
      </c>
      <c r="CP104" s="261">
        <v>81742</v>
      </c>
      <c r="CQ104" s="261">
        <v>83834</v>
      </c>
      <c r="CR104" s="261">
        <v>84363</v>
      </c>
      <c r="CS104" s="261">
        <v>85194</v>
      </c>
      <c r="CT104" s="261">
        <v>86465</v>
      </c>
      <c r="CU104" s="261">
        <v>86732</v>
      </c>
      <c r="CV104" s="261">
        <v>86198</v>
      </c>
      <c r="CW104" s="261">
        <v>87034</v>
      </c>
      <c r="CX104" s="261">
        <v>88750</v>
      </c>
      <c r="CY104" s="261">
        <v>89158</v>
      </c>
      <c r="CZ104" s="261">
        <v>89941</v>
      </c>
      <c r="DA104" s="261">
        <v>89859</v>
      </c>
      <c r="DB104" s="261">
        <v>89253</v>
      </c>
      <c r="DC104" s="261">
        <v>89492</v>
      </c>
      <c r="DD104" s="261">
        <v>89411</v>
      </c>
      <c r="DE104" s="261">
        <v>89838</v>
      </c>
      <c r="DF104" s="261">
        <v>89658</v>
      </c>
      <c r="DG104" s="261">
        <v>89961</v>
      </c>
      <c r="DH104" s="261">
        <v>89472</v>
      </c>
      <c r="DI104" s="261">
        <v>90349</v>
      </c>
      <c r="DJ104" s="261">
        <v>90904</v>
      </c>
      <c r="DK104" s="261">
        <v>91824</v>
      </c>
      <c r="DL104" s="261">
        <v>91702</v>
      </c>
      <c r="DM104" s="261">
        <v>92415</v>
      </c>
      <c r="DN104" s="261">
        <v>85495</v>
      </c>
      <c r="DO104" s="261">
        <v>85763</v>
      </c>
      <c r="DP104" s="261">
        <v>86744</v>
      </c>
      <c r="DQ104" s="261">
        <v>86663</v>
      </c>
      <c r="DR104" s="261">
        <v>87211</v>
      </c>
      <c r="DS104" s="261">
        <v>86738</v>
      </c>
      <c r="DT104" s="261">
        <v>85182</v>
      </c>
      <c r="DU104" s="261">
        <v>85632</v>
      </c>
      <c r="DV104" s="261">
        <v>87772</v>
      </c>
      <c r="DW104" s="261">
        <v>87866</v>
      </c>
      <c r="DX104" s="261">
        <v>88387</v>
      </c>
      <c r="DY104" s="261">
        <v>88865</v>
      </c>
      <c r="DZ104" s="261">
        <v>88464</v>
      </c>
      <c r="EA104" s="261">
        <v>88508</v>
      </c>
      <c r="EB104" s="261">
        <v>88567</v>
      </c>
      <c r="EC104" s="261">
        <v>88763</v>
      </c>
      <c r="ED104" s="261">
        <v>89193</v>
      </c>
      <c r="EE104" s="261">
        <v>88271</v>
      </c>
      <c r="EF104" s="261">
        <v>86236</v>
      </c>
      <c r="EG104" s="261">
        <v>85814</v>
      </c>
      <c r="EH104" s="261">
        <v>86230</v>
      </c>
      <c r="EI104" s="261">
        <v>86864</v>
      </c>
      <c r="EJ104" s="261">
        <v>87207</v>
      </c>
      <c r="EK104" s="261">
        <v>87800</v>
      </c>
      <c r="EL104" s="261">
        <v>87412</v>
      </c>
      <c r="EM104" s="261">
        <v>87423</v>
      </c>
      <c r="EN104" s="261">
        <v>87685</v>
      </c>
      <c r="EO104" s="261">
        <v>87775</v>
      </c>
      <c r="EP104" s="261">
        <v>87522</v>
      </c>
      <c r="EQ104" s="261">
        <v>86965</v>
      </c>
      <c r="ER104" s="261">
        <v>84733</v>
      </c>
      <c r="ES104" s="261">
        <v>85244</v>
      </c>
      <c r="ET104" s="261">
        <v>86193</v>
      </c>
      <c r="EU104" s="261">
        <v>86746</v>
      </c>
      <c r="EV104" s="261">
        <v>86571</v>
      </c>
      <c r="EW104" s="275">
        <v>86769</v>
      </c>
      <c r="EX104" s="275">
        <v>86110</v>
      </c>
      <c r="EY104" s="275">
        <v>86461</v>
      </c>
      <c r="EZ104" s="275">
        <v>86538</v>
      </c>
      <c r="FA104" s="275">
        <v>86656</v>
      </c>
      <c r="FB104" s="275">
        <v>86228</v>
      </c>
      <c r="FC104" s="275">
        <v>86374</v>
      </c>
      <c r="FD104" s="261">
        <v>83849</v>
      </c>
      <c r="FE104" s="281">
        <v>-2525</v>
      </c>
      <c r="FF104" s="282">
        <v>97.076666589482997</v>
      </c>
      <c r="FG104" s="281">
        <v>-2525</v>
      </c>
      <c r="FH104" s="282">
        <v>97.076666589482997</v>
      </c>
    </row>
    <row r="105" spans="1:164" ht="15" outlineLevel="2">
      <c r="A105" s="306">
        <v>30</v>
      </c>
      <c r="B105" s="307" t="s">
        <v>323</v>
      </c>
      <c r="C105" s="306" t="s">
        <v>435</v>
      </c>
      <c r="D105" s="265">
        <v>12527</v>
      </c>
      <c r="E105" s="265">
        <v>12451</v>
      </c>
      <c r="F105" s="265">
        <v>12452</v>
      </c>
      <c r="G105" s="265">
        <v>12482</v>
      </c>
      <c r="H105" s="265">
        <v>12601</v>
      </c>
      <c r="I105" s="265">
        <v>12641</v>
      </c>
      <c r="J105" s="265">
        <v>12548</v>
      </c>
      <c r="K105" s="265">
        <v>12524</v>
      </c>
      <c r="L105" s="265">
        <v>12301</v>
      </c>
      <c r="M105" s="265">
        <v>12332</v>
      </c>
      <c r="N105" s="265">
        <v>12280</v>
      </c>
      <c r="O105" s="265">
        <v>12381</v>
      </c>
      <c r="P105" s="265">
        <v>12029</v>
      </c>
      <c r="Q105" s="265">
        <v>9412</v>
      </c>
      <c r="R105" s="265">
        <v>11978</v>
      </c>
      <c r="S105" s="265">
        <v>12028</v>
      </c>
      <c r="T105" s="265">
        <v>12601</v>
      </c>
      <c r="U105" s="265">
        <v>12231</v>
      </c>
      <c r="V105" s="265">
        <v>12230</v>
      </c>
      <c r="W105" s="265">
        <v>12579</v>
      </c>
      <c r="X105" s="265">
        <v>12640</v>
      </c>
      <c r="Y105" s="265">
        <v>12557</v>
      </c>
      <c r="Z105" s="265">
        <v>12520</v>
      </c>
      <c r="AA105" s="265">
        <v>12206</v>
      </c>
      <c r="AB105" s="265">
        <v>11826</v>
      </c>
      <c r="AC105" s="265">
        <v>11666</v>
      </c>
      <c r="AD105" s="265">
        <v>11779</v>
      </c>
      <c r="AE105" s="265">
        <v>12020</v>
      </c>
      <c r="AF105" s="265">
        <v>12030</v>
      </c>
      <c r="AG105" s="265">
        <v>12093</v>
      </c>
      <c r="AH105" s="265">
        <v>12296</v>
      </c>
      <c r="AI105" s="265">
        <v>12383</v>
      </c>
      <c r="AJ105" s="265">
        <v>12425</v>
      </c>
      <c r="AK105" s="265">
        <v>12607</v>
      </c>
      <c r="AL105" s="265">
        <v>12552</v>
      </c>
      <c r="AM105" s="265">
        <v>12542</v>
      </c>
      <c r="AN105" s="265">
        <v>12462</v>
      </c>
      <c r="AO105" s="265">
        <v>12434</v>
      </c>
      <c r="AP105" s="265">
        <v>12604</v>
      </c>
      <c r="AQ105" s="265">
        <v>12808</v>
      </c>
      <c r="AR105" s="265">
        <v>13030</v>
      </c>
      <c r="AS105" s="265">
        <v>13631</v>
      </c>
      <c r="AT105" s="265">
        <v>13803</v>
      </c>
      <c r="AU105" s="265">
        <v>13860</v>
      </c>
      <c r="AV105" s="265">
        <v>13934</v>
      </c>
      <c r="AW105" s="265">
        <v>14042</v>
      </c>
      <c r="AX105" s="265">
        <v>13902</v>
      </c>
      <c r="AY105" s="265">
        <v>13769</v>
      </c>
      <c r="AZ105" s="265">
        <v>13512</v>
      </c>
      <c r="BA105" s="265">
        <v>13516</v>
      </c>
      <c r="BB105" s="265">
        <v>13728</v>
      </c>
      <c r="BC105" s="265">
        <v>13453</v>
      </c>
      <c r="BD105" s="265">
        <v>13279</v>
      </c>
      <c r="BE105" s="265">
        <v>13405</v>
      </c>
      <c r="BF105" s="265">
        <v>13541</v>
      </c>
      <c r="BG105" s="265">
        <v>13528</v>
      </c>
      <c r="BH105" s="265">
        <v>13577</v>
      </c>
      <c r="BI105" s="265">
        <v>13639</v>
      </c>
      <c r="BJ105" s="265">
        <v>13630</v>
      </c>
      <c r="BK105" s="265">
        <v>13701</v>
      </c>
      <c r="BL105" s="95">
        <v>13540</v>
      </c>
      <c r="BM105" s="95">
        <v>13637</v>
      </c>
      <c r="BN105" s="95">
        <v>13697</v>
      </c>
      <c r="BO105" s="95">
        <v>13681</v>
      </c>
      <c r="BP105" s="95">
        <v>13671</v>
      </c>
      <c r="BQ105" s="95">
        <v>13731</v>
      </c>
      <c r="BR105" s="95">
        <v>13654</v>
      </c>
      <c r="BS105" s="95">
        <v>13727</v>
      </c>
      <c r="BT105" s="95">
        <v>13860</v>
      </c>
      <c r="BU105" s="95">
        <v>13911</v>
      </c>
      <c r="BV105" s="95">
        <v>13752</v>
      </c>
      <c r="BW105" s="95">
        <v>13365</v>
      </c>
      <c r="BX105" s="265">
        <v>13296</v>
      </c>
      <c r="BY105" s="265">
        <v>13559</v>
      </c>
      <c r="BZ105" s="265">
        <v>13694</v>
      </c>
      <c r="CA105" s="265">
        <v>13788</v>
      </c>
      <c r="CB105" s="265">
        <v>13965</v>
      </c>
      <c r="CC105" s="265">
        <v>14053</v>
      </c>
      <c r="CD105" s="265">
        <v>14016</v>
      </c>
      <c r="CE105" s="265">
        <v>14022</v>
      </c>
      <c r="CF105" s="265">
        <v>14147</v>
      </c>
      <c r="CG105" s="265">
        <v>14323</v>
      </c>
      <c r="CH105" s="265">
        <v>14291</v>
      </c>
      <c r="CI105" s="265">
        <v>14279</v>
      </c>
      <c r="CJ105" s="95">
        <v>13919</v>
      </c>
      <c r="CK105" s="95">
        <v>13873</v>
      </c>
      <c r="CL105" s="95">
        <v>13866</v>
      </c>
      <c r="CM105" s="95">
        <v>13734</v>
      </c>
      <c r="CN105" s="95">
        <v>13514</v>
      </c>
      <c r="CO105" s="95">
        <v>13505</v>
      </c>
      <c r="CP105" s="95">
        <v>13801</v>
      </c>
      <c r="CQ105" s="95">
        <v>14048</v>
      </c>
      <c r="CR105" s="95">
        <v>14226</v>
      </c>
      <c r="CS105" s="95">
        <v>14345</v>
      </c>
      <c r="CT105" s="95">
        <v>14486</v>
      </c>
      <c r="CU105" s="95">
        <v>14519</v>
      </c>
      <c r="CV105" s="265">
        <v>14341</v>
      </c>
      <c r="CW105" s="265">
        <v>14471</v>
      </c>
      <c r="CX105" s="265">
        <v>14606</v>
      </c>
      <c r="CY105" s="265">
        <v>14611</v>
      </c>
      <c r="CZ105" s="265">
        <v>14697</v>
      </c>
      <c r="DA105" s="265">
        <v>14635</v>
      </c>
      <c r="DB105" s="265">
        <v>14509</v>
      </c>
      <c r="DC105" s="265">
        <v>14589</v>
      </c>
      <c r="DD105" s="265">
        <v>14455</v>
      </c>
      <c r="DE105" s="265">
        <v>14528</v>
      </c>
      <c r="DF105" s="265">
        <v>14399</v>
      </c>
      <c r="DG105" s="265">
        <v>14436</v>
      </c>
      <c r="DH105" s="95">
        <v>14374</v>
      </c>
      <c r="DI105" s="95">
        <v>14486</v>
      </c>
      <c r="DJ105" s="95">
        <v>14024</v>
      </c>
      <c r="DK105" s="95">
        <v>13993</v>
      </c>
      <c r="DL105" s="95">
        <v>13864</v>
      </c>
      <c r="DM105" s="95">
        <v>13925</v>
      </c>
      <c r="DN105" s="95">
        <v>12968</v>
      </c>
      <c r="DO105" s="95">
        <v>12965</v>
      </c>
      <c r="DP105" s="95">
        <v>13401</v>
      </c>
      <c r="DQ105" s="95">
        <v>13736</v>
      </c>
      <c r="DR105" s="95">
        <v>13924</v>
      </c>
      <c r="DS105" s="95">
        <v>13913</v>
      </c>
      <c r="DT105" s="265">
        <v>13748</v>
      </c>
      <c r="DU105" s="265">
        <v>13946</v>
      </c>
      <c r="DV105" s="265">
        <v>14187</v>
      </c>
      <c r="DW105" s="265">
        <v>14200</v>
      </c>
      <c r="DX105" s="265">
        <v>14468</v>
      </c>
      <c r="DY105" s="265">
        <v>14640</v>
      </c>
      <c r="DZ105" s="265">
        <v>14627</v>
      </c>
      <c r="EA105" s="265">
        <v>14614</v>
      </c>
      <c r="EB105" s="265">
        <v>14806</v>
      </c>
      <c r="EC105" s="265">
        <v>14814</v>
      </c>
      <c r="ED105" s="265">
        <v>14814</v>
      </c>
      <c r="EE105" s="265">
        <v>14735</v>
      </c>
      <c r="EF105" s="95">
        <v>14445</v>
      </c>
      <c r="EG105" s="95">
        <v>14358</v>
      </c>
      <c r="EH105" s="95">
        <v>14486</v>
      </c>
      <c r="EI105" s="95">
        <v>14584</v>
      </c>
      <c r="EJ105" s="95">
        <v>14608</v>
      </c>
      <c r="EK105" s="95">
        <v>14834</v>
      </c>
      <c r="EL105" s="95">
        <v>14762</v>
      </c>
      <c r="EM105" s="95">
        <v>14750</v>
      </c>
      <c r="EN105" s="95">
        <v>14767</v>
      </c>
      <c r="EO105" s="95">
        <v>14849</v>
      </c>
      <c r="EP105" s="95">
        <v>14845</v>
      </c>
      <c r="EQ105" s="95">
        <v>14879</v>
      </c>
      <c r="ER105" s="95">
        <v>14554</v>
      </c>
      <c r="ES105" s="95">
        <v>14551</v>
      </c>
      <c r="ET105" s="95">
        <v>14600</v>
      </c>
      <c r="EU105" s="95">
        <v>14705</v>
      </c>
      <c r="EV105" s="95">
        <v>14706</v>
      </c>
      <c r="EW105" s="276">
        <v>14441</v>
      </c>
      <c r="EX105" s="276">
        <v>14475</v>
      </c>
      <c r="EY105" s="276">
        <v>14638</v>
      </c>
      <c r="EZ105" s="276">
        <v>14732</v>
      </c>
      <c r="FA105" s="276">
        <v>14830</v>
      </c>
      <c r="FB105" s="276">
        <v>14862</v>
      </c>
      <c r="FC105" s="276">
        <v>14884</v>
      </c>
      <c r="FD105" s="95">
        <v>14602</v>
      </c>
      <c r="FE105" s="281">
        <v>-282</v>
      </c>
      <c r="FF105" s="282">
        <v>98.105348024724506</v>
      </c>
      <c r="FG105" s="281">
        <v>-282</v>
      </c>
      <c r="FH105" s="282">
        <v>98.105348024724506</v>
      </c>
    </row>
    <row r="106" spans="1:164" ht="15" outlineLevel="2">
      <c r="A106" s="306">
        <v>34</v>
      </c>
      <c r="B106" s="307" t="s">
        <v>323</v>
      </c>
      <c r="C106" s="306" t="s">
        <v>436</v>
      </c>
      <c r="D106" s="265">
        <v>7905</v>
      </c>
      <c r="E106" s="265">
        <v>7881</v>
      </c>
      <c r="F106" s="265">
        <v>7774</v>
      </c>
      <c r="G106" s="265">
        <v>7903</v>
      </c>
      <c r="H106" s="265">
        <v>8012</v>
      </c>
      <c r="I106" s="265">
        <v>8112</v>
      </c>
      <c r="J106" s="265">
        <v>8158</v>
      </c>
      <c r="K106" s="265">
        <v>8244</v>
      </c>
      <c r="L106" s="265">
        <v>8206</v>
      </c>
      <c r="M106" s="265">
        <v>8235</v>
      </c>
      <c r="N106" s="265">
        <v>8275</v>
      </c>
      <c r="O106" s="265">
        <v>8209</v>
      </c>
      <c r="P106" s="265">
        <v>8083</v>
      </c>
      <c r="Q106" s="265">
        <v>4212</v>
      </c>
      <c r="R106" s="265">
        <v>7877</v>
      </c>
      <c r="S106" s="265">
        <v>8048</v>
      </c>
      <c r="T106" s="265">
        <v>8012</v>
      </c>
      <c r="U106" s="265">
        <v>8098</v>
      </c>
      <c r="V106" s="265">
        <v>8067</v>
      </c>
      <c r="W106" s="265">
        <v>8256</v>
      </c>
      <c r="X106" s="265">
        <v>8195</v>
      </c>
      <c r="Y106" s="265">
        <v>8298</v>
      </c>
      <c r="Z106" s="265">
        <v>8368</v>
      </c>
      <c r="AA106" s="265">
        <v>8182</v>
      </c>
      <c r="AB106" s="265">
        <v>7968</v>
      </c>
      <c r="AC106" s="265">
        <v>7809</v>
      </c>
      <c r="AD106" s="265">
        <v>7855</v>
      </c>
      <c r="AE106" s="265">
        <v>7876</v>
      </c>
      <c r="AF106" s="265">
        <v>7851</v>
      </c>
      <c r="AG106" s="265">
        <v>7901</v>
      </c>
      <c r="AH106" s="265">
        <v>8117</v>
      </c>
      <c r="AI106" s="265">
        <v>8359</v>
      </c>
      <c r="AJ106" s="265">
        <v>8531</v>
      </c>
      <c r="AK106" s="265">
        <v>8561</v>
      </c>
      <c r="AL106" s="265">
        <v>8497</v>
      </c>
      <c r="AM106" s="265">
        <v>8410</v>
      </c>
      <c r="AN106" s="265">
        <v>8060</v>
      </c>
      <c r="AO106" s="265">
        <v>7695</v>
      </c>
      <c r="AP106" s="265">
        <v>7864</v>
      </c>
      <c r="AQ106" s="265">
        <v>8133</v>
      </c>
      <c r="AR106" s="265">
        <v>8258</v>
      </c>
      <c r="AS106" s="265">
        <v>8454</v>
      </c>
      <c r="AT106" s="265">
        <v>8585</v>
      </c>
      <c r="AU106" s="265">
        <v>8687</v>
      </c>
      <c r="AV106" s="265">
        <v>8716</v>
      </c>
      <c r="AW106" s="265">
        <v>8830</v>
      </c>
      <c r="AX106" s="265">
        <v>8788</v>
      </c>
      <c r="AY106" s="265">
        <v>8750</v>
      </c>
      <c r="AZ106" s="265">
        <v>8659</v>
      </c>
      <c r="BA106" s="265">
        <v>8570</v>
      </c>
      <c r="BB106" s="265">
        <v>8612</v>
      </c>
      <c r="BC106" s="265">
        <v>8406</v>
      </c>
      <c r="BD106" s="265">
        <v>8425</v>
      </c>
      <c r="BE106" s="265">
        <v>8588</v>
      </c>
      <c r="BF106" s="265">
        <v>8613</v>
      </c>
      <c r="BG106" s="265">
        <v>8947</v>
      </c>
      <c r="BH106" s="265">
        <v>8444</v>
      </c>
      <c r="BI106" s="265">
        <v>8394</v>
      </c>
      <c r="BJ106" s="265">
        <v>8231</v>
      </c>
      <c r="BK106" s="265">
        <v>8280</v>
      </c>
      <c r="BL106" s="95">
        <v>8154</v>
      </c>
      <c r="BM106" s="95">
        <v>8087</v>
      </c>
      <c r="BN106" s="95">
        <v>8189</v>
      </c>
      <c r="BO106" s="95">
        <v>8300</v>
      </c>
      <c r="BP106" s="95">
        <v>8309</v>
      </c>
      <c r="BQ106" s="95">
        <v>8299</v>
      </c>
      <c r="BR106" s="95">
        <v>8245</v>
      </c>
      <c r="BS106" s="95">
        <v>8330</v>
      </c>
      <c r="BT106" s="95">
        <v>8378</v>
      </c>
      <c r="BU106" s="95">
        <v>8339</v>
      </c>
      <c r="BV106" s="95">
        <v>8246</v>
      </c>
      <c r="BW106" s="95">
        <v>8291</v>
      </c>
      <c r="BX106" s="265">
        <v>8012</v>
      </c>
      <c r="BY106" s="265">
        <v>7872</v>
      </c>
      <c r="BZ106" s="265">
        <v>7985</v>
      </c>
      <c r="CA106" s="265">
        <v>8046</v>
      </c>
      <c r="CB106" s="265">
        <v>8080</v>
      </c>
      <c r="CC106" s="265">
        <v>8134</v>
      </c>
      <c r="CD106" s="265">
        <v>8184</v>
      </c>
      <c r="CE106" s="265">
        <v>8268</v>
      </c>
      <c r="CF106" s="265">
        <v>8212</v>
      </c>
      <c r="CG106" s="265">
        <v>8257</v>
      </c>
      <c r="CH106" s="265">
        <v>8252</v>
      </c>
      <c r="CI106" s="265">
        <v>8201</v>
      </c>
      <c r="CJ106" s="95">
        <v>7971</v>
      </c>
      <c r="CK106" s="95">
        <v>7748</v>
      </c>
      <c r="CL106" s="95">
        <v>7852</v>
      </c>
      <c r="CM106" s="95">
        <v>7845</v>
      </c>
      <c r="CN106" s="95">
        <v>7768</v>
      </c>
      <c r="CO106" s="95">
        <v>7831</v>
      </c>
      <c r="CP106" s="95">
        <v>7888</v>
      </c>
      <c r="CQ106" s="95">
        <v>8022</v>
      </c>
      <c r="CR106" s="95">
        <v>8088</v>
      </c>
      <c r="CS106" s="95">
        <v>8186</v>
      </c>
      <c r="CT106" s="95">
        <v>8285</v>
      </c>
      <c r="CU106" s="95">
        <v>8296</v>
      </c>
      <c r="CV106" s="265">
        <v>8234</v>
      </c>
      <c r="CW106" s="265">
        <v>8271</v>
      </c>
      <c r="CX106" s="265">
        <v>8376</v>
      </c>
      <c r="CY106" s="265">
        <v>8416</v>
      </c>
      <c r="CZ106" s="265">
        <v>8500</v>
      </c>
      <c r="DA106" s="265">
        <v>8501</v>
      </c>
      <c r="DB106" s="265">
        <v>8485</v>
      </c>
      <c r="DC106" s="265">
        <v>8577</v>
      </c>
      <c r="DD106" s="265">
        <v>8669</v>
      </c>
      <c r="DE106" s="265">
        <v>8753</v>
      </c>
      <c r="DF106" s="265">
        <v>8714</v>
      </c>
      <c r="DG106" s="265">
        <v>8705</v>
      </c>
      <c r="DH106" s="95">
        <v>8907</v>
      </c>
      <c r="DI106" s="95">
        <v>9323</v>
      </c>
      <c r="DJ106" s="95">
        <v>9734</v>
      </c>
      <c r="DK106" s="95">
        <v>10111</v>
      </c>
      <c r="DL106" s="95">
        <v>10285</v>
      </c>
      <c r="DM106" s="95">
        <v>10516</v>
      </c>
      <c r="DN106" s="95">
        <v>9820</v>
      </c>
      <c r="DO106" s="95">
        <v>9899</v>
      </c>
      <c r="DP106" s="95">
        <v>10156</v>
      </c>
      <c r="DQ106" s="95">
        <v>10280</v>
      </c>
      <c r="DR106" s="95">
        <v>10497</v>
      </c>
      <c r="DS106" s="95">
        <v>10539</v>
      </c>
      <c r="DT106" s="265">
        <v>10449</v>
      </c>
      <c r="DU106" s="265">
        <v>10661</v>
      </c>
      <c r="DV106" s="265">
        <v>11001</v>
      </c>
      <c r="DW106" s="265">
        <v>11123</v>
      </c>
      <c r="DX106" s="265">
        <v>11197</v>
      </c>
      <c r="DY106" s="265">
        <v>11305</v>
      </c>
      <c r="DZ106" s="265">
        <v>11360</v>
      </c>
      <c r="EA106" s="265">
        <v>11559</v>
      </c>
      <c r="EB106" s="265">
        <v>11443</v>
      </c>
      <c r="EC106" s="265">
        <v>11538</v>
      </c>
      <c r="ED106" s="265">
        <v>11712</v>
      </c>
      <c r="EE106" s="265">
        <v>11592</v>
      </c>
      <c r="EF106" s="95">
        <v>11375</v>
      </c>
      <c r="EG106" s="95">
        <v>11272</v>
      </c>
      <c r="EH106" s="95">
        <v>11293</v>
      </c>
      <c r="EI106" s="95">
        <v>11390</v>
      </c>
      <c r="EJ106" s="95">
        <v>11618</v>
      </c>
      <c r="EK106" s="95">
        <v>11692</v>
      </c>
      <c r="EL106" s="95">
        <v>11569</v>
      </c>
      <c r="EM106" s="95">
        <v>11555</v>
      </c>
      <c r="EN106" s="95">
        <v>11561</v>
      </c>
      <c r="EO106" s="95">
        <v>11629</v>
      </c>
      <c r="EP106" s="95">
        <v>11640</v>
      </c>
      <c r="EQ106" s="95">
        <v>11540</v>
      </c>
      <c r="ER106" s="95">
        <v>11295</v>
      </c>
      <c r="ES106" s="95">
        <v>11419</v>
      </c>
      <c r="ET106" s="95">
        <v>11563</v>
      </c>
      <c r="EU106" s="95">
        <v>11534</v>
      </c>
      <c r="EV106" s="95">
        <v>11580</v>
      </c>
      <c r="EW106" s="276">
        <v>11678</v>
      </c>
      <c r="EX106" s="276">
        <v>11623</v>
      </c>
      <c r="EY106" s="276">
        <v>11692</v>
      </c>
      <c r="EZ106" s="276">
        <v>11692</v>
      </c>
      <c r="FA106" s="276">
        <v>11704</v>
      </c>
      <c r="FB106" s="276">
        <v>11764</v>
      </c>
      <c r="FC106" s="276">
        <v>11785</v>
      </c>
      <c r="FD106" s="95">
        <v>11535</v>
      </c>
      <c r="FE106" s="281">
        <v>-250</v>
      </c>
      <c r="FF106" s="282">
        <v>97.878659312685599</v>
      </c>
      <c r="FG106" s="281">
        <v>-250</v>
      </c>
      <c r="FH106" s="282">
        <v>97.878659312685599</v>
      </c>
    </row>
    <row r="107" spans="1:164" ht="15" outlineLevel="2">
      <c r="A107" s="306">
        <v>36</v>
      </c>
      <c r="B107" s="307" t="s">
        <v>323</v>
      </c>
      <c r="C107" s="306" t="s">
        <v>437</v>
      </c>
      <c r="D107" s="265">
        <v>1401</v>
      </c>
      <c r="E107" s="265">
        <v>1385</v>
      </c>
      <c r="F107" s="265">
        <v>1409</v>
      </c>
      <c r="G107" s="265">
        <v>1418</v>
      </c>
      <c r="H107" s="265">
        <v>1404</v>
      </c>
      <c r="I107" s="265">
        <v>1412</v>
      </c>
      <c r="J107" s="265">
        <v>1329</v>
      </c>
      <c r="K107" s="265">
        <v>1331</v>
      </c>
      <c r="L107" s="265">
        <v>1296</v>
      </c>
      <c r="M107" s="265">
        <v>1306</v>
      </c>
      <c r="N107" s="265">
        <v>1291</v>
      </c>
      <c r="O107" s="265">
        <v>1359</v>
      </c>
      <c r="P107" s="265">
        <v>1324</v>
      </c>
      <c r="Q107" s="265">
        <v>1277</v>
      </c>
      <c r="R107" s="265">
        <v>1348</v>
      </c>
      <c r="S107" s="265">
        <v>1381</v>
      </c>
      <c r="T107" s="265">
        <v>1404</v>
      </c>
      <c r="U107" s="265">
        <v>1371</v>
      </c>
      <c r="V107" s="265">
        <v>1413</v>
      </c>
      <c r="W107" s="265">
        <v>1463</v>
      </c>
      <c r="X107" s="265">
        <v>1453</v>
      </c>
      <c r="Y107" s="265">
        <v>1448</v>
      </c>
      <c r="Z107" s="265">
        <v>1465</v>
      </c>
      <c r="AA107" s="265">
        <v>1443</v>
      </c>
      <c r="AB107" s="265">
        <v>1393</v>
      </c>
      <c r="AC107" s="265">
        <v>1356</v>
      </c>
      <c r="AD107" s="265">
        <v>1374</v>
      </c>
      <c r="AE107" s="265">
        <v>1412</v>
      </c>
      <c r="AF107" s="265">
        <v>1450</v>
      </c>
      <c r="AG107" s="265">
        <v>1474</v>
      </c>
      <c r="AH107" s="265">
        <v>1502</v>
      </c>
      <c r="AI107" s="265">
        <v>1481</v>
      </c>
      <c r="AJ107" s="265">
        <v>1507</v>
      </c>
      <c r="AK107" s="265">
        <v>1519</v>
      </c>
      <c r="AL107" s="265">
        <v>1475</v>
      </c>
      <c r="AM107" s="265">
        <v>1486</v>
      </c>
      <c r="AN107" s="265">
        <v>1491</v>
      </c>
      <c r="AO107" s="265">
        <v>1482</v>
      </c>
      <c r="AP107" s="265">
        <v>1529</v>
      </c>
      <c r="AQ107" s="265">
        <v>1564</v>
      </c>
      <c r="AR107" s="265">
        <v>1590</v>
      </c>
      <c r="AS107" s="265">
        <v>1681</v>
      </c>
      <c r="AT107" s="265">
        <v>1722</v>
      </c>
      <c r="AU107" s="265">
        <v>1708</v>
      </c>
      <c r="AV107" s="265">
        <v>1729</v>
      </c>
      <c r="AW107" s="265">
        <v>1776</v>
      </c>
      <c r="AX107" s="265">
        <v>1743</v>
      </c>
      <c r="AY107" s="265">
        <v>1656</v>
      </c>
      <c r="AZ107" s="265">
        <v>1651</v>
      </c>
      <c r="BA107" s="265">
        <v>1639</v>
      </c>
      <c r="BB107" s="265">
        <v>1648</v>
      </c>
      <c r="BC107" s="265">
        <v>1613</v>
      </c>
      <c r="BD107" s="265">
        <v>1590</v>
      </c>
      <c r="BE107" s="265">
        <v>1609</v>
      </c>
      <c r="BF107" s="265">
        <v>1604</v>
      </c>
      <c r="BG107" s="265">
        <v>1690</v>
      </c>
      <c r="BH107" s="265">
        <v>1581</v>
      </c>
      <c r="BI107" s="265">
        <v>1573</v>
      </c>
      <c r="BJ107" s="265">
        <v>1527</v>
      </c>
      <c r="BK107" s="265">
        <v>1512</v>
      </c>
      <c r="BL107" s="95">
        <v>1477</v>
      </c>
      <c r="BM107" s="95">
        <v>1483</v>
      </c>
      <c r="BN107" s="95">
        <v>1485</v>
      </c>
      <c r="BO107" s="95">
        <v>1508</v>
      </c>
      <c r="BP107" s="95">
        <v>1473</v>
      </c>
      <c r="BQ107" s="95">
        <v>1472</v>
      </c>
      <c r="BR107" s="95">
        <v>1468</v>
      </c>
      <c r="BS107" s="95">
        <v>1504</v>
      </c>
      <c r="BT107" s="95">
        <v>1515</v>
      </c>
      <c r="BU107" s="95">
        <v>1499</v>
      </c>
      <c r="BV107" s="95">
        <v>1483</v>
      </c>
      <c r="BW107" s="95">
        <v>1473</v>
      </c>
      <c r="BX107" s="265">
        <v>1441</v>
      </c>
      <c r="BY107" s="265">
        <v>1430</v>
      </c>
      <c r="BZ107" s="265">
        <v>1484</v>
      </c>
      <c r="CA107" s="265">
        <v>1456</v>
      </c>
      <c r="CB107" s="265">
        <v>1500</v>
      </c>
      <c r="CC107" s="265">
        <v>1482</v>
      </c>
      <c r="CD107" s="265">
        <v>1482</v>
      </c>
      <c r="CE107" s="265">
        <v>1472</v>
      </c>
      <c r="CF107" s="265">
        <v>1479</v>
      </c>
      <c r="CG107" s="265">
        <v>1516</v>
      </c>
      <c r="CH107" s="265">
        <v>1502</v>
      </c>
      <c r="CI107" s="265">
        <v>1506</v>
      </c>
      <c r="CJ107" s="95">
        <v>1459</v>
      </c>
      <c r="CK107" s="95">
        <v>1446</v>
      </c>
      <c r="CL107" s="95">
        <v>1442</v>
      </c>
      <c r="CM107" s="95">
        <v>1459</v>
      </c>
      <c r="CN107" s="95">
        <v>1431</v>
      </c>
      <c r="CO107" s="95">
        <v>1435</v>
      </c>
      <c r="CP107" s="95">
        <v>1442</v>
      </c>
      <c r="CQ107" s="95">
        <v>1488</v>
      </c>
      <c r="CR107" s="95">
        <v>1516</v>
      </c>
      <c r="CS107" s="95">
        <v>1522</v>
      </c>
      <c r="CT107" s="95">
        <v>1513</v>
      </c>
      <c r="CU107" s="95">
        <v>1513</v>
      </c>
      <c r="CV107" s="265">
        <v>1500</v>
      </c>
      <c r="CW107" s="265">
        <v>1506</v>
      </c>
      <c r="CX107" s="265">
        <v>1548</v>
      </c>
      <c r="CY107" s="265">
        <v>1547</v>
      </c>
      <c r="CZ107" s="265">
        <v>1557</v>
      </c>
      <c r="DA107" s="265">
        <v>1550</v>
      </c>
      <c r="DB107" s="265">
        <v>1538</v>
      </c>
      <c r="DC107" s="265">
        <v>1525</v>
      </c>
      <c r="DD107" s="265">
        <v>1555</v>
      </c>
      <c r="DE107" s="265">
        <v>1562</v>
      </c>
      <c r="DF107" s="265">
        <v>1493</v>
      </c>
      <c r="DG107" s="265">
        <v>1496</v>
      </c>
      <c r="DH107" s="95">
        <v>1472</v>
      </c>
      <c r="DI107" s="95">
        <v>1498</v>
      </c>
      <c r="DJ107" s="95">
        <v>1507</v>
      </c>
      <c r="DK107" s="95">
        <v>1533</v>
      </c>
      <c r="DL107" s="95">
        <v>1516</v>
      </c>
      <c r="DM107" s="95">
        <v>1515</v>
      </c>
      <c r="DN107" s="95">
        <v>1357</v>
      </c>
      <c r="DO107" s="95">
        <v>1355</v>
      </c>
      <c r="DP107" s="95">
        <v>1362</v>
      </c>
      <c r="DQ107" s="95">
        <v>1346</v>
      </c>
      <c r="DR107" s="95">
        <v>1358</v>
      </c>
      <c r="DS107" s="95">
        <v>1316</v>
      </c>
      <c r="DT107" s="265">
        <v>1290</v>
      </c>
      <c r="DU107" s="265">
        <v>1257</v>
      </c>
      <c r="DV107" s="265">
        <v>1283</v>
      </c>
      <c r="DW107" s="265">
        <v>1274</v>
      </c>
      <c r="DX107" s="265">
        <v>1282</v>
      </c>
      <c r="DY107" s="265">
        <v>1255</v>
      </c>
      <c r="DZ107" s="265">
        <v>1231</v>
      </c>
      <c r="EA107" s="265">
        <v>1207</v>
      </c>
      <c r="EB107" s="265">
        <v>1171</v>
      </c>
      <c r="EC107" s="265">
        <v>1188</v>
      </c>
      <c r="ED107" s="265">
        <v>1192</v>
      </c>
      <c r="EE107" s="265">
        <v>1156</v>
      </c>
      <c r="EF107" s="95">
        <v>1122</v>
      </c>
      <c r="EG107" s="95">
        <v>1139</v>
      </c>
      <c r="EH107" s="95">
        <v>1148</v>
      </c>
      <c r="EI107" s="95">
        <v>1179</v>
      </c>
      <c r="EJ107" s="95">
        <v>1192</v>
      </c>
      <c r="EK107" s="95">
        <v>1198</v>
      </c>
      <c r="EL107" s="95">
        <v>1185</v>
      </c>
      <c r="EM107" s="95">
        <v>1213</v>
      </c>
      <c r="EN107" s="95">
        <v>1229</v>
      </c>
      <c r="EO107" s="95">
        <v>1224</v>
      </c>
      <c r="EP107" s="95">
        <v>1228</v>
      </c>
      <c r="EQ107" s="95">
        <v>1217</v>
      </c>
      <c r="ER107" s="95">
        <v>1172</v>
      </c>
      <c r="ES107" s="95">
        <v>1198</v>
      </c>
      <c r="ET107" s="95">
        <v>1190</v>
      </c>
      <c r="EU107" s="95">
        <v>1192</v>
      </c>
      <c r="EV107" s="95">
        <v>1203</v>
      </c>
      <c r="EW107" s="276">
        <v>1198</v>
      </c>
      <c r="EX107" s="276">
        <v>1206</v>
      </c>
      <c r="EY107" s="276">
        <v>1211</v>
      </c>
      <c r="EZ107" s="276">
        <v>1207</v>
      </c>
      <c r="FA107" s="276">
        <v>1249</v>
      </c>
      <c r="FB107" s="276">
        <v>1244</v>
      </c>
      <c r="FC107" s="276">
        <v>1215</v>
      </c>
      <c r="FD107" s="95">
        <v>1149</v>
      </c>
      <c r="FE107" s="281">
        <v>-66</v>
      </c>
      <c r="FF107" s="282">
        <v>94.567901234567898</v>
      </c>
      <c r="FG107" s="281">
        <v>-66</v>
      </c>
      <c r="FH107" s="282">
        <v>94.567901234567898</v>
      </c>
    </row>
    <row r="108" spans="1:164" ht="15" outlineLevel="2">
      <c r="A108" s="306">
        <v>91</v>
      </c>
      <c r="B108" s="307" t="s">
        <v>323</v>
      </c>
      <c r="C108" s="306" t="s">
        <v>438</v>
      </c>
      <c r="D108" s="265">
        <v>740</v>
      </c>
      <c r="E108" s="265">
        <v>730</v>
      </c>
      <c r="F108" s="265">
        <v>750</v>
      </c>
      <c r="G108" s="265">
        <v>756</v>
      </c>
      <c r="H108" s="265">
        <v>748</v>
      </c>
      <c r="I108" s="265">
        <v>758</v>
      </c>
      <c r="J108" s="265">
        <v>754</v>
      </c>
      <c r="K108" s="265">
        <v>741</v>
      </c>
      <c r="L108" s="265">
        <v>731</v>
      </c>
      <c r="M108" s="265">
        <v>721</v>
      </c>
      <c r="N108" s="265">
        <v>718</v>
      </c>
      <c r="O108" s="265">
        <v>741</v>
      </c>
      <c r="P108" s="265">
        <v>674</v>
      </c>
      <c r="Q108" s="265">
        <v>659</v>
      </c>
      <c r="R108" s="265">
        <v>683</v>
      </c>
      <c r="S108" s="265">
        <v>713</v>
      </c>
      <c r="T108" s="265">
        <v>748</v>
      </c>
      <c r="U108" s="265">
        <v>739</v>
      </c>
      <c r="V108" s="265">
        <v>735</v>
      </c>
      <c r="W108" s="265">
        <v>757</v>
      </c>
      <c r="X108" s="265">
        <v>784</v>
      </c>
      <c r="Y108" s="265">
        <v>786</v>
      </c>
      <c r="Z108" s="265">
        <v>758</v>
      </c>
      <c r="AA108" s="265">
        <v>740</v>
      </c>
      <c r="AB108" s="265">
        <v>713</v>
      </c>
      <c r="AC108" s="265">
        <v>683</v>
      </c>
      <c r="AD108" s="265">
        <v>688</v>
      </c>
      <c r="AE108" s="265">
        <v>707</v>
      </c>
      <c r="AF108" s="265">
        <v>707</v>
      </c>
      <c r="AG108" s="265">
        <v>715</v>
      </c>
      <c r="AH108" s="265">
        <v>774</v>
      </c>
      <c r="AI108" s="265">
        <v>772</v>
      </c>
      <c r="AJ108" s="265">
        <v>786</v>
      </c>
      <c r="AK108" s="265">
        <v>794</v>
      </c>
      <c r="AL108" s="265">
        <v>763</v>
      </c>
      <c r="AM108" s="265">
        <v>765</v>
      </c>
      <c r="AN108" s="265">
        <v>768</v>
      </c>
      <c r="AO108" s="265">
        <v>686</v>
      </c>
      <c r="AP108" s="265">
        <v>702</v>
      </c>
      <c r="AQ108" s="265">
        <v>734</v>
      </c>
      <c r="AR108" s="265">
        <v>737</v>
      </c>
      <c r="AS108" s="265">
        <v>807</v>
      </c>
      <c r="AT108" s="265">
        <v>811</v>
      </c>
      <c r="AU108" s="265">
        <v>807</v>
      </c>
      <c r="AV108" s="265">
        <v>801</v>
      </c>
      <c r="AW108" s="265">
        <v>810</v>
      </c>
      <c r="AX108" s="265">
        <v>785</v>
      </c>
      <c r="AY108" s="265">
        <v>774</v>
      </c>
      <c r="AZ108" s="265">
        <v>747</v>
      </c>
      <c r="BA108" s="265">
        <v>738</v>
      </c>
      <c r="BB108" s="265">
        <v>749</v>
      </c>
      <c r="BC108" s="265">
        <v>734</v>
      </c>
      <c r="BD108" s="265">
        <v>744</v>
      </c>
      <c r="BE108" s="265">
        <v>755</v>
      </c>
      <c r="BF108" s="265">
        <v>762</v>
      </c>
      <c r="BG108" s="265">
        <v>732</v>
      </c>
      <c r="BH108" s="265">
        <v>755</v>
      </c>
      <c r="BI108" s="265">
        <v>739</v>
      </c>
      <c r="BJ108" s="265">
        <v>751</v>
      </c>
      <c r="BK108" s="265">
        <v>761</v>
      </c>
      <c r="BL108" s="95">
        <v>745</v>
      </c>
      <c r="BM108" s="95">
        <v>750</v>
      </c>
      <c r="BN108" s="95">
        <v>770</v>
      </c>
      <c r="BO108" s="95">
        <v>787</v>
      </c>
      <c r="BP108" s="95">
        <v>800</v>
      </c>
      <c r="BQ108" s="95">
        <v>815</v>
      </c>
      <c r="BR108" s="95">
        <v>812</v>
      </c>
      <c r="BS108" s="95">
        <v>814</v>
      </c>
      <c r="BT108" s="95">
        <v>820</v>
      </c>
      <c r="BU108" s="95">
        <v>812</v>
      </c>
      <c r="BV108" s="95">
        <v>821</v>
      </c>
      <c r="BW108" s="95">
        <v>828</v>
      </c>
      <c r="BX108" s="265">
        <v>790</v>
      </c>
      <c r="BY108" s="265">
        <v>806</v>
      </c>
      <c r="BZ108" s="265">
        <v>799</v>
      </c>
      <c r="CA108" s="265">
        <v>804</v>
      </c>
      <c r="CB108" s="265">
        <v>823</v>
      </c>
      <c r="CC108" s="265">
        <v>848</v>
      </c>
      <c r="CD108" s="265">
        <v>861</v>
      </c>
      <c r="CE108" s="265">
        <v>867</v>
      </c>
      <c r="CF108" s="265">
        <v>875</v>
      </c>
      <c r="CG108" s="265">
        <v>876</v>
      </c>
      <c r="CH108" s="265">
        <v>900</v>
      </c>
      <c r="CI108" s="265">
        <v>910</v>
      </c>
      <c r="CJ108" s="95">
        <v>874</v>
      </c>
      <c r="CK108" s="95">
        <v>869</v>
      </c>
      <c r="CL108" s="95">
        <v>878</v>
      </c>
      <c r="CM108" s="95">
        <v>880</v>
      </c>
      <c r="CN108" s="95">
        <v>836</v>
      </c>
      <c r="CO108" s="95">
        <v>831</v>
      </c>
      <c r="CP108" s="95">
        <v>821</v>
      </c>
      <c r="CQ108" s="95">
        <v>844</v>
      </c>
      <c r="CR108" s="95">
        <v>856</v>
      </c>
      <c r="CS108" s="95">
        <v>873</v>
      </c>
      <c r="CT108" s="95">
        <v>883</v>
      </c>
      <c r="CU108" s="95">
        <v>880</v>
      </c>
      <c r="CV108" s="265">
        <v>874</v>
      </c>
      <c r="CW108" s="265">
        <v>898</v>
      </c>
      <c r="CX108" s="265">
        <v>905</v>
      </c>
      <c r="CY108" s="265">
        <v>923</v>
      </c>
      <c r="CZ108" s="265">
        <v>926</v>
      </c>
      <c r="DA108" s="265">
        <v>930</v>
      </c>
      <c r="DB108" s="265">
        <v>914</v>
      </c>
      <c r="DC108" s="265">
        <v>910</v>
      </c>
      <c r="DD108" s="265">
        <v>932</v>
      </c>
      <c r="DE108" s="265">
        <v>942</v>
      </c>
      <c r="DF108" s="265">
        <v>931</v>
      </c>
      <c r="DG108" s="265">
        <v>945</v>
      </c>
      <c r="DH108" s="95">
        <v>925</v>
      </c>
      <c r="DI108" s="95">
        <v>923</v>
      </c>
      <c r="DJ108" s="95">
        <v>936</v>
      </c>
      <c r="DK108" s="95">
        <v>950</v>
      </c>
      <c r="DL108" s="95">
        <v>945</v>
      </c>
      <c r="DM108" s="95">
        <v>957</v>
      </c>
      <c r="DN108" s="95">
        <v>860</v>
      </c>
      <c r="DO108" s="95">
        <v>865</v>
      </c>
      <c r="DP108" s="95">
        <v>881</v>
      </c>
      <c r="DQ108" s="95">
        <v>874</v>
      </c>
      <c r="DR108" s="95">
        <v>906</v>
      </c>
      <c r="DS108" s="95">
        <v>903</v>
      </c>
      <c r="DT108" s="265">
        <v>857</v>
      </c>
      <c r="DU108" s="265">
        <v>830</v>
      </c>
      <c r="DV108" s="265">
        <v>898</v>
      </c>
      <c r="DW108" s="265">
        <v>894</v>
      </c>
      <c r="DX108" s="265">
        <v>887</v>
      </c>
      <c r="DY108" s="265">
        <v>896</v>
      </c>
      <c r="DZ108" s="265">
        <v>899</v>
      </c>
      <c r="EA108" s="265">
        <v>899</v>
      </c>
      <c r="EB108" s="265">
        <v>895</v>
      </c>
      <c r="EC108" s="265">
        <v>912</v>
      </c>
      <c r="ED108" s="265">
        <v>912</v>
      </c>
      <c r="EE108" s="265">
        <v>916</v>
      </c>
      <c r="EF108" s="95">
        <v>888</v>
      </c>
      <c r="EG108" s="95">
        <v>906</v>
      </c>
      <c r="EH108" s="95">
        <v>948</v>
      </c>
      <c r="EI108" s="95">
        <v>992</v>
      </c>
      <c r="EJ108" s="95">
        <v>1001</v>
      </c>
      <c r="EK108" s="95">
        <v>1005</v>
      </c>
      <c r="EL108" s="95">
        <v>1014</v>
      </c>
      <c r="EM108" s="95">
        <v>1040</v>
      </c>
      <c r="EN108" s="95">
        <v>1031</v>
      </c>
      <c r="EO108" s="95">
        <v>1000</v>
      </c>
      <c r="EP108" s="95">
        <v>990</v>
      </c>
      <c r="EQ108" s="95">
        <v>972</v>
      </c>
      <c r="ER108" s="95">
        <v>929</v>
      </c>
      <c r="ES108" s="95">
        <v>931</v>
      </c>
      <c r="ET108" s="95">
        <v>968</v>
      </c>
      <c r="EU108" s="95">
        <v>1019</v>
      </c>
      <c r="EV108" s="95">
        <v>1034</v>
      </c>
      <c r="EW108" s="276">
        <v>1033</v>
      </c>
      <c r="EX108" s="276">
        <v>1000</v>
      </c>
      <c r="EY108" s="276">
        <v>1007</v>
      </c>
      <c r="EZ108" s="276">
        <v>1011</v>
      </c>
      <c r="FA108" s="276">
        <v>1012</v>
      </c>
      <c r="FB108" s="276">
        <v>1018</v>
      </c>
      <c r="FC108" s="276">
        <v>1020</v>
      </c>
      <c r="FD108" s="95">
        <v>956</v>
      </c>
      <c r="FE108" s="281">
        <v>-64</v>
      </c>
      <c r="FF108" s="282">
        <v>93.725490196078397</v>
      </c>
      <c r="FG108" s="281">
        <v>-64</v>
      </c>
      <c r="FH108" s="282">
        <v>93.725490196078397</v>
      </c>
    </row>
    <row r="109" spans="1:164" ht="15" outlineLevel="2">
      <c r="A109" s="306">
        <v>93</v>
      </c>
      <c r="B109" s="307" t="s">
        <v>323</v>
      </c>
      <c r="C109" s="306" t="s">
        <v>439</v>
      </c>
      <c r="D109" s="265">
        <v>1373</v>
      </c>
      <c r="E109" s="265">
        <v>1398</v>
      </c>
      <c r="F109" s="265">
        <v>1386</v>
      </c>
      <c r="G109" s="265">
        <v>1391</v>
      </c>
      <c r="H109" s="265">
        <v>1375</v>
      </c>
      <c r="I109" s="265">
        <v>1396</v>
      </c>
      <c r="J109" s="265">
        <v>1397</v>
      </c>
      <c r="K109" s="265">
        <v>1387</v>
      </c>
      <c r="L109" s="265">
        <v>1388</v>
      </c>
      <c r="M109" s="265">
        <v>1388</v>
      </c>
      <c r="N109" s="265">
        <v>1408</v>
      </c>
      <c r="O109" s="265">
        <v>1443</v>
      </c>
      <c r="P109" s="265">
        <v>1402</v>
      </c>
      <c r="Q109" s="265">
        <v>927</v>
      </c>
      <c r="R109" s="265">
        <v>1266</v>
      </c>
      <c r="S109" s="265">
        <v>1324</v>
      </c>
      <c r="T109" s="265">
        <v>1375</v>
      </c>
      <c r="U109" s="265">
        <v>1347</v>
      </c>
      <c r="V109" s="265">
        <v>1347</v>
      </c>
      <c r="W109" s="265">
        <v>1366</v>
      </c>
      <c r="X109" s="265">
        <v>1362</v>
      </c>
      <c r="Y109" s="265">
        <v>1388</v>
      </c>
      <c r="Z109" s="265">
        <v>1305</v>
      </c>
      <c r="AA109" s="265">
        <v>1269</v>
      </c>
      <c r="AB109" s="265">
        <v>1236</v>
      </c>
      <c r="AC109" s="265">
        <v>1224</v>
      </c>
      <c r="AD109" s="265">
        <v>1252</v>
      </c>
      <c r="AE109" s="265">
        <v>1253</v>
      </c>
      <c r="AF109" s="265">
        <v>1225</v>
      </c>
      <c r="AG109" s="265">
        <v>1245</v>
      </c>
      <c r="AH109" s="265">
        <v>1360</v>
      </c>
      <c r="AI109" s="265">
        <v>1389</v>
      </c>
      <c r="AJ109" s="265">
        <v>1402</v>
      </c>
      <c r="AK109" s="265">
        <v>1370</v>
      </c>
      <c r="AL109" s="265">
        <v>1245</v>
      </c>
      <c r="AM109" s="265">
        <v>1258</v>
      </c>
      <c r="AN109" s="265">
        <v>1243</v>
      </c>
      <c r="AO109" s="265">
        <v>1162</v>
      </c>
      <c r="AP109" s="265">
        <v>1199</v>
      </c>
      <c r="AQ109" s="265">
        <v>1277</v>
      </c>
      <c r="AR109" s="265">
        <v>1306</v>
      </c>
      <c r="AS109" s="265">
        <v>1340</v>
      </c>
      <c r="AT109" s="265">
        <v>1356</v>
      </c>
      <c r="AU109" s="265">
        <v>1365</v>
      </c>
      <c r="AV109" s="265">
        <v>1391</v>
      </c>
      <c r="AW109" s="265">
        <v>1380</v>
      </c>
      <c r="AX109" s="265">
        <v>1343</v>
      </c>
      <c r="AY109" s="265">
        <v>1325</v>
      </c>
      <c r="AZ109" s="265">
        <v>1292</v>
      </c>
      <c r="BA109" s="265">
        <v>1283</v>
      </c>
      <c r="BB109" s="265">
        <v>1273</v>
      </c>
      <c r="BC109" s="265">
        <v>1239</v>
      </c>
      <c r="BD109" s="265">
        <v>1248</v>
      </c>
      <c r="BE109" s="265">
        <v>1271</v>
      </c>
      <c r="BF109" s="265">
        <v>1259</v>
      </c>
      <c r="BG109" s="265">
        <v>1240</v>
      </c>
      <c r="BH109" s="265">
        <v>1233</v>
      </c>
      <c r="BI109" s="265">
        <v>1210</v>
      </c>
      <c r="BJ109" s="265">
        <v>1170</v>
      </c>
      <c r="BK109" s="265">
        <v>1157</v>
      </c>
      <c r="BL109" s="95">
        <v>1165</v>
      </c>
      <c r="BM109" s="95">
        <v>1194</v>
      </c>
      <c r="BN109" s="95">
        <v>1194</v>
      </c>
      <c r="BO109" s="95">
        <v>1214</v>
      </c>
      <c r="BP109" s="95">
        <v>1194</v>
      </c>
      <c r="BQ109" s="95">
        <v>1188</v>
      </c>
      <c r="BR109" s="95">
        <v>1165</v>
      </c>
      <c r="BS109" s="95">
        <v>1205</v>
      </c>
      <c r="BT109" s="95">
        <v>1190</v>
      </c>
      <c r="BU109" s="95">
        <v>1192</v>
      </c>
      <c r="BV109" s="95">
        <v>1180</v>
      </c>
      <c r="BW109" s="95">
        <v>1163</v>
      </c>
      <c r="BX109" s="265">
        <v>1073</v>
      </c>
      <c r="BY109" s="265">
        <v>1070</v>
      </c>
      <c r="BZ109" s="265">
        <v>1126</v>
      </c>
      <c r="CA109" s="265">
        <v>1143</v>
      </c>
      <c r="CB109" s="265">
        <v>1170</v>
      </c>
      <c r="CC109" s="265">
        <v>1197</v>
      </c>
      <c r="CD109" s="265">
        <v>1209</v>
      </c>
      <c r="CE109" s="265">
        <v>1244</v>
      </c>
      <c r="CF109" s="265">
        <v>1212</v>
      </c>
      <c r="CG109" s="265">
        <v>1233</v>
      </c>
      <c r="CH109" s="265">
        <v>1261</v>
      </c>
      <c r="CI109" s="265">
        <v>1217</v>
      </c>
      <c r="CJ109" s="95">
        <v>1130</v>
      </c>
      <c r="CK109" s="95">
        <v>1139</v>
      </c>
      <c r="CL109" s="95">
        <v>1153</v>
      </c>
      <c r="CM109" s="95">
        <v>1156</v>
      </c>
      <c r="CN109" s="95">
        <v>1167</v>
      </c>
      <c r="CO109" s="95">
        <v>1179</v>
      </c>
      <c r="CP109" s="95">
        <v>1140</v>
      </c>
      <c r="CQ109" s="95">
        <v>1185</v>
      </c>
      <c r="CR109" s="95">
        <v>1175</v>
      </c>
      <c r="CS109" s="95">
        <v>1130</v>
      </c>
      <c r="CT109" s="95">
        <v>1183</v>
      </c>
      <c r="CU109" s="95">
        <v>1146</v>
      </c>
      <c r="CV109" s="265">
        <v>1120</v>
      </c>
      <c r="CW109" s="265">
        <v>1115</v>
      </c>
      <c r="CX109" s="265">
        <v>1143</v>
      </c>
      <c r="CY109" s="265">
        <v>1166</v>
      </c>
      <c r="CZ109" s="265">
        <v>1147</v>
      </c>
      <c r="DA109" s="265">
        <v>1169</v>
      </c>
      <c r="DB109" s="265">
        <v>1175</v>
      </c>
      <c r="DC109" s="265">
        <v>1196</v>
      </c>
      <c r="DD109" s="265">
        <v>1253</v>
      </c>
      <c r="DE109" s="265">
        <v>1284</v>
      </c>
      <c r="DF109" s="265">
        <v>1285</v>
      </c>
      <c r="DG109" s="265">
        <v>1280</v>
      </c>
      <c r="DH109" s="95">
        <v>1239</v>
      </c>
      <c r="DI109" s="95">
        <v>1283</v>
      </c>
      <c r="DJ109" s="95">
        <v>1320</v>
      </c>
      <c r="DK109" s="95">
        <v>1315</v>
      </c>
      <c r="DL109" s="95">
        <v>1315</v>
      </c>
      <c r="DM109" s="95">
        <v>1322</v>
      </c>
      <c r="DN109" s="95">
        <v>1232</v>
      </c>
      <c r="DO109" s="95">
        <v>1233</v>
      </c>
      <c r="DP109" s="95">
        <v>1232</v>
      </c>
      <c r="DQ109" s="95">
        <v>1226</v>
      </c>
      <c r="DR109" s="95">
        <v>1226</v>
      </c>
      <c r="DS109" s="95">
        <v>1210</v>
      </c>
      <c r="DT109" s="265">
        <v>1127</v>
      </c>
      <c r="DU109" s="265">
        <v>1131</v>
      </c>
      <c r="DV109" s="265">
        <v>1217</v>
      </c>
      <c r="DW109" s="265">
        <v>1220</v>
      </c>
      <c r="DX109" s="265">
        <v>1233</v>
      </c>
      <c r="DY109" s="265">
        <v>1247</v>
      </c>
      <c r="DZ109" s="265">
        <v>1246</v>
      </c>
      <c r="EA109" s="265">
        <v>1259</v>
      </c>
      <c r="EB109" s="265">
        <v>1216</v>
      </c>
      <c r="EC109" s="265">
        <v>1211</v>
      </c>
      <c r="ED109" s="265">
        <v>1217</v>
      </c>
      <c r="EE109" s="265">
        <v>1227</v>
      </c>
      <c r="EF109" s="95">
        <v>1176</v>
      </c>
      <c r="EG109" s="95">
        <v>1199</v>
      </c>
      <c r="EH109" s="95">
        <v>1261</v>
      </c>
      <c r="EI109" s="95">
        <v>1278</v>
      </c>
      <c r="EJ109" s="95">
        <v>1258</v>
      </c>
      <c r="EK109" s="95">
        <v>1276</v>
      </c>
      <c r="EL109" s="95">
        <v>1273</v>
      </c>
      <c r="EM109" s="95">
        <v>1289</v>
      </c>
      <c r="EN109" s="95">
        <v>1304</v>
      </c>
      <c r="EO109" s="95">
        <v>1286</v>
      </c>
      <c r="EP109" s="95">
        <v>1274</v>
      </c>
      <c r="EQ109" s="95">
        <v>1235</v>
      </c>
      <c r="ER109" s="95">
        <v>1132</v>
      </c>
      <c r="ES109" s="95">
        <v>1154</v>
      </c>
      <c r="ET109" s="95">
        <v>1198</v>
      </c>
      <c r="EU109" s="95">
        <v>1247</v>
      </c>
      <c r="EV109" s="95">
        <v>1227</v>
      </c>
      <c r="EW109" s="276">
        <v>1248</v>
      </c>
      <c r="EX109" s="276">
        <v>1229</v>
      </c>
      <c r="EY109" s="276">
        <v>1230</v>
      </c>
      <c r="EZ109" s="276">
        <v>1214</v>
      </c>
      <c r="FA109" s="276">
        <v>1214</v>
      </c>
      <c r="FB109" s="276">
        <v>1180</v>
      </c>
      <c r="FC109" s="276">
        <v>1194</v>
      </c>
      <c r="FD109" s="95">
        <v>1110</v>
      </c>
      <c r="FE109" s="281">
        <v>-84</v>
      </c>
      <c r="FF109" s="282">
        <v>92.964824120602998</v>
      </c>
      <c r="FG109" s="281">
        <v>-84</v>
      </c>
      <c r="FH109" s="282">
        <v>92.964824120602998</v>
      </c>
    </row>
    <row r="110" spans="1:164" ht="15" outlineLevel="2">
      <c r="A110" s="306">
        <v>101</v>
      </c>
      <c r="B110" s="307" t="s">
        <v>323</v>
      </c>
      <c r="C110" s="306" t="s">
        <v>440</v>
      </c>
      <c r="D110" s="265">
        <v>6853</v>
      </c>
      <c r="E110" s="265">
        <v>6726</v>
      </c>
      <c r="F110" s="265">
        <v>6639</v>
      </c>
      <c r="G110" s="265">
        <v>6860</v>
      </c>
      <c r="H110" s="265">
        <v>7072</v>
      </c>
      <c r="I110" s="265">
        <v>7218</v>
      </c>
      <c r="J110" s="265">
        <v>7103</v>
      </c>
      <c r="K110" s="265">
        <v>7240</v>
      </c>
      <c r="L110" s="265">
        <v>7141</v>
      </c>
      <c r="M110" s="265">
        <v>7184</v>
      </c>
      <c r="N110" s="265">
        <v>7176</v>
      </c>
      <c r="O110" s="265">
        <v>7189</v>
      </c>
      <c r="P110" s="265">
        <v>7006</v>
      </c>
      <c r="Q110" s="265">
        <v>5031</v>
      </c>
      <c r="R110" s="265">
        <v>6574</v>
      </c>
      <c r="S110" s="265">
        <v>6780</v>
      </c>
      <c r="T110" s="265">
        <v>7072</v>
      </c>
      <c r="U110" s="265">
        <v>7085</v>
      </c>
      <c r="V110" s="265">
        <v>7077</v>
      </c>
      <c r="W110" s="265">
        <v>7263</v>
      </c>
      <c r="X110" s="265">
        <v>7307</v>
      </c>
      <c r="Y110" s="265">
        <v>7419</v>
      </c>
      <c r="Z110" s="265">
        <v>7348</v>
      </c>
      <c r="AA110" s="265">
        <v>7223</v>
      </c>
      <c r="AB110" s="265">
        <v>7026</v>
      </c>
      <c r="AC110" s="265">
        <v>6905</v>
      </c>
      <c r="AD110" s="265">
        <v>6913</v>
      </c>
      <c r="AE110" s="265">
        <v>7087</v>
      </c>
      <c r="AF110" s="265">
        <v>7185</v>
      </c>
      <c r="AG110" s="265">
        <v>7299</v>
      </c>
      <c r="AH110" s="265">
        <v>7469</v>
      </c>
      <c r="AI110" s="265">
        <v>7584</v>
      </c>
      <c r="AJ110" s="265">
        <v>7779</v>
      </c>
      <c r="AK110" s="265">
        <v>7731</v>
      </c>
      <c r="AL110" s="265">
        <v>7521</v>
      </c>
      <c r="AM110" s="265">
        <v>7523</v>
      </c>
      <c r="AN110" s="265">
        <v>7284</v>
      </c>
      <c r="AO110" s="265">
        <v>7165</v>
      </c>
      <c r="AP110" s="265">
        <v>7236</v>
      </c>
      <c r="AQ110" s="265">
        <v>7432</v>
      </c>
      <c r="AR110" s="265">
        <v>7483</v>
      </c>
      <c r="AS110" s="265">
        <v>7841</v>
      </c>
      <c r="AT110" s="265">
        <v>7914</v>
      </c>
      <c r="AU110" s="265">
        <v>7904</v>
      </c>
      <c r="AV110" s="265">
        <v>7846</v>
      </c>
      <c r="AW110" s="265">
        <v>7961</v>
      </c>
      <c r="AX110" s="265">
        <v>7872</v>
      </c>
      <c r="AY110" s="265">
        <v>7884</v>
      </c>
      <c r="AZ110" s="265">
        <v>7750</v>
      </c>
      <c r="BA110" s="265">
        <v>7780</v>
      </c>
      <c r="BB110" s="265">
        <v>7930</v>
      </c>
      <c r="BC110" s="265">
        <v>7818</v>
      </c>
      <c r="BD110" s="265">
        <v>7788</v>
      </c>
      <c r="BE110" s="265">
        <v>7795</v>
      </c>
      <c r="BF110" s="265">
        <v>7791</v>
      </c>
      <c r="BG110" s="265">
        <v>8435</v>
      </c>
      <c r="BH110" s="265">
        <v>7603</v>
      </c>
      <c r="BI110" s="265">
        <v>7595</v>
      </c>
      <c r="BJ110" s="265">
        <v>7515</v>
      </c>
      <c r="BK110" s="265">
        <v>7489</v>
      </c>
      <c r="BL110" s="95">
        <v>7381</v>
      </c>
      <c r="BM110" s="95">
        <v>7237</v>
      </c>
      <c r="BN110" s="95">
        <v>7391</v>
      </c>
      <c r="BO110" s="95">
        <v>7437</v>
      </c>
      <c r="BP110" s="95">
        <v>7344</v>
      </c>
      <c r="BQ110" s="95">
        <v>7354</v>
      </c>
      <c r="BR110" s="95">
        <v>7346</v>
      </c>
      <c r="BS110" s="95">
        <v>7421</v>
      </c>
      <c r="BT110" s="95">
        <v>7518</v>
      </c>
      <c r="BU110" s="95">
        <v>7584</v>
      </c>
      <c r="BV110" s="95">
        <v>7572</v>
      </c>
      <c r="BW110" s="95">
        <v>7556</v>
      </c>
      <c r="BX110" s="265">
        <v>7432</v>
      </c>
      <c r="BY110" s="265">
        <v>7458</v>
      </c>
      <c r="BZ110" s="265">
        <v>7471</v>
      </c>
      <c r="CA110" s="265">
        <v>7466</v>
      </c>
      <c r="CB110" s="265">
        <v>7422</v>
      </c>
      <c r="CC110" s="265">
        <v>7438</v>
      </c>
      <c r="CD110" s="265">
        <v>7498</v>
      </c>
      <c r="CE110" s="265">
        <v>7457</v>
      </c>
      <c r="CF110" s="265">
        <v>7403</v>
      </c>
      <c r="CG110" s="265">
        <v>7428</v>
      </c>
      <c r="CH110" s="265">
        <v>7396</v>
      </c>
      <c r="CI110" s="265">
        <v>7336</v>
      </c>
      <c r="CJ110" s="95">
        <v>7162</v>
      </c>
      <c r="CK110" s="95">
        <v>7080</v>
      </c>
      <c r="CL110" s="95">
        <v>7081</v>
      </c>
      <c r="CM110" s="95">
        <v>7023</v>
      </c>
      <c r="CN110" s="95">
        <v>6932</v>
      </c>
      <c r="CO110" s="95">
        <v>6933</v>
      </c>
      <c r="CP110" s="95">
        <v>7004</v>
      </c>
      <c r="CQ110" s="95">
        <v>7100</v>
      </c>
      <c r="CR110" s="95">
        <v>7171</v>
      </c>
      <c r="CS110" s="95">
        <v>7256</v>
      </c>
      <c r="CT110" s="95">
        <v>7335</v>
      </c>
      <c r="CU110" s="95">
        <v>7424</v>
      </c>
      <c r="CV110" s="265">
        <v>7341</v>
      </c>
      <c r="CW110" s="265">
        <v>7395</v>
      </c>
      <c r="CX110" s="265">
        <v>7547</v>
      </c>
      <c r="CY110" s="265">
        <v>7592</v>
      </c>
      <c r="CZ110" s="265">
        <v>7705</v>
      </c>
      <c r="DA110" s="265">
        <v>7684</v>
      </c>
      <c r="DB110" s="265">
        <v>7506</v>
      </c>
      <c r="DC110" s="265">
        <v>7525</v>
      </c>
      <c r="DD110" s="265">
        <v>7593</v>
      </c>
      <c r="DE110" s="265">
        <v>7608</v>
      </c>
      <c r="DF110" s="265">
        <v>7632</v>
      </c>
      <c r="DG110" s="265">
        <v>7664</v>
      </c>
      <c r="DH110" s="95">
        <v>7559</v>
      </c>
      <c r="DI110" s="95">
        <v>7581</v>
      </c>
      <c r="DJ110" s="95">
        <v>7722</v>
      </c>
      <c r="DK110" s="95">
        <v>7780</v>
      </c>
      <c r="DL110" s="95">
        <v>7758</v>
      </c>
      <c r="DM110" s="95">
        <v>7760</v>
      </c>
      <c r="DN110" s="95">
        <v>7209</v>
      </c>
      <c r="DO110" s="95">
        <v>7219</v>
      </c>
      <c r="DP110" s="95">
        <v>7264</v>
      </c>
      <c r="DQ110" s="95">
        <v>7190</v>
      </c>
      <c r="DR110" s="95">
        <v>7132</v>
      </c>
      <c r="DS110" s="95">
        <v>7086</v>
      </c>
      <c r="DT110" s="265">
        <v>6933</v>
      </c>
      <c r="DU110" s="265">
        <v>6976</v>
      </c>
      <c r="DV110" s="265">
        <v>7203</v>
      </c>
      <c r="DW110" s="265">
        <v>7199</v>
      </c>
      <c r="DX110" s="265">
        <v>7182</v>
      </c>
      <c r="DY110" s="265">
        <v>7243</v>
      </c>
      <c r="DZ110" s="265">
        <v>7136</v>
      </c>
      <c r="EA110" s="265">
        <v>7140</v>
      </c>
      <c r="EB110" s="265">
        <v>7317</v>
      </c>
      <c r="EC110" s="265">
        <v>7272</v>
      </c>
      <c r="ED110" s="265">
        <v>7248</v>
      </c>
      <c r="EE110" s="265">
        <v>7138</v>
      </c>
      <c r="EF110" s="95">
        <v>6955</v>
      </c>
      <c r="EG110" s="95">
        <v>6866</v>
      </c>
      <c r="EH110" s="95">
        <v>6814</v>
      </c>
      <c r="EI110" s="95">
        <v>6871</v>
      </c>
      <c r="EJ110" s="95">
        <v>6867</v>
      </c>
      <c r="EK110" s="95">
        <v>6946</v>
      </c>
      <c r="EL110" s="95">
        <v>6951</v>
      </c>
      <c r="EM110" s="95">
        <v>6943</v>
      </c>
      <c r="EN110" s="95">
        <v>6975</v>
      </c>
      <c r="EO110" s="95">
        <v>6976</v>
      </c>
      <c r="EP110" s="95">
        <v>6944</v>
      </c>
      <c r="EQ110" s="95">
        <v>6896</v>
      </c>
      <c r="ER110" s="95">
        <v>6774</v>
      </c>
      <c r="ES110" s="95">
        <v>6793</v>
      </c>
      <c r="ET110" s="95">
        <v>6862</v>
      </c>
      <c r="EU110" s="95">
        <v>6927</v>
      </c>
      <c r="EV110" s="95">
        <v>6901</v>
      </c>
      <c r="EW110" s="276">
        <v>6886</v>
      </c>
      <c r="EX110" s="276">
        <v>6859</v>
      </c>
      <c r="EY110" s="276">
        <v>6854</v>
      </c>
      <c r="EZ110" s="276">
        <v>6858</v>
      </c>
      <c r="FA110" s="276">
        <v>6858</v>
      </c>
      <c r="FB110" s="276">
        <v>6812</v>
      </c>
      <c r="FC110" s="276">
        <v>6928</v>
      </c>
      <c r="FD110" s="95">
        <v>6740</v>
      </c>
      <c r="FE110" s="281">
        <v>-188</v>
      </c>
      <c r="FF110" s="282">
        <v>97.286374133949195</v>
      </c>
      <c r="FG110" s="281">
        <v>-188</v>
      </c>
      <c r="FH110" s="282">
        <v>97.286374133949195</v>
      </c>
    </row>
    <row r="111" spans="1:164" ht="15" outlineLevel="2">
      <c r="A111" s="306">
        <v>145</v>
      </c>
      <c r="B111" s="307" t="s">
        <v>323</v>
      </c>
      <c r="C111" s="306" t="s">
        <v>441</v>
      </c>
      <c r="D111" s="265">
        <v>783</v>
      </c>
      <c r="E111" s="265">
        <v>810</v>
      </c>
      <c r="F111" s="265">
        <v>813</v>
      </c>
      <c r="G111" s="265">
        <v>774</v>
      </c>
      <c r="H111" s="265">
        <v>783</v>
      </c>
      <c r="I111" s="265">
        <v>809</v>
      </c>
      <c r="J111" s="265">
        <v>791</v>
      </c>
      <c r="K111" s="265">
        <v>794</v>
      </c>
      <c r="L111" s="265">
        <v>812</v>
      </c>
      <c r="M111" s="265">
        <v>870</v>
      </c>
      <c r="N111" s="265">
        <v>855</v>
      </c>
      <c r="O111" s="265">
        <v>747</v>
      </c>
      <c r="P111" s="265">
        <v>707</v>
      </c>
      <c r="Q111" s="265">
        <v>596</v>
      </c>
      <c r="R111" s="265">
        <v>720</v>
      </c>
      <c r="S111" s="265">
        <v>664</v>
      </c>
      <c r="T111" s="265">
        <v>783</v>
      </c>
      <c r="U111" s="265">
        <v>738</v>
      </c>
      <c r="V111" s="265">
        <v>708</v>
      </c>
      <c r="W111" s="265">
        <v>800</v>
      </c>
      <c r="X111" s="265">
        <v>792</v>
      </c>
      <c r="Y111" s="265">
        <v>829</v>
      </c>
      <c r="Z111" s="265">
        <v>815</v>
      </c>
      <c r="AA111" s="265">
        <v>782</v>
      </c>
      <c r="AB111" s="265">
        <v>705</v>
      </c>
      <c r="AC111" s="265">
        <v>672</v>
      </c>
      <c r="AD111" s="265">
        <v>692</v>
      </c>
      <c r="AE111" s="265">
        <v>680</v>
      </c>
      <c r="AF111" s="265">
        <v>671</v>
      </c>
      <c r="AG111" s="265">
        <v>680</v>
      </c>
      <c r="AH111" s="265">
        <v>697</v>
      </c>
      <c r="AI111" s="265">
        <v>729</v>
      </c>
      <c r="AJ111" s="265">
        <v>752</v>
      </c>
      <c r="AK111" s="265">
        <v>747</v>
      </c>
      <c r="AL111" s="265">
        <v>695</v>
      </c>
      <c r="AM111" s="265">
        <v>701</v>
      </c>
      <c r="AN111" s="265">
        <v>663</v>
      </c>
      <c r="AO111" s="265">
        <v>553</v>
      </c>
      <c r="AP111" s="265">
        <v>572</v>
      </c>
      <c r="AQ111" s="265">
        <v>593</v>
      </c>
      <c r="AR111" s="265">
        <v>594</v>
      </c>
      <c r="AS111" s="265">
        <v>616</v>
      </c>
      <c r="AT111" s="265">
        <v>623</v>
      </c>
      <c r="AU111" s="265">
        <v>642</v>
      </c>
      <c r="AV111" s="265">
        <v>650</v>
      </c>
      <c r="AW111" s="265">
        <v>666</v>
      </c>
      <c r="AX111" s="265">
        <v>673</v>
      </c>
      <c r="AY111" s="265">
        <v>690</v>
      </c>
      <c r="AZ111" s="265">
        <v>688</v>
      </c>
      <c r="BA111" s="265">
        <v>674</v>
      </c>
      <c r="BB111" s="265">
        <v>667</v>
      </c>
      <c r="BC111" s="265">
        <v>610</v>
      </c>
      <c r="BD111" s="265">
        <v>617</v>
      </c>
      <c r="BE111" s="265">
        <v>632</v>
      </c>
      <c r="BF111" s="265">
        <v>643</v>
      </c>
      <c r="BG111" s="265">
        <v>659</v>
      </c>
      <c r="BH111" s="265">
        <v>661</v>
      </c>
      <c r="BI111" s="265">
        <v>637</v>
      </c>
      <c r="BJ111" s="265">
        <v>617</v>
      </c>
      <c r="BK111" s="265">
        <v>629</v>
      </c>
      <c r="BL111" s="95">
        <v>636</v>
      </c>
      <c r="BM111" s="95">
        <v>640</v>
      </c>
      <c r="BN111" s="95">
        <v>640</v>
      </c>
      <c r="BO111" s="95">
        <v>675</v>
      </c>
      <c r="BP111" s="95">
        <v>674</v>
      </c>
      <c r="BQ111" s="95">
        <v>661</v>
      </c>
      <c r="BR111" s="95">
        <v>665</v>
      </c>
      <c r="BS111" s="95">
        <v>689</v>
      </c>
      <c r="BT111" s="95">
        <v>674</v>
      </c>
      <c r="BU111" s="95">
        <v>667</v>
      </c>
      <c r="BV111" s="95">
        <v>653</v>
      </c>
      <c r="BW111" s="95">
        <v>628</v>
      </c>
      <c r="BX111" s="265">
        <v>603</v>
      </c>
      <c r="BY111" s="265">
        <v>611</v>
      </c>
      <c r="BZ111" s="265">
        <v>633</v>
      </c>
      <c r="CA111" s="265">
        <v>623</v>
      </c>
      <c r="CB111" s="265">
        <v>612</v>
      </c>
      <c r="CC111" s="265">
        <v>620</v>
      </c>
      <c r="CD111" s="265">
        <v>642</v>
      </c>
      <c r="CE111" s="265">
        <v>662</v>
      </c>
      <c r="CF111" s="265">
        <v>648</v>
      </c>
      <c r="CG111" s="265">
        <v>666</v>
      </c>
      <c r="CH111" s="265">
        <v>657</v>
      </c>
      <c r="CI111" s="265">
        <v>629</v>
      </c>
      <c r="CJ111" s="95">
        <v>592</v>
      </c>
      <c r="CK111" s="95">
        <v>633</v>
      </c>
      <c r="CL111" s="95">
        <v>603</v>
      </c>
      <c r="CM111" s="95">
        <v>592</v>
      </c>
      <c r="CN111" s="95">
        <v>564</v>
      </c>
      <c r="CO111" s="95">
        <v>553</v>
      </c>
      <c r="CP111" s="95">
        <v>553</v>
      </c>
      <c r="CQ111" s="95">
        <v>605</v>
      </c>
      <c r="CR111" s="95">
        <v>603</v>
      </c>
      <c r="CS111" s="95">
        <v>625</v>
      </c>
      <c r="CT111" s="95">
        <v>646</v>
      </c>
      <c r="CU111" s="95">
        <v>647</v>
      </c>
      <c r="CV111" s="265">
        <v>661</v>
      </c>
      <c r="CW111" s="265">
        <v>678</v>
      </c>
      <c r="CX111" s="265">
        <v>715</v>
      </c>
      <c r="CY111" s="265">
        <v>723</v>
      </c>
      <c r="CZ111" s="265">
        <v>733</v>
      </c>
      <c r="DA111" s="265">
        <v>739</v>
      </c>
      <c r="DB111" s="265">
        <v>753</v>
      </c>
      <c r="DC111" s="265">
        <v>758</v>
      </c>
      <c r="DD111" s="265">
        <v>789</v>
      </c>
      <c r="DE111" s="265">
        <v>777</v>
      </c>
      <c r="DF111" s="265">
        <v>770</v>
      </c>
      <c r="DG111" s="265">
        <v>790</v>
      </c>
      <c r="DH111" s="95">
        <v>795</v>
      </c>
      <c r="DI111" s="95">
        <v>798</v>
      </c>
      <c r="DJ111" s="95">
        <v>798</v>
      </c>
      <c r="DK111" s="95">
        <v>826</v>
      </c>
      <c r="DL111" s="95">
        <v>839</v>
      </c>
      <c r="DM111" s="95">
        <v>845</v>
      </c>
      <c r="DN111" s="95">
        <v>792</v>
      </c>
      <c r="DO111" s="95">
        <v>798</v>
      </c>
      <c r="DP111" s="95">
        <v>830</v>
      </c>
      <c r="DQ111" s="95">
        <v>796</v>
      </c>
      <c r="DR111" s="95">
        <v>792</v>
      </c>
      <c r="DS111" s="95">
        <v>785</v>
      </c>
      <c r="DT111" s="265">
        <v>759</v>
      </c>
      <c r="DU111" s="265">
        <v>771</v>
      </c>
      <c r="DV111" s="265">
        <v>816</v>
      </c>
      <c r="DW111" s="265">
        <v>827</v>
      </c>
      <c r="DX111" s="265">
        <v>838</v>
      </c>
      <c r="DY111" s="265">
        <v>842</v>
      </c>
      <c r="DZ111" s="265">
        <v>803</v>
      </c>
      <c r="EA111" s="265">
        <v>800</v>
      </c>
      <c r="EB111" s="265">
        <v>830</v>
      </c>
      <c r="EC111" s="265">
        <v>812</v>
      </c>
      <c r="ED111" s="265">
        <v>796</v>
      </c>
      <c r="EE111" s="265">
        <v>787</v>
      </c>
      <c r="EF111" s="95">
        <v>768</v>
      </c>
      <c r="EG111" s="95">
        <v>780</v>
      </c>
      <c r="EH111" s="95">
        <v>808</v>
      </c>
      <c r="EI111" s="95">
        <v>813</v>
      </c>
      <c r="EJ111" s="95">
        <v>810</v>
      </c>
      <c r="EK111" s="95">
        <v>821</v>
      </c>
      <c r="EL111" s="95">
        <v>853</v>
      </c>
      <c r="EM111" s="95">
        <v>873</v>
      </c>
      <c r="EN111" s="95">
        <v>871</v>
      </c>
      <c r="EO111" s="95">
        <v>839</v>
      </c>
      <c r="EP111" s="95">
        <v>841</v>
      </c>
      <c r="EQ111" s="95">
        <v>821</v>
      </c>
      <c r="ER111" s="95">
        <v>800</v>
      </c>
      <c r="ES111" s="95">
        <v>823</v>
      </c>
      <c r="ET111" s="95">
        <v>849</v>
      </c>
      <c r="EU111" s="95">
        <v>858</v>
      </c>
      <c r="EV111" s="95">
        <v>848</v>
      </c>
      <c r="EW111" s="276">
        <v>871</v>
      </c>
      <c r="EX111" s="276">
        <v>852</v>
      </c>
      <c r="EY111" s="276">
        <v>850</v>
      </c>
      <c r="EZ111" s="276">
        <v>858</v>
      </c>
      <c r="FA111" s="276">
        <v>862</v>
      </c>
      <c r="FB111" s="276">
        <v>853</v>
      </c>
      <c r="FC111" s="276">
        <v>852</v>
      </c>
      <c r="FD111" s="95">
        <v>795</v>
      </c>
      <c r="FE111" s="281">
        <v>-57</v>
      </c>
      <c r="FF111" s="282">
        <v>93.309859154929597</v>
      </c>
      <c r="FG111" s="281">
        <v>-57</v>
      </c>
      <c r="FH111" s="282">
        <v>93.309859154929597</v>
      </c>
    </row>
    <row r="112" spans="1:164" ht="15" outlineLevel="2">
      <c r="A112" s="306">
        <v>209</v>
      </c>
      <c r="B112" s="307" t="s">
        <v>323</v>
      </c>
      <c r="C112" s="306" t="s">
        <v>442</v>
      </c>
      <c r="D112" s="265">
        <v>3559</v>
      </c>
      <c r="E112" s="265">
        <v>3579</v>
      </c>
      <c r="F112" s="265">
        <v>3546</v>
      </c>
      <c r="G112" s="265">
        <v>3590</v>
      </c>
      <c r="H112" s="265">
        <v>3582</v>
      </c>
      <c r="I112" s="265">
        <v>3655</v>
      </c>
      <c r="J112" s="265">
        <v>3577</v>
      </c>
      <c r="K112" s="265">
        <v>3578</v>
      </c>
      <c r="L112" s="265">
        <v>3544</v>
      </c>
      <c r="M112" s="265">
        <v>3556</v>
      </c>
      <c r="N112" s="265">
        <v>3568</v>
      </c>
      <c r="O112" s="265">
        <v>3569</v>
      </c>
      <c r="P112" s="265">
        <v>3483</v>
      </c>
      <c r="Q112" s="265">
        <v>1817</v>
      </c>
      <c r="R112" s="265">
        <v>3363</v>
      </c>
      <c r="S112" s="265">
        <v>3461</v>
      </c>
      <c r="T112" s="265">
        <v>3582</v>
      </c>
      <c r="U112" s="265">
        <v>3536</v>
      </c>
      <c r="V112" s="265">
        <v>3533</v>
      </c>
      <c r="W112" s="265">
        <v>3617</v>
      </c>
      <c r="X112" s="265">
        <v>3642</v>
      </c>
      <c r="Y112" s="265">
        <v>3716</v>
      </c>
      <c r="Z112" s="265">
        <v>3694</v>
      </c>
      <c r="AA112" s="265">
        <v>3650</v>
      </c>
      <c r="AB112" s="265">
        <v>3535</v>
      </c>
      <c r="AC112" s="265">
        <v>3502</v>
      </c>
      <c r="AD112" s="265">
        <v>3490</v>
      </c>
      <c r="AE112" s="265">
        <v>3468</v>
      </c>
      <c r="AF112" s="265">
        <v>3460</v>
      </c>
      <c r="AG112" s="265">
        <v>3508</v>
      </c>
      <c r="AH112" s="265">
        <v>3667</v>
      </c>
      <c r="AI112" s="265">
        <v>3729</v>
      </c>
      <c r="AJ112" s="265">
        <v>3737</v>
      </c>
      <c r="AK112" s="265">
        <v>3710</v>
      </c>
      <c r="AL112" s="265">
        <v>3520</v>
      </c>
      <c r="AM112" s="265">
        <v>3472</v>
      </c>
      <c r="AN112" s="265">
        <v>3294</v>
      </c>
      <c r="AO112" s="265">
        <v>3079</v>
      </c>
      <c r="AP112" s="265">
        <v>3130</v>
      </c>
      <c r="AQ112" s="265">
        <v>3243</v>
      </c>
      <c r="AR112" s="265">
        <v>3286</v>
      </c>
      <c r="AS112" s="265">
        <v>3394</v>
      </c>
      <c r="AT112" s="265">
        <v>3438</v>
      </c>
      <c r="AU112" s="265">
        <v>3448</v>
      </c>
      <c r="AV112" s="265">
        <v>3479</v>
      </c>
      <c r="AW112" s="265">
        <v>3506</v>
      </c>
      <c r="AX112" s="265">
        <v>3530</v>
      </c>
      <c r="AY112" s="265">
        <v>3534</v>
      </c>
      <c r="AZ112" s="265">
        <v>3474</v>
      </c>
      <c r="BA112" s="265">
        <v>3434</v>
      </c>
      <c r="BB112" s="265">
        <v>3427</v>
      </c>
      <c r="BC112" s="265">
        <v>3356</v>
      </c>
      <c r="BD112" s="265">
        <v>3364</v>
      </c>
      <c r="BE112" s="265">
        <v>3411</v>
      </c>
      <c r="BF112" s="265">
        <v>3381</v>
      </c>
      <c r="BG112" s="265">
        <v>3380</v>
      </c>
      <c r="BH112" s="265">
        <v>3367</v>
      </c>
      <c r="BI112" s="265">
        <v>3310</v>
      </c>
      <c r="BJ112" s="265">
        <v>3275</v>
      </c>
      <c r="BK112" s="265">
        <v>3285</v>
      </c>
      <c r="BL112" s="95">
        <v>3264</v>
      </c>
      <c r="BM112" s="95">
        <v>3163</v>
      </c>
      <c r="BN112" s="95">
        <v>3204</v>
      </c>
      <c r="BO112" s="95">
        <v>3230</v>
      </c>
      <c r="BP112" s="95">
        <v>3232</v>
      </c>
      <c r="BQ112" s="95">
        <v>3225</v>
      </c>
      <c r="BR112" s="95">
        <v>3234</v>
      </c>
      <c r="BS112" s="95">
        <v>3226</v>
      </c>
      <c r="BT112" s="95">
        <v>3240</v>
      </c>
      <c r="BU112" s="95">
        <v>3212</v>
      </c>
      <c r="BV112" s="95">
        <v>3174</v>
      </c>
      <c r="BW112" s="95">
        <v>3166</v>
      </c>
      <c r="BX112" s="265">
        <v>3111</v>
      </c>
      <c r="BY112" s="265">
        <v>3115</v>
      </c>
      <c r="BZ112" s="265">
        <v>3151</v>
      </c>
      <c r="CA112" s="265">
        <v>3164</v>
      </c>
      <c r="CB112" s="265">
        <v>3175</v>
      </c>
      <c r="CC112" s="265">
        <v>3225</v>
      </c>
      <c r="CD112" s="265">
        <v>3275</v>
      </c>
      <c r="CE112" s="265">
        <v>3347</v>
      </c>
      <c r="CF112" s="265">
        <v>3280</v>
      </c>
      <c r="CG112" s="265">
        <v>3204</v>
      </c>
      <c r="CH112" s="265">
        <v>3209</v>
      </c>
      <c r="CI112" s="265">
        <v>3188</v>
      </c>
      <c r="CJ112" s="95">
        <v>3118</v>
      </c>
      <c r="CK112" s="95">
        <v>3036</v>
      </c>
      <c r="CL112" s="95">
        <v>3107</v>
      </c>
      <c r="CM112" s="95">
        <v>3151</v>
      </c>
      <c r="CN112" s="95">
        <v>3105</v>
      </c>
      <c r="CO112" s="95">
        <v>3081</v>
      </c>
      <c r="CP112" s="95">
        <v>3063</v>
      </c>
      <c r="CQ112" s="95">
        <v>3134</v>
      </c>
      <c r="CR112" s="95">
        <v>3165</v>
      </c>
      <c r="CS112" s="95">
        <v>3133</v>
      </c>
      <c r="CT112" s="95">
        <v>3185</v>
      </c>
      <c r="CU112" s="95">
        <v>3142</v>
      </c>
      <c r="CV112" s="265">
        <v>3160</v>
      </c>
      <c r="CW112" s="265">
        <v>3168</v>
      </c>
      <c r="CX112" s="265">
        <v>3305</v>
      </c>
      <c r="CY112" s="265">
        <v>3330</v>
      </c>
      <c r="CZ112" s="265">
        <v>3318</v>
      </c>
      <c r="DA112" s="265">
        <v>3275</v>
      </c>
      <c r="DB112" s="265">
        <v>3262</v>
      </c>
      <c r="DC112" s="265">
        <v>3254</v>
      </c>
      <c r="DD112" s="265">
        <v>3244</v>
      </c>
      <c r="DE112" s="265">
        <v>3288</v>
      </c>
      <c r="DF112" s="265">
        <v>3283</v>
      </c>
      <c r="DG112" s="265">
        <v>3331</v>
      </c>
      <c r="DH112" s="95">
        <v>3265</v>
      </c>
      <c r="DI112" s="95">
        <v>3298</v>
      </c>
      <c r="DJ112" s="95">
        <v>3384</v>
      </c>
      <c r="DK112" s="95">
        <v>3441</v>
      </c>
      <c r="DL112" s="95">
        <v>3413</v>
      </c>
      <c r="DM112" s="95">
        <v>3431</v>
      </c>
      <c r="DN112" s="95">
        <v>3161</v>
      </c>
      <c r="DO112" s="95">
        <v>3165</v>
      </c>
      <c r="DP112" s="95">
        <v>3182</v>
      </c>
      <c r="DQ112" s="95">
        <v>3146</v>
      </c>
      <c r="DR112" s="95">
        <v>3165</v>
      </c>
      <c r="DS112" s="95">
        <v>3093</v>
      </c>
      <c r="DT112" s="265">
        <v>3053</v>
      </c>
      <c r="DU112" s="265">
        <v>3056</v>
      </c>
      <c r="DV112" s="265">
        <v>3133</v>
      </c>
      <c r="DW112" s="265">
        <v>3123</v>
      </c>
      <c r="DX112" s="265">
        <v>3204</v>
      </c>
      <c r="DY112" s="265">
        <v>3209</v>
      </c>
      <c r="DZ112" s="265">
        <v>3212</v>
      </c>
      <c r="EA112" s="265">
        <v>3224</v>
      </c>
      <c r="EB112" s="265">
        <v>3202</v>
      </c>
      <c r="EC112" s="265">
        <v>3223</v>
      </c>
      <c r="ED112" s="265">
        <v>3222</v>
      </c>
      <c r="EE112" s="265">
        <v>3168</v>
      </c>
      <c r="EF112" s="95">
        <v>3114</v>
      </c>
      <c r="EG112" s="95">
        <v>3151</v>
      </c>
      <c r="EH112" s="95">
        <v>3184</v>
      </c>
      <c r="EI112" s="95">
        <v>3271</v>
      </c>
      <c r="EJ112" s="95">
        <v>3239</v>
      </c>
      <c r="EK112" s="95">
        <v>3229</v>
      </c>
      <c r="EL112" s="95">
        <v>3248</v>
      </c>
      <c r="EM112" s="95">
        <v>3276</v>
      </c>
      <c r="EN112" s="95">
        <v>3246</v>
      </c>
      <c r="EO112" s="95">
        <v>3278</v>
      </c>
      <c r="EP112" s="95">
        <v>3208</v>
      </c>
      <c r="EQ112" s="95">
        <v>3151</v>
      </c>
      <c r="ER112" s="95">
        <v>3018</v>
      </c>
      <c r="ES112" s="95">
        <v>3091</v>
      </c>
      <c r="ET112" s="95">
        <v>3188</v>
      </c>
      <c r="EU112" s="95">
        <v>3230</v>
      </c>
      <c r="EV112" s="95">
        <v>3253</v>
      </c>
      <c r="EW112" s="276">
        <v>3291</v>
      </c>
      <c r="EX112" s="276">
        <v>3317</v>
      </c>
      <c r="EY112" s="276">
        <v>3291</v>
      </c>
      <c r="EZ112" s="276">
        <v>3291</v>
      </c>
      <c r="FA112" s="276">
        <v>3243</v>
      </c>
      <c r="FB112" s="276">
        <v>3223</v>
      </c>
      <c r="FC112" s="276">
        <v>3239</v>
      </c>
      <c r="FD112" s="95">
        <v>3124</v>
      </c>
      <c r="FE112" s="281">
        <v>-115</v>
      </c>
      <c r="FF112" s="282">
        <v>96.449521457239896</v>
      </c>
      <c r="FG112" s="281">
        <v>-115</v>
      </c>
      <c r="FH112" s="282">
        <v>96.449521457239896</v>
      </c>
    </row>
    <row r="113" spans="1:164" ht="15" outlineLevel="2">
      <c r="A113" s="306">
        <v>282</v>
      </c>
      <c r="B113" s="307" t="s">
        <v>323</v>
      </c>
      <c r="C113" s="306" t="s">
        <v>443</v>
      </c>
      <c r="D113" s="265">
        <v>7109</v>
      </c>
      <c r="E113" s="265">
        <v>7080</v>
      </c>
      <c r="F113" s="265">
        <v>7077</v>
      </c>
      <c r="G113" s="265">
        <v>7229</v>
      </c>
      <c r="H113" s="265">
        <v>7223</v>
      </c>
      <c r="I113" s="265">
        <v>7282</v>
      </c>
      <c r="J113" s="265">
        <v>7277</v>
      </c>
      <c r="K113" s="265">
        <v>7312</v>
      </c>
      <c r="L113" s="265">
        <v>7270</v>
      </c>
      <c r="M113" s="265">
        <v>7347</v>
      </c>
      <c r="N113" s="265">
        <v>7426</v>
      </c>
      <c r="O113" s="265">
        <v>7398</v>
      </c>
      <c r="P113" s="265">
        <v>7152</v>
      </c>
      <c r="Q113" s="265">
        <v>5619</v>
      </c>
      <c r="R113" s="265">
        <v>7033</v>
      </c>
      <c r="S113" s="265">
        <v>7106</v>
      </c>
      <c r="T113" s="265">
        <v>7223</v>
      </c>
      <c r="U113" s="265">
        <v>7184</v>
      </c>
      <c r="V113" s="265">
        <v>7264</v>
      </c>
      <c r="W113" s="265">
        <v>7449</v>
      </c>
      <c r="X113" s="265">
        <v>7521</v>
      </c>
      <c r="Y113" s="265">
        <v>7550</v>
      </c>
      <c r="Z113" s="265">
        <v>7415</v>
      </c>
      <c r="AA113" s="265">
        <v>7138</v>
      </c>
      <c r="AB113" s="265">
        <v>6883</v>
      </c>
      <c r="AC113" s="265">
        <v>6845</v>
      </c>
      <c r="AD113" s="265">
        <v>6949</v>
      </c>
      <c r="AE113" s="265">
        <v>7039</v>
      </c>
      <c r="AF113" s="265">
        <v>7045</v>
      </c>
      <c r="AG113" s="265">
        <v>7244</v>
      </c>
      <c r="AH113" s="265">
        <v>7539</v>
      </c>
      <c r="AI113" s="265">
        <v>7661</v>
      </c>
      <c r="AJ113" s="265">
        <v>7735</v>
      </c>
      <c r="AK113" s="265">
        <v>7709</v>
      </c>
      <c r="AL113" s="265">
        <v>7349</v>
      </c>
      <c r="AM113" s="265">
        <v>7295</v>
      </c>
      <c r="AN113" s="265">
        <v>7154</v>
      </c>
      <c r="AO113" s="265">
        <v>6988</v>
      </c>
      <c r="AP113" s="265">
        <v>7087</v>
      </c>
      <c r="AQ113" s="265">
        <v>7261</v>
      </c>
      <c r="AR113" s="265">
        <v>7346</v>
      </c>
      <c r="AS113" s="265">
        <v>7531</v>
      </c>
      <c r="AT113" s="265">
        <v>7593</v>
      </c>
      <c r="AU113" s="265">
        <v>7625</v>
      </c>
      <c r="AV113" s="265">
        <v>7688</v>
      </c>
      <c r="AW113" s="265">
        <v>7770</v>
      </c>
      <c r="AX113" s="265">
        <v>8245</v>
      </c>
      <c r="AY113" s="265">
        <v>8894</v>
      </c>
      <c r="AZ113" s="265">
        <v>9190</v>
      </c>
      <c r="BA113" s="265">
        <v>8944</v>
      </c>
      <c r="BB113" s="265">
        <v>8853</v>
      </c>
      <c r="BC113" s="265">
        <v>8754</v>
      </c>
      <c r="BD113" s="265">
        <v>8465</v>
      </c>
      <c r="BE113" s="265">
        <v>8360</v>
      </c>
      <c r="BF113" s="265">
        <v>8273</v>
      </c>
      <c r="BG113" s="265">
        <v>8175</v>
      </c>
      <c r="BH113" s="265">
        <v>7888</v>
      </c>
      <c r="BI113" s="265">
        <v>7750</v>
      </c>
      <c r="BJ113" s="265">
        <v>7504</v>
      </c>
      <c r="BK113" s="265">
        <v>7488</v>
      </c>
      <c r="BL113" s="95">
        <v>7334</v>
      </c>
      <c r="BM113" s="95">
        <v>7238</v>
      </c>
      <c r="BN113" s="95">
        <v>7284</v>
      </c>
      <c r="BO113" s="95">
        <v>7225</v>
      </c>
      <c r="BP113" s="95">
        <v>7062</v>
      </c>
      <c r="BQ113" s="95">
        <v>7080</v>
      </c>
      <c r="BR113" s="95">
        <v>7061</v>
      </c>
      <c r="BS113" s="95">
        <v>7124</v>
      </c>
      <c r="BT113" s="95">
        <v>7135</v>
      </c>
      <c r="BU113" s="95">
        <v>7091</v>
      </c>
      <c r="BV113" s="95">
        <v>7032</v>
      </c>
      <c r="BW113" s="95">
        <v>6985</v>
      </c>
      <c r="BX113" s="265">
        <v>6803</v>
      </c>
      <c r="BY113" s="265">
        <v>6714</v>
      </c>
      <c r="BZ113" s="265">
        <v>6784</v>
      </c>
      <c r="CA113" s="265">
        <v>6801</v>
      </c>
      <c r="CB113" s="265">
        <v>6779</v>
      </c>
      <c r="CC113" s="265">
        <v>6807</v>
      </c>
      <c r="CD113" s="265">
        <v>6871</v>
      </c>
      <c r="CE113" s="265">
        <v>6936</v>
      </c>
      <c r="CF113" s="265">
        <v>6863</v>
      </c>
      <c r="CG113" s="265">
        <v>6919</v>
      </c>
      <c r="CH113" s="265">
        <v>6929</v>
      </c>
      <c r="CI113" s="265">
        <v>6883</v>
      </c>
      <c r="CJ113" s="95">
        <v>6681</v>
      </c>
      <c r="CK113" s="95">
        <v>6573</v>
      </c>
      <c r="CL113" s="95">
        <v>6612</v>
      </c>
      <c r="CM113" s="95">
        <v>6573</v>
      </c>
      <c r="CN113" s="95">
        <v>6474</v>
      </c>
      <c r="CO113" s="95">
        <v>6433</v>
      </c>
      <c r="CP113" s="95">
        <v>6429</v>
      </c>
      <c r="CQ113" s="95">
        <v>6601</v>
      </c>
      <c r="CR113" s="95">
        <v>6588</v>
      </c>
      <c r="CS113" s="95">
        <v>6623</v>
      </c>
      <c r="CT113" s="95">
        <v>6685</v>
      </c>
      <c r="CU113" s="95">
        <v>6675</v>
      </c>
      <c r="CV113" s="265">
        <v>6625</v>
      </c>
      <c r="CW113" s="265">
        <v>6714</v>
      </c>
      <c r="CX113" s="265">
        <v>6807</v>
      </c>
      <c r="CY113" s="265">
        <v>6808</v>
      </c>
      <c r="CZ113" s="265">
        <v>6885</v>
      </c>
      <c r="DA113" s="265">
        <v>6869</v>
      </c>
      <c r="DB113" s="265">
        <v>6838</v>
      </c>
      <c r="DC113" s="265">
        <v>6831</v>
      </c>
      <c r="DD113" s="265">
        <v>6790</v>
      </c>
      <c r="DE113" s="265">
        <v>6811</v>
      </c>
      <c r="DF113" s="265">
        <v>6808</v>
      </c>
      <c r="DG113" s="265">
        <v>6808</v>
      </c>
      <c r="DH113" s="95">
        <v>6756</v>
      </c>
      <c r="DI113" s="95">
        <v>6770</v>
      </c>
      <c r="DJ113" s="95">
        <v>6838</v>
      </c>
      <c r="DK113" s="95">
        <v>6885</v>
      </c>
      <c r="DL113" s="95">
        <v>6842</v>
      </c>
      <c r="DM113" s="95">
        <v>6881</v>
      </c>
      <c r="DN113" s="95">
        <v>6344</v>
      </c>
      <c r="DO113" s="95">
        <v>6338</v>
      </c>
      <c r="DP113" s="95">
        <v>6324</v>
      </c>
      <c r="DQ113" s="95">
        <v>6246</v>
      </c>
      <c r="DR113" s="95">
        <v>6240</v>
      </c>
      <c r="DS113" s="95">
        <v>6178</v>
      </c>
      <c r="DT113" s="265">
        <v>6107</v>
      </c>
      <c r="DU113" s="265">
        <v>6168</v>
      </c>
      <c r="DV113" s="265">
        <v>6253</v>
      </c>
      <c r="DW113" s="265">
        <v>6255</v>
      </c>
      <c r="DX113" s="265">
        <v>6234</v>
      </c>
      <c r="DY113" s="265">
        <v>6238</v>
      </c>
      <c r="DZ113" s="265">
        <v>6211</v>
      </c>
      <c r="EA113" s="265">
        <v>6240</v>
      </c>
      <c r="EB113" s="265">
        <v>6243</v>
      </c>
      <c r="EC113" s="265">
        <v>6254</v>
      </c>
      <c r="ED113" s="265">
        <v>6292</v>
      </c>
      <c r="EE113" s="265">
        <v>6239</v>
      </c>
      <c r="EF113" s="95">
        <v>6091</v>
      </c>
      <c r="EG113" s="95">
        <v>6064</v>
      </c>
      <c r="EH113" s="95">
        <v>6036</v>
      </c>
      <c r="EI113" s="95">
        <v>6027</v>
      </c>
      <c r="EJ113" s="95">
        <v>6059</v>
      </c>
      <c r="EK113" s="95">
        <v>6078</v>
      </c>
      <c r="EL113" s="95">
        <v>6062</v>
      </c>
      <c r="EM113" s="95">
        <v>6033</v>
      </c>
      <c r="EN113" s="95">
        <v>6048</v>
      </c>
      <c r="EO113" s="95">
        <v>6020</v>
      </c>
      <c r="EP113" s="95">
        <v>5985</v>
      </c>
      <c r="EQ113" s="95">
        <v>5957</v>
      </c>
      <c r="ER113" s="95">
        <v>5824</v>
      </c>
      <c r="ES113" s="95">
        <v>5904</v>
      </c>
      <c r="ET113" s="95">
        <v>5876</v>
      </c>
      <c r="EU113" s="95">
        <v>5923</v>
      </c>
      <c r="EV113" s="95">
        <v>5923</v>
      </c>
      <c r="EW113" s="276">
        <v>5916</v>
      </c>
      <c r="EX113" s="276">
        <v>5833</v>
      </c>
      <c r="EY113" s="276">
        <v>5810</v>
      </c>
      <c r="EZ113" s="276">
        <v>5824</v>
      </c>
      <c r="FA113" s="276">
        <v>5808</v>
      </c>
      <c r="FB113" s="276">
        <v>5774</v>
      </c>
      <c r="FC113" s="276">
        <v>5761</v>
      </c>
      <c r="FD113" s="95">
        <v>5564</v>
      </c>
      <c r="FE113" s="281">
        <v>-197</v>
      </c>
      <c r="FF113" s="282">
        <v>96.580454782155897</v>
      </c>
      <c r="FG113" s="281">
        <v>-197</v>
      </c>
      <c r="FH113" s="282">
        <v>96.580454782155897</v>
      </c>
    </row>
    <row r="114" spans="1:164" ht="15" outlineLevel="2">
      <c r="A114" s="306">
        <v>353</v>
      </c>
      <c r="B114" s="307" t="s">
        <v>323</v>
      </c>
      <c r="C114" s="306" t="s">
        <v>444</v>
      </c>
      <c r="D114" s="265">
        <v>819</v>
      </c>
      <c r="E114" s="265">
        <v>774</v>
      </c>
      <c r="F114" s="265">
        <v>761</v>
      </c>
      <c r="G114" s="265">
        <v>764</v>
      </c>
      <c r="H114" s="265">
        <v>797</v>
      </c>
      <c r="I114" s="265">
        <v>804</v>
      </c>
      <c r="J114" s="265">
        <v>764</v>
      </c>
      <c r="K114" s="265">
        <v>790</v>
      </c>
      <c r="L114" s="265">
        <v>797</v>
      </c>
      <c r="M114" s="265">
        <v>819</v>
      </c>
      <c r="N114" s="265">
        <v>823</v>
      </c>
      <c r="O114" s="265">
        <v>840</v>
      </c>
      <c r="P114" s="265">
        <v>812</v>
      </c>
      <c r="Q114" s="265">
        <v>587</v>
      </c>
      <c r="R114" s="265">
        <v>899</v>
      </c>
      <c r="S114" s="265">
        <v>854</v>
      </c>
      <c r="T114" s="265">
        <v>797</v>
      </c>
      <c r="U114" s="265">
        <v>861</v>
      </c>
      <c r="V114" s="265">
        <v>885</v>
      </c>
      <c r="W114" s="265">
        <v>917</v>
      </c>
      <c r="X114" s="265">
        <v>967</v>
      </c>
      <c r="Y114" s="265">
        <v>977</v>
      </c>
      <c r="Z114" s="265">
        <v>903</v>
      </c>
      <c r="AA114" s="265">
        <v>847</v>
      </c>
      <c r="AB114" s="265">
        <v>780</v>
      </c>
      <c r="AC114" s="265">
        <v>773</v>
      </c>
      <c r="AD114" s="265">
        <v>766</v>
      </c>
      <c r="AE114" s="265">
        <v>755</v>
      </c>
      <c r="AF114" s="265">
        <v>750</v>
      </c>
      <c r="AG114" s="265">
        <v>783</v>
      </c>
      <c r="AH114" s="265">
        <v>821</v>
      </c>
      <c r="AI114" s="265">
        <v>834</v>
      </c>
      <c r="AJ114" s="265">
        <v>834</v>
      </c>
      <c r="AK114" s="265">
        <v>840</v>
      </c>
      <c r="AL114" s="265">
        <v>790</v>
      </c>
      <c r="AM114" s="265">
        <v>798</v>
      </c>
      <c r="AN114" s="265">
        <v>802</v>
      </c>
      <c r="AO114" s="265">
        <v>772</v>
      </c>
      <c r="AP114" s="265">
        <v>781</v>
      </c>
      <c r="AQ114" s="265">
        <v>840</v>
      </c>
      <c r="AR114" s="265">
        <v>860</v>
      </c>
      <c r="AS114" s="265">
        <v>948</v>
      </c>
      <c r="AT114" s="265">
        <v>951</v>
      </c>
      <c r="AU114" s="265">
        <v>973</v>
      </c>
      <c r="AV114" s="265">
        <v>980</v>
      </c>
      <c r="AW114" s="265">
        <v>1000</v>
      </c>
      <c r="AX114" s="265">
        <v>1006</v>
      </c>
      <c r="AY114" s="265">
        <v>1028</v>
      </c>
      <c r="AZ114" s="265">
        <v>1033</v>
      </c>
      <c r="BA114" s="265">
        <v>1022</v>
      </c>
      <c r="BB114" s="265">
        <v>1006</v>
      </c>
      <c r="BC114" s="265">
        <v>960</v>
      </c>
      <c r="BD114" s="265">
        <v>945</v>
      </c>
      <c r="BE114" s="265">
        <v>949</v>
      </c>
      <c r="BF114" s="265">
        <v>960</v>
      </c>
      <c r="BG114" s="265">
        <v>939</v>
      </c>
      <c r="BH114" s="265">
        <v>958</v>
      </c>
      <c r="BI114" s="265">
        <v>955</v>
      </c>
      <c r="BJ114" s="265">
        <v>963</v>
      </c>
      <c r="BK114" s="265">
        <v>970</v>
      </c>
      <c r="BL114" s="95">
        <v>978</v>
      </c>
      <c r="BM114" s="95">
        <v>968</v>
      </c>
      <c r="BN114" s="95">
        <v>999</v>
      </c>
      <c r="BO114" s="95">
        <v>1026</v>
      </c>
      <c r="BP114" s="95">
        <v>1006</v>
      </c>
      <c r="BQ114" s="95">
        <v>1028</v>
      </c>
      <c r="BR114" s="95">
        <v>1042</v>
      </c>
      <c r="BS114" s="95">
        <v>1060</v>
      </c>
      <c r="BT114" s="95">
        <v>1080</v>
      </c>
      <c r="BU114" s="95">
        <v>1115</v>
      </c>
      <c r="BV114" s="95">
        <v>1123</v>
      </c>
      <c r="BW114" s="95">
        <v>1112</v>
      </c>
      <c r="BX114" s="265">
        <v>1094</v>
      </c>
      <c r="BY114" s="265">
        <v>1092</v>
      </c>
      <c r="BZ114" s="265">
        <v>1077</v>
      </c>
      <c r="CA114" s="265">
        <v>1091</v>
      </c>
      <c r="CB114" s="265">
        <v>1083</v>
      </c>
      <c r="CC114" s="265">
        <v>1089</v>
      </c>
      <c r="CD114" s="265">
        <v>1093</v>
      </c>
      <c r="CE114" s="265">
        <v>1086</v>
      </c>
      <c r="CF114" s="265">
        <v>1060</v>
      </c>
      <c r="CG114" s="265">
        <v>1064</v>
      </c>
      <c r="CH114" s="265">
        <v>1061</v>
      </c>
      <c r="CI114" s="265">
        <v>1074</v>
      </c>
      <c r="CJ114" s="95">
        <v>1003</v>
      </c>
      <c r="CK114" s="95">
        <v>1011</v>
      </c>
      <c r="CL114" s="95">
        <v>1060</v>
      </c>
      <c r="CM114" s="95">
        <v>1073</v>
      </c>
      <c r="CN114" s="95">
        <v>1034</v>
      </c>
      <c r="CO114" s="95">
        <v>1039</v>
      </c>
      <c r="CP114" s="95">
        <v>1053</v>
      </c>
      <c r="CQ114" s="95">
        <v>1082</v>
      </c>
      <c r="CR114" s="95">
        <v>1110</v>
      </c>
      <c r="CS114" s="95">
        <v>1137</v>
      </c>
      <c r="CT114" s="95">
        <v>1154</v>
      </c>
      <c r="CU114" s="95">
        <v>1158</v>
      </c>
      <c r="CV114" s="265">
        <v>1155</v>
      </c>
      <c r="CW114" s="265">
        <v>1158</v>
      </c>
      <c r="CX114" s="265">
        <v>1169</v>
      </c>
      <c r="CY114" s="265">
        <v>1138</v>
      </c>
      <c r="CZ114" s="265">
        <v>1145</v>
      </c>
      <c r="DA114" s="265">
        <v>1149</v>
      </c>
      <c r="DB114" s="265">
        <v>1126</v>
      </c>
      <c r="DC114" s="265">
        <v>1124</v>
      </c>
      <c r="DD114" s="265">
        <v>1107</v>
      </c>
      <c r="DE114" s="265">
        <v>1110</v>
      </c>
      <c r="DF114" s="265">
        <v>1117</v>
      </c>
      <c r="DG114" s="265">
        <v>1115</v>
      </c>
      <c r="DH114" s="95">
        <v>1089</v>
      </c>
      <c r="DI114" s="95">
        <v>1105</v>
      </c>
      <c r="DJ114" s="95">
        <v>1099</v>
      </c>
      <c r="DK114" s="95">
        <v>1082</v>
      </c>
      <c r="DL114" s="95">
        <v>1052</v>
      </c>
      <c r="DM114" s="95">
        <v>1054</v>
      </c>
      <c r="DN114" s="95">
        <v>936</v>
      </c>
      <c r="DO114" s="95">
        <v>929</v>
      </c>
      <c r="DP114" s="95">
        <v>935</v>
      </c>
      <c r="DQ114" s="95">
        <v>926</v>
      </c>
      <c r="DR114" s="95">
        <v>925</v>
      </c>
      <c r="DS114" s="95">
        <v>926</v>
      </c>
      <c r="DT114" s="265">
        <v>906</v>
      </c>
      <c r="DU114" s="265">
        <v>897</v>
      </c>
      <c r="DV114" s="265">
        <v>940</v>
      </c>
      <c r="DW114" s="265">
        <v>937</v>
      </c>
      <c r="DX114" s="265">
        <v>935</v>
      </c>
      <c r="DY114" s="265">
        <v>935</v>
      </c>
      <c r="DZ114" s="265">
        <v>916</v>
      </c>
      <c r="EA114" s="265">
        <v>886</v>
      </c>
      <c r="EB114" s="265">
        <v>889</v>
      </c>
      <c r="EC114" s="265">
        <v>904</v>
      </c>
      <c r="ED114" s="265">
        <v>917</v>
      </c>
      <c r="EE114" s="265">
        <v>914</v>
      </c>
      <c r="EF114" s="95">
        <v>880</v>
      </c>
      <c r="EG114" s="95">
        <v>867</v>
      </c>
      <c r="EH114" s="95">
        <v>875</v>
      </c>
      <c r="EI114" s="95">
        <v>849</v>
      </c>
      <c r="EJ114" s="95">
        <v>836</v>
      </c>
      <c r="EK114" s="95">
        <v>856</v>
      </c>
      <c r="EL114" s="95">
        <v>829</v>
      </c>
      <c r="EM114" s="95">
        <v>832</v>
      </c>
      <c r="EN114" s="95">
        <v>833</v>
      </c>
      <c r="EO114" s="95">
        <v>822</v>
      </c>
      <c r="EP114" s="95">
        <v>823</v>
      </c>
      <c r="EQ114" s="95">
        <v>803</v>
      </c>
      <c r="ER114" s="95">
        <v>779</v>
      </c>
      <c r="ES114" s="95">
        <v>788</v>
      </c>
      <c r="ET114" s="95">
        <v>817</v>
      </c>
      <c r="EU114" s="95">
        <v>824</v>
      </c>
      <c r="EV114" s="95">
        <v>779</v>
      </c>
      <c r="EW114" s="276">
        <v>795</v>
      </c>
      <c r="EX114" s="276">
        <v>802</v>
      </c>
      <c r="EY114" s="276">
        <v>839</v>
      </c>
      <c r="EZ114" s="276">
        <v>840</v>
      </c>
      <c r="FA114" s="276">
        <v>812</v>
      </c>
      <c r="FB114" s="276">
        <v>799</v>
      </c>
      <c r="FC114" s="276">
        <v>782</v>
      </c>
      <c r="FD114" s="95">
        <v>768</v>
      </c>
      <c r="FE114" s="281">
        <v>-14</v>
      </c>
      <c r="FF114" s="282">
        <v>98.209718670076697</v>
      </c>
      <c r="FG114" s="281">
        <v>-14</v>
      </c>
      <c r="FH114" s="282">
        <v>98.209718670076697</v>
      </c>
    </row>
    <row r="115" spans="1:164" ht="15" outlineLevel="2">
      <c r="A115" s="306">
        <v>364</v>
      </c>
      <c r="B115" s="307" t="s">
        <v>323</v>
      </c>
      <c r="C115" s="306" t="s">
        <v>445</v>
      </c>
      <c r="D115" s="265">
        <v>2629</v>
      </c>
      <c r="E115" s="265">
        <v>2596</v>
      </c>
      <c r="F115" s="265">
        <v>2587</v>
      </c>
      <c r="G115" s="265">
        <v>2685</v>
      </c>
      <c r="H115" s="265">
        <v>2707</v>
      </c>
      <c r="I115" s="265">
        <v>2789</v>
      </c>
      <c r="J115" s="265">
        <v>2810</v>
      </c>
      <c r="K115" s="265">
        <v>2780</v>
      </c>
      <c r="L115" s="265">
        <v>2848</v>
      </c>
      <c r="M115" s="265">
        <v>2866</v>
      </c>
      <c r="N115" s="265">
        <v>2874</v>
      </c>
      <c r="O115" s="265">
        <v>2895</v>
      </c>
      <c r="P115" s="265">
        <v>2810</v>
      </c>
      <c r="Q115" s="265">
        <v>1285</v>
      </c>
      <c r="R115" s="265">
        <v>2726</v>
      </c>
      <c r="S115" s="265">
        <v>2790</v>
      </c>
      <c r="T115" s="265">
        <v>2707</v>
      </c>
      <c r="U115" s="265">
        <v>3038</v>
      </c>
      <c r="V115" s="265">
        <v>2983</v>
      </c>
      <c r="W115" s="265">
        <v>2986</v>
      </c>
      <c r="X115" s="265">
        <v>2988</v>
      </c>
      <c r="Y115" s="265">
        <v>2978</v>
      </c>
      <c r="Z115" s="265">
        <v>3004</v>
      </c>
      <c r="AA115" s="265">
        <v>2945</v>
      </c>
      <c r="AB115" s="265">
        <v>2864</v>
      </c>
      <c r="AC115" s="265">
        <v>2816</v>
      </c>
      <c r="AD115" s="265">
        <v>2848</v>
      </c>
      <c r="AE115" s="265">
        <v>2916</v>
      </c>
      <c r="AF115" s="265">
        <v>2936</v>
      </c>
      <c r="AG115" s="265">
        <v>2896</v>
      </c>
      <c r="AH115" s="265">
        <v>3288</v>
      </c>
      <c r="AI115" s="265">
        <v>3231</v>
      </c>
      <c r="AJ115" s="265">
        <v>3214</v>
      </c>
      <c r="AK115" s="265">
        <v>3207</v>
      </c>
      <c r="AL115" s="265">
        <v>3098</v>
      </c>
      <c r="AM115" s="265">
        <v>3084</v>
      </c>
      <c r="AN115" s="265">
        <v>3030</v>
      </c>
      <c r="AO115" s="265">
        <v>2885</v>
      </c>
      <c r="AP115" s="265">
        <v>2902</v>
      </c>
      <c r="AQ115" s="265">
        <v>3017</v>
      </c>
      <c r="AR115" s="265">
        <v>3033</v>
      </c>
      <c r="AS115" s="265">
        <v>3078</v>
      </c>
      <c r="AT115" s="265">
        <v>3160</v>
      </c>
      <c r="AU115" s="265">
        <v>3157</v>
      </c>
      <c r="AV115" s="265">
        <v>3174</v>
      </c>
      <c r="AW115" s="265">
        <v>3211</v>
      </c>
      <c r="AX115" s="265">
        <v>3227</v>
      </c>
      <c r="AY115" s="265">
        <v>3290</v>
      </c>
      <c r="AZ115" s="265">
        <v>3285</v>
      </c>
      <c r="BA115" s="265">
        <v>3196</v>
      </c>
      <c r="BB115" s="265">
        <v>3165</v>
      </c>
      <c r="BC115" s="265">
        <v>3121</v>
      </c>
      <c r="BD115" s="265">
        <v>3097</v>
      </c>
      <c r="BE115" s="265">
        <v>3182</v>
      </c>
      <c r="BF115" s="265">
        <v>3234</v>
      </c>
      <c r="BG115" s="265">
        <v>3236</v>
      </c>
      <c r="BH115" s="265">
        <v>3262</v>
      </c>
      <c r="BI115" s="265">
        <v>3252</v>
      </c>
      <c r="BJ115" s="265">
        <v>3216</v>
      </c>
      <c r="BK115" s="265">
        <v>3277</v>
      </c>
      <c r="BL115" s="95">
        <v>3320</v>
      </c>
      <c r="BM115" s="95">
        <v>3281</v>
      </c>
      <c r="BN115" s="95">
        <v>3296</v>
      </c>
      <c r="BO115" s="95">
        <v>3314</v>
      </c>
      <c r="BP115" s="95">
        <v>3326</v>
      </c>
      <c r="BQ115" s="95">
        <v>3348</v>
      </c>
      <c r="BR115" s="95">
        <v>3336</v>
      </c>
      <c r="BS115" s="95">
        <v>3309</v>
      </c>
      <c r="BT115" s="95">
        <v>3321</v>
      </c>
      <c r="BU115" s="95">
        <v>3323</v>
      </c>
      <c r="BV115" s="95">
        <v>3360</v>
      </c>
      <c r="BW115" s="95">
        <v>3413</v>
      </c>
      <c r="BX115" s="265">
        <v>3353</v>
      </c>
      <c r="BY115" s="265">
        <v>3331</v>
      </c>
      <c r="BZ115" s="265">
        <v>3323</v>
      </c>
      <c r="CA115" s="265">
        <v>3310</v>
      </c>
      <c r="CB115" s="265">
        <v>3280</v>
      </c>
      <c r="CC115" s="265">
        <v>3308</v>
      </c>
      <c r="CD115" s="265">
        <v>3369</v>
      </c>
      <c r="CE115" s="265">
        <v>3397</v>
      </c>
      <c r="CF115" s="265">
        <v>3330</v>
      </c>
      <c r="CG115" s="265">
        <v>3351</v>
      </c>
      <c r="CH115" s="265">
        <v>3393</v>
      </c>
      <c r="CI115" s="265">
        <v>3412</v>
      </c>
      <c r="CJ115" s="95">
        <v>3321</v>
      </c>
      <c r="CK115" s="95">
        <v>3210</v>
      </c>
      <c r="CL115" s="95">
        <v>3224</v>
      </c>
      <c r="CM115" s="95">
        <v>3230</v>
      </c>
      <c r="CN115" s="95">
        <v>3235</v>
      </c>
      <c r="CO115" s="95">
        <v>3229</v>
      </c>
      <c r="CP115" s="95">
        <v>3261</v>
      </c>
      <c r="CQ115" s="95">
        <v>3335</v>
      </c>
      <c r="CR115" s="95">
        <v>3323</v>
      </c>
      <c r="CS115" s="95">
        <v>3310</v>
      </c>
      <c r="CT115" s="95">
        <v>3412</v>
      </c>
      <c r="CU115" s="95">
        <v>3449</v>
      </c>
      <c r="CV115" s="265">
        <v>3499</v>
      </c>
      <c r="CW115" s="265">
        <v>3573</v>
      </c>
      <c r="CX115" s="265">
        <v>3617</v>
      </c>
      <c r="CY115" s="265">
        <v>3631</v>
      </c>
      <c r="CZ115" s="265">
        <v>3706</v>
      </c>
      <c r="DA115" s="265">
        <v>3729</v>
      </c>
      <c r="DB115" s="265">
        <v>3699</v>
      </c>
      <c r="DC115" s="265">
        <v>3706</v>
      </c>
      <c r="DD115" s="265">
        <v>3745</v>
      </c>
      <c r="DE115" s="265">
        <v>3758</v>
      </c>
      <c r="DF115" s="265">
        <v>3789</v>
      </c>
      <c r="DG115" s="265">
        <v>3822</v>
      </c>
      <c r="DH115" s="95">
        <v>3801</v>
      </c>
      <c r="DI115" s="95">
        <v>3798</v>
      </c>
      <c r="DJ115" s="95">
        <v>3778</v>
      </c>
      <c r="DK115" s="95">
        <v>3776</v>
      </c>
      <c r="DL115" s="95">
        <v>3812</v>
      </c>
      <c r="DM115" s="95">
        <v>3888</v>
      </c>
      <c r="DN115" s="95">
        <v>3620</v>
      </c>
      <c r="DO115" s="95">
        <v>3620</v>
      </c>
      <c r="DP115" s="95">
        <v>3635</v>
      </c>
      <c r="DQ115" s="95">
        <v>3611</v>
      </c>
      <c r="DR115" s="95">
        <v>3639</v>
      </c>
      <c r="DS115" s="95">
        <v>3632</v>
      </c>
      <c r="DT115" s="265">
        <v>3597</v>
      </c>
      <c r="DU115" s="265">
        <v>3607</v>
      </c>
      <c r="DV115" s="265">
        <v>3680</v>
      </c>
      <c r="DW115" s="265">
        <v>3634</v>
      </c>
      <c r="DX115" s="265">
        <v>3706</v>
      </c>
      <c r="DY115" s="265">
        <v>3727</v>
      </c>
      <c r="DZ115" s="265">
        <v>3701</v>
      </c>
      <c r="EA115" s="265">
        <v>3693</v>
      </c>
      <c r="EB115" s="265">
        <v>3672</v>
      </c>
      <c r="EC115" s="265">
        <v>3648</v>
      </c>
      <c r="ED115" s="265">
        <v>3675</v>
      </c>
      <c r="EE115" s="265">
        <v>3667</v>
      </c>
      <c r="EF115" s="95">
        <v>3621</v>
      </c>
      <c r="EG115" s="95">
        <v>3610</v>
      </c>
      <c r="EH115" s="95">
        <v>3600</v>
      </c>
      <c r="EI115" s="95">
        <v>3675</v>
      </c>
      <c r="EJ115" s="95">
        <v>3707</v>
      </c>
      <c r="EK115" s="95">
        <v>3710</v>
      </c>
      <c r="EL115" s="95">
        <v>3693</v>
      </c>
      <c r="EM115" s="95">
        <v>3695</v>
      </c>
      <c r="EN115" s="95">
        <v>3704</v>
      </c>
      <c r="EO115" s="95">
        <v>3790</v>
      </c>
      <c r="EP115" s="95">
        <v>3781</v>
      </c>
      <c r="EQ115" s="95">
        <v>3757</v>
      </c>
      <c r="ER115" s="95">
        <v>3705</v>
      </c>
      <c r="ES115" s="95">
        <v>3717</v>
      </c>
      <c r="ET115" s="95">
        <v>3710</v>
      </c>
      <c r="EU115" s="95">
        <v>3698</v>
      </c>
      <c r="EV115" s="95">
        <v>3743</v>
      </c>
      <c r="EW115" s="276">
        <v>3764</v>
      </c>
      <c r="EX115" s="276">
        <v>3662</v>
      </c>
      <c r="EY115" s="276">
        <v>3708</v>
      </c>
      <c r="EZ115" s="276">
        <v>3712</v>
      </c>
      <c r="FA115" s="276">
        <v>3712</v>
      </c>
      <c r="FB115" s="276">
        <v>3706</v>
      </c>
      <c r="FC115" s="276">
        <v>3725</v>
      </c>
      <c r="FD115" s="95">
        <v>3633</v>
      </c>
      <c r="FE115" s="281">
        <v>-92</v>
      </c>
      <c r="FF115" s="282">
        <v>97.530201342281899</v>
      </c>
      <c r="FG115" s="281">
        <v>-92</v>
      </c>
      <c r="FH115" s="282">
        <v>97.530201342281899</v>
      </c>
    </row>
    <row r="116" spans="1:164" ht="15" outlineLevel="2">
      <c r="A116" s="306">
        <v>368</v>
      </c>
      <c r="B116" s="307" t="s">
        <v>323</v>
      </c>
      <c r="C116" s="306" t="s">
        <v>446</v>
      </c>
      <c r="D116" s="265">
        <v>4035</v>
      </c>
      <c r="E116" s="265">
        <v>4051</v>
      </c>
      <c r="F116" s="265">
        <v>4071</v>
      </c>
      <c r="G116" s="265">
        <v>4143</v>
      </c>
      <c r="H116" s="265">
        <v>4209</v>
      </c>
      <c r="I116" s="265">
        <v>4172</v>
      </c>
      <c r="J116" s="265">
        <v>4125</v>
      </c>
      <c r="K116" s="265">
        <v>4173</v>
      </c>
      <c r="L116" s="265">
        <v>4106</v>
      </c>
      <c r="M116" s="265">
        <v>4054</v>
      </c>
      <c r="N116" s="265">
        <v>4175</v>
      </c>
      <c r="O116" s="265">
        <v>4175</v>
      </c>
      <c r="P116" s="265">
        <v>4079</v>
      </c>
      <c r="Q116" s="265">
        <v>2940</v>
      </c>
      <c r="R116" s="265">
        <v>3834</v>
      </c>
      <c r="S116" s="265">
        <v>3781</v>
      </c>
      <c r="T116" s="265">
        <v>4209</v>
      </c>
      <c r="U116" s="265">
        <v>3873</v>
      </c>
      <c r="V116" s="265">
        <v>3837</v>
      </c>
      <c r="W116" s="265">
        <v>3897</v>
      </c>
      <c r="X116" s="265">
        <v>3860</v>
      </c>
      <c r="Y116" s="265">
        <v>3866</v>
      </c>
      <c r="Z116" s="265">
        <v>3867</v>
      </c>
      <c r="AA116" s="265">
        <v>3760</v>
      </c>
      <c r="AB116" s="265">
        <v>3610</v>
      </c>
      <c r="AC116" s="265">
        <v>3563</v>
      </c>
      <c r="AD116" s="265">
        <v>3617</v>
      </c>
      <c r="AE116" s="265">
        <v>3646</v>
      </c>
      <c r="AF116" s="265">
        <v>3636</v>
      </c>
      <c r="AG116" s="265">
        <v>3718</v>
      </c>
      <c r="AH116" s="265">
        <v>3783</v>
      </c>
      <c r="AI116" s="265">
        <v>3805</v>
      </c>
      <c r="AJ116" s="265">
        <v>3890</v>
      </c>
      <c r="AK116" s="265">
        <v>3885</v>
      </c>
      <c r="AL116" s="265">
        <v>3766</v>
      </c>
      <c r="AM116" s="265">
        <v>3750</v>
      </c>
      <c r="AN116" s="265">
        <v>3542</v>
      </c>
      <c r="AO116" s="265">
        <v>3434</v>
      </c>
      <c r="AP116" s="265">
        <v>3431</v>
      </c>
      <c r="AQ116" s="265">
        <v>3526</v>
      </c>
      <c r="AR116" s="265">
        <v>3554</v>
      </c>
      <c r="AS116" s="265">
        <v>3756</v>
      </c>
      <c r="AT116" s="265">
        <v>3717</v>
      </c>
      <c r="AU116" s="265">
        <v>3746</v>
      </c>
      <c r="AV116" s="265">
        <v>3847</v>
      </c>
      <c r="AW116" s="265">
        <v>3898</v>
      </c>
      <c r="AX116" s="265">
        <v>3890</v>
      </c>
      <c r="AY116" s="265">
        <v>3834</v>
      </c>
      <c r="AZ116" s="265">
        <v>3761</v>
      </c>
      <c r="BA116" s="265">
        <v>3764</v>
      </c>
      <c r="BB116" s="265">
        <v>3820</v>
      </c>
      <c r="BC116" s="265">
        <v>3816</v>
      </c>
      <c r="BD116" s="265">
        <v>3794</v>
      </c>
      <c r="BE116" s="265">
        <v>3774</v>
      </c>
      <c r="BF116" s="265">
        <v>3739</v>
      </c>
      <c r="BG116" s="265">
        <v>3921</v>
      </c>
      <c r="BH116" s="265">
        <v>3696</v>
      </c>
      <c r="BI116" s="265">
        <v>3712</v>
      </c>
      <c r="BJ116" s="265">
        <v>3716</v>
      </c>
      <c r="BK116" s="265">
        <v>3677</v>
      </c>
      <c r="BL116" s="95">
        <v>3607</v>
      </c>
      <c r="BM116" s="95">
        <v>3575</v>
      </c>
      <c r="BN116" s="95">
        <v>3601</v>
      </c>
      <c r="BO116" s="95">
        <v>3649</v>
      </c>
      <c r="BP116" s="95">
        <v>3628</v>
      </c>
      <c r="BQ116" s="95">
        <v>3667</v>
      </c>
      <c r="BR116" s="95">
        <v>3675</v>
      </c>
      <c r="BS116" s="95">
        <v>3748</v>
      </c>
      <c r="BT116" s="95">
        <v>3755</v>
      </c>
      <c r="BU116" s="95">
        <v>3728</v>
      </c>
      <c r="BV116" s="95">
        <v>3746</v>
      </c>
      <c r="BW116" s="95">
        <v>3707</v>
      </c>
      <c r="BX116" s="265">
        <v>3692</v>
      </c>
      <c r="BY116" s="265">
        <v>3698</v>
      </c>
      <c r="BZ116" s="265">
        <v>3616</v>
      </c>
      <c r="CA116" s="265">
        <v>3636</v>
      </c>
      <c r="CB116" s="265">
        <v>3637</v>
      </c>
      <c r="CC116" s="265">
        <v>3617</v>
      </c>
      <c r="CD116" s="265">
        <v>3627</v>
      </c>
      <c r="CE116" s="265">
        <v>3627</v>
      </c>
      <c r="CF116" s="265">
        <v>3588</v>
      </c>
      <c r="CG116" s="265">
        <v>3621</v>
      </c>
      <c r="CH116" s="265">
        <v>3628</v>
      </c>
      <c r="CI116" s="265">
        <v>3631</v>
      </c>
      <c r="CJ116" s="95">
        <v>3567</v>
      </c>
      <c r="CK116" s="95">
        <v>3516</v>
      </c>
      <c r="CL116" s="95">
        <v>3563</v>
      </c>
      <c r="CM116" s="95">
        <v>3619</v>
      </c>
      <c r="CN116" s="95">
        <v>3542</v>
      </c>
      <c r="CO116" s="95">
        <v>3569</v>
      </c>
      <c r="CP116" s="95">
        <v>3593</v>
      </c>
      <c r="CQ116" s="95">
        <v>3695</v>
      </c>
      <c r="CR116" s="95">
        <v>3716</v>
      </c>
      <c r="CS116" s="95">
        <v>3791</v>
      </c>
      <c r="CT116" s="95">
        <v>3869</v>
      </c>
      <c r="CU116" s="95">
        <v>3885</v>
      </c>
      <c r="CV116" s="265">
        <v>3893</v>
      </c>
      <c r="CW116" s="265">
        <v>3869</v>
      </c>
      <c r="CX116" s="265">
        <v>3902</v>
      </c>
      <c r="CY116" s="265">
        <v>3875</v>
      </c>
      <c r="CZ116" s="265">
        <v>3899</v>
      </c>
      <c r="DA116" s="265">
        <v>3884</v>
      </c>
      <c r="DB116" s="265">
        <v>3814</v>
      </c>
      <c r="DC116" s="265">
        <v>3812</v>
      </c>
      <c r="DD116" s="265">
        <v>3692</v>
      </c>
      <c r="DE116" s="265">
        <v>3743</v>
      </c>
      <c r="DF116" s="265">
        <v>3766</v>
      </c>
      <c r="DG116" s="265">
        <v>3757</v>
      </c>
      <c r="DH116" s="95">
        <v>3760</v>
      </c>
      <c r="DI116" s="95">
        <v>3752</v>
      </c>
      <c r="DJ116" s="95">
        <v>3802</v>
      </c>
      <c r="DK116" s="95">
        <v>3803</v>
      </c>
      <c r="DL116" s="95">
        <v>3775</v>
      </c>
      <c r="DM116" s="95">
        <v>3785</v>
      </c>
      <c r="DN116" s="95">
        <v>3525</v>
      </c>
      <c r="DO116" s="95">
        <v>3551</v>
      </c>
      <c r="DP116" s="95">
        <v>3584</v>
      </c>
      <c r="DQ116" s="95">
        <v>3517</v>
      </c>
      <c r="DR116" s="95">
        <v>3560</v>
      </c>
      <c r="DS116" s="95">
        <v>3566</v>
      </c>
      <c r="DT116" s="265">
        <v>3535</v>
      </c>
      <c r="DU116" s="265">
        <v>3491</v>
      </c>
      <c r="DV116" s="265">
        <v>3626</v>
      </c>
      <c r="DW116" s="265">
        <v>3591</v>
      </c>
      <c r="DX116" s="265">
        <v>3543</v>
      </c>
      <c r="DY116" s="265">
        <v>3594</v>
      </c>
      <c r="DZ116" s="265">
        <v>3594</v>
      </c>
      <c r="EA116" s="265">
        <v>3553</v>
      </c>
      <c r="EB116" s="265">
        <v>3526</v>
      </c>
      <c r="EC116" s="265">
        <v>3529</v>
      </c>
      <c r="ED116" s="265">
        <v>3577</v>
      </c>
      <c r="EE116" s="265">
        <v>3522</v>
      </c>
      <c r="EF116" s="95">
        <v>3445</v>
      </c>
      <c r="EG116" s="95">
        <v>3436</v>
      </c>
      <c r="EH116" s="95">
        <v>3425</v>
      </c>
      <c r="EI116" s="95">
        <v>3422</v>
      </c>
      <c r="EJ116" s="95">
        <v>3471</v>
      </c>
      <c r="EK116" s="95">
        <v>3460</v>
      </c>
      <c r="EL116" s="95">
        <v>3454</v>
      </c>
      <c r="EM116" s="95">
        <v>3453</v>
      </c>
      <c r="EN116" s="95">
        <v>3456</v>
      </c>
      <c r="EO116" s="95">
        <v>3443</v>
      </c>
      <c r="EP116" s="95">
        <v>3410</v>
      </c>
      <c r="EQ116" s="95">
        <v>3393</v>
      </c>
      <c r="ER116" s="95">
        <v>3318</v>
      </c>
      <c r="ES116" s="95">
        <v>3315</v>
      </c>
      <c r="ET116" s="95">
        <v>3363</v>
      </c>
      <c r="EU116" s="95">
        <v>3389</v>
      </c>
      <c r="EV116" s="95">
        <v>3382</v>
      </c>
      <c r="EW116" s="276">
        <v>3369</v>
      </c>
      <c r="EX116" s="276">
        <v>3348</v>
      </c>
      <c r="EY116" s="276">
        <v>3368</v>
      </c>
      <c r="EZ116" s="276">
        <v>3354</v>
      </c>
      <c r="FA116" s="276">
        <v>3381</v>
      </c>
      <c r="FB116" s="276">
        <v>3355</v>
      </c>
      <c r="FC116" s="276">
        <v>3335</v>
      </c>
      <c r="FD116" s="95">
        <v>3284</v>
      </c>
      <c r="FE116" s="281">
        <v>-51</v>
      </c>
      <c r="FF116" s="282">
        <v>98.470764617691202</v>
      </c>
      <c r="FG116" s="281">
        <v>-51</v>
      </c>
      <c r="FH116" s="282">
        <v>98.470764617691202</v>
      </c>
    </row>
    <row r="117" spans="1:164" ht="15" outlineLevel="2">
      <c r="A117" s="306">
        <v>390</v>
      </c>
      <c r="B117" s="307" t="s">
        <v>323</v>
      </c>
      <c r="C117" s="306" t="s">
        <v>447</v>
      </c>
      <c r="D117" s="265">
        <v>2831</v>
      </c>
      <c r="E117" s="265">
        <v>2821</v>
      </c>
      <c r="F117" s="265">
        <v>2850</v>
      </c>
      <c r="G117" s="265">
        <v>2901</v>
      </c>
      <c r="H117" s="265">
        <v>2922</v>
      </c>
      <c r="I117" s="265">
        <v>2982</v>
      </c>
      <c r="J117" s="265">
        <v>3127</v>
      </c>
      <c r="K117" s="265">
        <v>3066</v>
      </c>
      <c r="L117" s="265">
        <v>2990</v>
      </c>
      <c r="M117" s="265">
        <v>2998</v>
      </c>
      <c r="N117" s="265">
        <v>3015</v>
      </c>
      <c r="O117" s="265">
        <v>2996</v>
      </c>
      <c r="P117" s="265">
        <v>2932</v>
      </c>
      <c r="Q117" s="265">
        <v>1295</v>
      </c>
      <c r="R117" s="265">
        <v>2602</v>
      </c>
      <c r="S117" s="265">
        <v>2645</v>
      </c>
      <c r="T117" s="265">
        <v>2922</v>
      </c>
      <c r="U117" s="265">
        <v>2756</v>
      </c>
      <c r="V117" s="265">
        <v>2723</v>
      </c>
      <c r="W117" s="265">
        <v>2790</v>
      </c>
      <c r="X117" s="265">
        <v>2741</v>
      </c>
      <c r="Y117" s="265">
        <v>2790</v>
      </c>
      <c r="Z117" s="265">
        <v>2832</v>
      </c>
      <c r="AA117" s="265">
        <v>2703</v>
      </c>
      <c r="AB117" s="265">
        <v>2648</v>
      </c>
      <c r="AC117" s="265">
        <v>2659</v>
      </c>
      <c r="AD117" s="265">
        <v>2712</v>
      </c>
      <c r="AE117" s="265">
        <v>2651</v>
      </c>
      <c r="AF117" s="265">
        <v>2626</v>
      </c>
      <c r="AG117" s="265">
        <v>2649</v>
      </c>
      <c r="AH117" s="265">
        <v>2778</v>
      </c>
      <c r="AI117" s="265">
        <v>2887</v>
      </c>
      <c r="AJ117" s="265">
        <v>2926</v>
      </c>
      <c r="AK117" s="265">
        <v>2929</v>
      </c>
      <c r="AL117" s="265">
        <v>2887</v>
      </c>
      <c r="AM117" s="265">
        <v>2940</v>
      </c>
      <c r="AN117" s="265">
        <v>2897</v>
      </c>
      <c r="AO117" s="265">
        <v>2852</v>
      </c>
      <c r="AP117" s="265">
        <v>2926</v>
      </c>
      <c r="AQ117" s="265">
        <v>2954</v>
      </c>
      <c r="AR117" s="265">
        <v>2961</v>
      </c>
      <c r="AS117" s="265">
        <v>3073</v>
      </c>
      <c r="AT117" s="265">
        <v>3151</v>
      </c>
      <c r="AU117" s="265">
        <v>3127</v>
      </c>
      <c r="AV117" s="265">
        <v>3169</v>
      </c>
      <c r="AW117" s="265">
        <v>3248</v>
      </c>
      <c r="AX117" s="265">
        <v>3274</v>
      </c>
      <c r="AY117" s="265">
        <v>3309</v>
      </c>
      <c r="AZ117" s="265">
        <v>3215</v>
      </c>
      <c r="BA117" s="265">
        <v>3234</v>
      </c>
      <c r="BB117" s="265">
        <v>3276</v>
      </c>
      <c r="BC117" s="265">
        <v>3209</v>
      </c>
      <c r="BD117" s="265">
        <v>3142</v>
      </c>
      <c r="BE117" s="265">
        <v>3284</v>
      </c>
      <c r="BF117" s="265">
        <v>3305</v>
      </c>
      <c r="BG117" s="265">
        <v>3348</v>
      </c>
      <c r="BH117" s="265">
        <v>3359</v>
      </c>
      <c r="BI117" s="265">
        <v>3306</v>
      </c>
      <c r="BJ117" s="265">
        <v>3278</v>
      </c>
      <c r="BK117" s="265">
        <v>3308</v>
      </c>
      <c r="BL117" s="95">
        <v>3319</v>
      </c>
      <c r="BM117" s="95">
        <v>3332</v>
      </c>
      <c r="BN117" s="95">
        <v>3440</v>
      </c>
      <c r="BO117" s="95">
        <v>3490</v>
      </c>
      <c r="BP117" s="95">
        <v>3429</v>
      </c>
      <c r="BQ117" s="95">
        <v>3397</v>
      </c>
      <c r="BR117" s="95">
        <v>3407</v>
      </c>
      <c r="BS117" s="95">
        <v>3458</v>
      </c>
      <c r="BT117" s="95">
        <v>3460</v>
      </c>
      <c r="BU117" s="95">
        <v>3509</v>
      </c>
      <c r="BV117" s="95">
        <v>3472</v>
      </c>
      <c r="BW117" s="95">
        <v>3399</v>
      </c>
      <c r="BX117" s="265">
        <v>3288</v>
      </c>
      <c r="BY117" s="265">
        <v>3172</v>
      </c>
      <c r="BZ117" s="265">
        <v>3219</v>
      </c>
      <c r="CA117" s="265">
        <v>3292</v>
      </c>
      <c r="CB117" s="265">
        <v>3298</v>
      </c>
      <c r="CC117" s="265">
        <v>3346</v>
      </c>
      <c r="CD117" s="265">
        <v>3342</v>
      </c>
      <c r="CE117" s="265">
        <v>3375</v>
      </c>
      <c r="CF117" s="265">
        <v>3323</v>
      </c>
      <c r="CG117" s="265">
        <v>3371</v>
      </c>
      <c r="CH117" s="265">
        <v>3415</v>
      </c>
      <c r="CI117" s="265">
        <v>3447</v>
      </c>
      <c r="CJ117" s="95">
        <v>3324</v>
      </c>
      <c r="CK117" s="95">
        <v>3279</v>
      </c>
      <c r="CL117" s="95">
        <v>3321</v>
      </c>
      <c r="CM117" s="95">
        <v>3313</v>
      </c>
      <c r="CN117" s="95">
        <v>3247</v>
      </c>
      <c r="CO117" s="95">
        <v>3251</v>
      </c>
      <c r="CP117" s="95">
        <v>3331</v>
      </c>
      <c r="CQ117" s="95">
        <v>3435</v>
      </c>
      <c r="CR117" s="95">
        <v>3421</v>
      </c>
      <c r="CS117" s="95">
        <v>3467</v>
      </c>
      <c r="CT117" s="95">
        <v>3509</v>
      </c>
      <c r="CU117" s="95">
        <v>3510</v>
      </c>
      <c r="CV117" s="265">
        <v>3476</v>
      </c>
      <c r="CW117" s="265">
        <v>3492</v>
      </c>
      <c r="CX117" s="265">
        <v>3594</v>
      </c>
      <c r="CY117" s="265">
        <v>3608</v>
      </c>
      <c r="CZ117" s="265">
        <v>3633</v>
      </c>
      <c r="DA117" s="265">
        <v>3634</v>
      </c>
      <c r="DB117" s="265">
        <v>3592</v>
      </c>
      <c r="DC117" s="265">
        <v>3590</v>
      </c>
      <c r="DD117" s="265">
        <v>3585</v>
      </c>
      <c r="DE117" s="265">
        <v>3604</v>
      </c>
      <c r="DF117" s="265">
        <v>3602</v>
      </c>
      <c r="DG117" s="265">
        <v>3614</v>
      </c>
      <c r="DH117" s="95">
        <v>3605</v>
      </c>
      <c r="DI117" s="95">
        <v>3624</v>
      </c>
      <c r="DJ117" s="95">
        <v>3619</v>
      </c>
      <c r="DK117" s="95">
        <v>3650</v>
      </c>
      <c r="DL117" s="95">
        <v>3623</v>
      </c>
      <c r="DM117" s="95">
        <v>3626</v>
      </c>
      <c r="DN117" s="95">
        <v>3349</v>
      </c>
      <c r="DO117" s="95">
        <v>3372</v>
      </c>
      <c r="DP117" s="95">
        <v>3382</v>
      </c>
      <c r="DQ117" s="95">
        <v>3360</v>
      </c>
      <c r="DR117" s="95">
        <v>3353</v>
      </c>
      <c r="DS117" s="95">
        <v>3324</v>
      </c>
      <c r="DT117" s="265">
        <v>3252</v>
      </c>
      <c r="DU117" s="265">
        <v>3241</v>
      </c>
      <c r="DV117" s="265">
        <v>3275</v>
      </c>
      <c r="DW117" s="265">
        <v>3282</v>
      </c>
      <c r="DX117" s="265">
        <v>3275</v>
      </c>
      <c r="DY117" s="265">
        <v>3300</v>
      </c>
      <c r="DZ117" s="265">
        <v>3246</v>
      </c>
      <c r="EA117" s="265">
        <v>3259</v>
      </c>
      <c r="EB117" s="265">
        <v>3255</v>
      </c>
      <c r="EC117" s="265">
        <v>3220</v>
      </c>
      <c r="ED117" s="265">
        <v>3240</v>
      </c>
      <c r="EE117" s="265">
        <v>3212</v>
      </c>
      <c r="EF117" s="95">
        <v>3096</v>
      </c>
      <c r="EG117" s="95">
        <v>3093</v>
      </c>
      <c r="EH117" s="95">
        <v>3112</v>
      </c>
      <c r="EI117" s="95">
        <v>3104</v>
      </c>
      <c r="EJ117" s="95">
        <v>3061</v>
      </c>
      <c r="EK117" s="95">
        <v>3110</v>
      </c>
      <c r="EL117" s="95">
        <v>3100</v>
      </c>
      <c r="EM117" s="95">
        <v>3134</v>
      </c>
      <c r="EN117" s="95">
        <v>3214</v>
      </c>
      <c r="EO117" s="95">
        <v>3208</v>
      </c>
      <c r="EP117" s="95">
        <v>3216</v>
      </c>
      <c r="EQ117" s="95">
        <v>3164</v>
      </c>
      <c r="ER117" s="95">
        <v>3095</v>
      </c>
      <c r="ES117" s="95">
        <v>3099</v>
      </c>
      <c r="ET117" s="95">
        <v>3102</v>
      </c>
      <c r="EU117" s="95">
        <v>3124</v>
      </c>
      <c r="EV117" s="95">
        <v>3118</v>
      </c>
      <c r="EW117" s="276">
        <v>3123</v>
      </c>
      <c r="EX117" s="276">
        <v>3085</v>
      </c>
      <c r="EY117" s="276">
        <v>3074</v>
      </c>
      <c r="EZ117" s="276">
        <v>3083</v>
      </c>
      <c r="FA117" s="276">
        <v>3062</v>
      </c>
      <c r="FB117" s="276">
        <v>3029</v>
      </c>
      <c r="FC117" s="276">
        <v>3018</v>
      </c>
      <c r="FD117" s="95">
        <v>2935</v>
      </c>
      <c r="FE117" s="281">
        <v>-83</v>
      </c>
      <c r="FF117" s="282">
        <v>97.249834327369101</v>
      </c>
      <c r="FG117" s="281">
        <v>-83</v>
      </c>
      <c r="FH117" s="282">
        <v>97.249834327369101</v>
      </c>
    </row>
    <row r="118" spans="1:164" ht="15" outlineLevel="2">
      <c r="A118" s="306">
        <v>467</v>
      </c>
      <c r="B118" s="307" t="s">
        <v>323</v>
      </c>
      <c r="C118" s="306" t="s">
        <v>448</v>
      </c>
      <c r="D118" s="265">
        <v>907</v>
      </c>
      <c r="E118" s="265">
        <v>931</v>
      </c>
      <c r="F118" s="265">
        <v>960</v>
      </c>
      <c r="G118" s="265">
        <v>978</v>
      </c>
      <c r="H118" s="265">
        <v>977</v>
      </c>
      <c r="I118" s="265">
        <v>983</v>
      </c>
      <c r="J118" s="265">
        <v>957</v>
      </c>
      <c r="K118" s="265">
        <v>939</v>
      </c>
      <c r="L118" s="265">
        <v>939</v>
      </c>
      <c r="M118" s="265">
        <v>955</v>
      </c>
      <c r="N118" s="265">
        <v>965</v>
      </c>
      <c r="O118" s="265">
        <v>950</v>
      </c>
      <c r="P118" s="265">
        <v>857</v>
      </c>
      <c r="Q118" s="265">
        <v>890</v>
      </c>
      <c r="R118" s="265">
        <v>987</v>
      </c>
      <c r="S118" s="265">
        <v>972</v>
      </c>
      <c r="T118" s="265">
        <v>977</v>
      </c>
      <c r="U118" s="265">
        <v>964</v>
      </c>
      <c r="V118" s="265">
        <v>970</v>
      </c>
      <c r="W118" s="265">
        <v>972</v>
      </c>
      <c r="X118" s="265">
        <v>979</v>
      </c>
      <c r="Y118" s="265">
        <v>1008</v>
      </c>
      <c r="Z118" s="265">
        <v>981</v>
      </c>
      <c r="AA118" s="265">
        <v>952</v>
      </c>
      <c r="AB118" s="265">
        <v>910</v>
      </c>
      <c r="AC118" s="265">
        <v>910</v>
      </c>
      <c r="AD118" s="265">
        <v>922</v>
      </c>
      <c r="AE118" s="265">
        <v>937</v>
      </c>
      <c r="AF118" s="265">
        <v>914</v>
      </c>
      <c r="AG118" s="265">
        <v>915</v>
      </c>
      <c r="AH118" s="265">
        <v>941</v>
      </c>
      <c r="AI118" s="265">
        <v>958</v>
      </c>
      <c r="AJ118" s="265">
        <v>982</v>
      </c>
      <c r="AK118" s="265">
        <v>958</v>
      </c>
      <c r="AL118" s="265">
        <v>924</v>
      </c>
      <c r="AM118" s="265">
        <v>966</v>
      </c>
      <c r="AN118" s="265">
        <v>1038</v>
      </c>
      <c r="AO118" s="265">
        <v>972</v>
      </c>
      <c r="AP118" s="265">
        <v>985</v>
      </c>
      <c r="AQ118" s="265">
        <v>974</v>
      </c>
      <c r="AR118" s="265">
        <v>997</v>
      </c>
      <c r="AS118" s="265">
        <v>1018</v>
      </c>
      <c r="AT118" s="265">
        <v>1045</v>
      </c>
      <c r="AU118" s="265">
        <v>1028</v>
      </c>
      <c r="AV118" s="265">
        <v>1022</v>
      </c>
      <c r="AW118" s="265">
        <v>1017</v>
      </c>
      <c r="AX118" s="265">
        <v>986</v>
      </c>
      <c r="AY118" s="265">
        <v>975</v>
      </c>
      <c r="AZ118" s="265">
        <v>954</v>
      </c>
      <c r="BA118" s="265">
        <v>974</v>
      </c>
      <c r="BB118" s="265">
        <v>964</v>
      </c>
      <c r="BC118" s="265">
        <v>921</v>
      </c>
      <c r="BD118" s="265">
        <v>934</v>
      </c>
      <c r="BE118" s="265">
        <v>918</v>
      </c>
      <c r="BF118" s="265">
        <v>913</v>
      </c>
      <c r="BG118" s="265">
        <v>893</v>
      </c>
      <c r="BH118" s="265">
        <v>882</v>
      </c>
      <c r="BI118" s="265">
        <v>849</v>
      </c>
      <c r="BJ118" s="265">
        <v>831</v>
      </c>
      <c r="BK118" s="265">
        <v>826</v>
      </c>
      <c r="BL118" s="95">
        <v>814</v>
      </c>
      <c r="BM118" s="95">
        <v>811</v>
      </c>
      <c r="BN118" s="95">
        <v>849</v>
      </c>
      <c r="BO118" s="95">
        <v>843</v>
      </c>
      <c r="BP118" s="95">
        <v>878</v>
      </c>
      <c r="BQ118" s="95">
        <v>857</v>
      </c>
      <c r="BR118" s="95">
        <v>848</v>
      </c>
      <c r="BS118" s="95">
        <v>852</v>
      </c>
      <c r="BT118" s="95">
        <v>851</v>
      </c>
      <c r="BU118" s="95">
        <v>831</v>
      </c>
      <c r="BV118" s="95">
        <v>846</v>
      </c>
      <c r="BW118" s="95">
        <v>841</v>
      </c>
      <c r="BX118" s="265">
        <v>819</v>
      </c>
      <c r="BY118" s="265">
        <v>811</v>
      </c>
      <c r="BZ118" s="265">
        <v>834</v>
      </c>
      <c r="CA118" s="265">
        <v>839</v>
      </c>
      <c r="CB118" s="265">
        <v>843</v>
      </c>
      <c r="CC118" s="265">
        <v>856</v>
      </c>
      <c r="CD118" s="265">
        <v>867</v>
      </c>
      <c r="CE118" s="265">
        <v>873</v>
      </c>
      <c r="CF118" s="265">
        <v>860</v>
      </c>
      <c r="CG118" s="265">
        <v>862</v>
      </c>
      <c r="CH118" s="265">
        <v>863</v>
      </c>
      <c r="CI118" s="265">
        <v>850</v>
      </c>
      <c r="CJ118" s="95">
        <v>816</v>
      </c>
      <c r="CK118" s="95">
        <v>778</v>
      </c>
      <c r="CL118" s="95">
        <v>798</v>
      </c>
      <c r="CM118" s="95">
        <v>787</v>
      </c>
      <c r="CN118" s="95">
        <v>762</v>
      </c>
      <c r="CO118" s="95">
        <v>765</v>
      </c>
      <c r="CP118" s="95">
        <v>773</v>
      </c>
      <c r="CQ118" s="95">
        <v>798</v>
      </c>
      <c r="CR118" s="95">
        <v>799</v>
      </c>
      <c r="CS118" s="95">
        <v>839</v>
      </c>
      <c r="CT118" s="95">
        <v>860</v>
      </c>
      <c r="CU118" s="95">
        <v>855</v>
      </c>
      <c r="CV118" s="265">
        <v>836</v>
      </c>
      <c r="CW118" s="265">
        <v>850</v>
      </c>
      <c r="CX118" s="265">
        <v>869</v>
      </c>
      <c r="CY118" s="265">
        <v>877</v>
      </c>
      <c r="CZ118" s="265">
        <v>881</v>
      </c>
      <c r="DA118" s="265">
        <v>883</v>
      </c>
      <c r="DB118" s="265">
        <v>874</v>
      </c>
      <c r="DC118" s="265">
        <v>882</v>
      </c>
      <c r="DD118" s="265">
        <v>884</v>
      </c>
      <c r="DE118" s="265">
        <v>897</v>
      </c>
      <c r="DF118" s="265">
        <v>906</v>
      </c>
      <c r="DG118" s="265">
        <v>939</v>
      </c>
      <c r="DH118" s="95">
        <v>928</v>
      </c>
      <c r="DI118" s="95">
        <v>969</v>
      </c>
      <c r="DJ118" s="95">
        <v>978</v>
      </c>
      <c r="DK118" s="95">
        <v>1007</v>
      </c>
      <c r="DL118" s="95">
        <v>1001</v>
      </c>
      <c r="DM118" s="95">
        <v>1008</v>
      </c>
      <c r="DN118" s="95">
        <v>938</v>
      </c>
      <c r="DO118" s="95">
        <v>936</v>
      </c>
      <c r="DP118" s="95">
        <v>918</v>
      </c>
      <c r="DQ118" s="95">
        <v>922</v>
      </c>
      <c r="DR118" s="95">
        <v>926</v>
      </c>
      <c r="DS118" s="95">
        <v>906</v>
      </c>
      <c r="DT118" s="265">
        <v>871</v>
      </c>
      <c r="DU118" s="265">
        <v>875</v>
      </c>
      <c r="DV118" s="265">
        <v>904</v>
      </c>
      <c r="DW118" s="265">
        <v>890</v>
      </c>
      <c r="DX118" s="265">
        <v>897</v>
      </c>
      <c r="DY118" s="265">
        <v>915</v>
      </c>
      <c r="DZ118" s="265">
        <v>902</v>
      </c>
      <c r="EA118" s="265">
        <v>892</v>
      </c>
      <c r="EB118" s="265">
        <v>911</v>
      </c>
      <c r="EC118" s="265">
        <v>908</v>
      </c>
      <c r="ED118" s="265">
        <v>905</v>
      </c>
      <c r="EE118" s="265">
        <v>902</v>
      </c>
      <c r="EF118" s="95">
        <v>878</v>
      </c>
      <c r="EG118" s="95">
        <v>865</v>
      </c>
      <c r="EH118" s="95">
        <v>860</v>
      </c>
      <c r="EI118" s="95">
        <v>863</v>
      </c>
      <c r="EJ118" s="95">
        <v>859</v>
      </c>
      <c r="EK118" s="95">
        <v>875</v>
      </c>
      <c r="EL118" s="95">
        <v>869</v>
      </c>
      <c r="EM118" s="95">
        <v>846</v>
      </c>
      <c r="EN118" s="95">
        <v>838</v>
      </c>
      <c r="EO118" s="95">
        <v>827</v>
      </c>
      <c r="EP118" s="95">
        <v>832</v>
      </c>
      <c r="EQ118" s="95">
        <v>814</v>
      </c>
      <c r="ER118" s="95">
        <v>793</v>
      </c>
      <c r="ES118" s="95">
        <v>800</v>
      </c>
      <c r="ET118" s="95">
        <v>821</v>
      </c>
      <c r="EU118" s="95">
        <v>827</v>
      </c>
      <c r="EV118" s="95">
        <v>823</v>
      </c>
      <c r="EW118" s="276">
        <v>832</v>
      </c>
      <c r="EX118" s="276">
        <v>811</v>
      </c>
      <c r="EY118" s="276">
        <v>820</v>
      </c>
      <c r="EZ118" s="276">
        <v>829</v>
      </c>
      <c r="FA118" s="276">
        <v>834</v>
      </c>
      <c r="FB118" s="276">
        <v>831</v>
      </c>
      <c r="FC118" s="276">
        <v>845</v>
      </c>
      <c r="FD118" s="95">
        <v>771</v>
      </c>
      <c r="FE118" s="281">
        <v>-74</v>
      </c>
      <c r="FF118" s="282">
        <v>91.242603550295897</v>
      </c>
      <c r="FG118" s="281">
        <v>-74</v>
      </c>
      <c r="FH118" s="282">
        <v>91.242603550295897</v>
      </c>
    </row>
    <row r="119" spans="1:164" ht="15" outlineLevel="2">
      <c r="A119" s="306">
        <v>576</v>
      </c>
      <c r="B119" s="307" t="s">
        <v>323</v>
      </c>
      <c r="C119" s="306" t="s">
        <v>449</v>
      </c>
      <c r="D119" s="265">
        <v>1135</v>
      </c>
      <c r="E119" s="265">
        <v>1110</v>
      </c>
      <c r="F119" s="265">
        <v>1132</v>
      </c>
      <c r="G119" s="265">
        <v>1118</v>
      </c>
      <c r="H119" s="265">
        <v>1127</v>
      </c>
      <c r="I119" s="265">
        <v>1135</v>
      </c>
      <c r="J119" s="265">
        <v>1128</v>
      </c>
      <c r="K119" s="265">
        <v>1155</v>
      </c>
      <c r="L119" s="265">
        <v>1097</v>
      </c>
      <c r="M119" s="265">
        <v>1113</v>
      </c>
      <c r="N119" s="265">
        <v>1142</v>
      </c>
      <c r="O119" s="265">
        <v>1144</v>
      </c>
      <c r="P119" s="265">
        <v>1118</v>
      </c>
      <c r="Q119" s="265">
        <v>1135</v>
      </c>
      <c r="R119" s="265">
        <v>1161</v>
      </c>
      <c r="S119" s="265">
        <v>1156</v>
      </c>
      <c r="T119" s="265">
        <v>1127</v>
      </c>
      <c r="U119" s="265">
        <v>1210</v>
      </c>
      <c r="V119" s="265">
        <v>1221</v>
      </c>
      <c r="W119" s="265">
        <v>1246</v>
      </c>
      <c r="X119" s="265">
        <v>1242</v>
      </c>
      <c r="Y119" s="265">
        <v>1243</v>
      </c>
      <c r="Z119" s="265">
        <v>1188</v>
      </c>
      <c r="AA119" s="265">
        <v>1157</v>
      </c>
      <c r="AB119" s="265">
        <v>1095</v>
      </c>
      <c r="AC119" s="265">
        <v>1083</v>
      </c>
      <c r="AD119" s="265">
        <v>1105</v>
      </c>
      <c r="AE119" s="265">
        <v>1118</v>
      </c>
      <c r="AF119" s="265">
        <v>1120</v>
      </c>
      <c r="AG119" s="265">
        <v>1135</v>
      </c>
      <c r="AH119" s="265">
        <v>1164</v>
      </c>
      <c r="AI119" s="265">
        <v>1165</v>
      </c>
      <c r="AJ119" s="265">
        <v>1215</v>
      </c>
      <c r="AK119" s="265">
        <v>1232</v>
      </c>
      <c r="AL119" s="265">
        <v>1195</v>
      </c>
      <c r="AM119" s="265">
        <v>1191</v>
      </c>
      <c r="AN119" s="265">
        <v>1130</v>
      </c>
      <c r="AO119" s="265">
        <v>1125</v>
      </c>
      <c r="AP119" s="265">
        <v>1130</v>
      </c>
      <c r="AQ119" s="265">
        <v>1137</v>
      </c>
      <c r="AR119" s="265">
        <v>1150</v>
      </c>
      <c r="AS119" s="265">
        <v>1175</v>
      </c>
      <c r="AT119" s="265">
        <v>1147</v>
      </c>
      <c r="AU119" s="265">
        <v>1160</v>
      </c>
      <c r="AV119" s="265">
        <v>1183</v>
      </c>
      <c r="AW119" s="265">
        <v>1192</v>
      </c>
      <c r="AX119" s="265">
        <v>1214</v>
      </c>
      <c r="AY119" s="265">
        <v>1236</v>
      </c>
      <c r="AZ119" s="265">
        <v>1199</v>
      </c>
      <c r="BA119" s="265">
        <v>1194</v>
      </c>
      <c r="BB119" s="265">
        <v>1210</v>
      </c>
      <c r="BC119" s="265">
        <v>1215</v>
      </c>
      <c r="BD119" s="265">
        <v>1204</v>
      </c>
      <c r="BE119" s="265">
        <v>1213</v>
      </c>
      <c r="BF119" s="265">
        <v>1217</v>
      </c>
      <c r="BG119" s="265">
        <v>1245</v>
      </c>
      <c r="BH119" s="265">
        <v>1169</v>
      </c>
      <c r="BI119" s="265">
        <v>1166</v>
      </c>
      <c r="BJ119" s="265">
        <v>1156</v>
      </c>
      <c r="BK119" s="265">
        <v>1178</v>
      </c>
      <c r="BL119" s="95">
        <v>1172</v>
      </c>
      <c r="BM119" s="95">
        <v>1133</v>
      </c>
      <c r="BN119" s="95">
        <v>1167</v>
      </c>
      <c r="BO119" s="95">
        <v>1175</v>
      </c>
      <c r="BP119" s="95">
        <v>1181</v>
      </c>
      <c r="BQ119" s="95">
        <v>1192</v>
      </c>
      <c r="BR119" s="95">
        <v>1188</v>
      </c>
      <c r="BS119" s="95">
        <v>1214</v>
      </c>
      <c r="BT119" s="95">
        <v>1187</v>
      </c>
      <c r="BU119" s="95">
        <v>1172</v>
      </c>
      <c r="BV119" s="95">
        <v>1170</v>
      </c>
      <c r="BW119" s="95">
        <v>1152</v>
      </c>
      <c r="BX119" s="265">
        <v>1120</v>
      </c>
      <c r="BY119" s="265">
        <v>1109</v>
      </c>
      <c r="BZ119" s="265">
        <v>1139</v>
      </c>
      <c r="CA119" s="265">
        <v>1155</v>
      </c>
      <c r="CB119" s="265">
        <v>1147</v>
      </c>
      <c r="CC119" s="265">
        <v>1148</v>
      </c>
      <c r="CD119" s="265">
        <v>1147</v>
      </c>
      <c r="CE119" s="265">
        <v>1143</v>
      </c>
      <c r="CF119" s="265">
        <v>1143</v>
      </c>
      <c r="CG119" s="265">
        <v>1128</v>
      </c>
      <c r="CH119" s="265">
        <v>1132</v>
      </c>
      <c r="CI119" s="265">
        <v>1112</v>
      </c>
      <c r="CJ119" s="95">
        <v>1037</v>
      </c>
      <c r="CK119" s="95">
        <v>1019</v>
      </c>
      <c r="CL119" s="95">
        <v>1073</v>
      </c>
      <c r="CM119" s="95">
        <v>1091</v>
      </c>
      <c r="CN119" s="95">
        <v>1077</v>
      </c>
      <c r="CO119" s="95">
        <v>1072</v>
      </c>
      <c r="CP119" s="95">
        <v>1061</v>
      </c>
      <c r="CQ119" s="95">
        <v>1078</v>
      </c>
      <c r="CR119" s="95">
        <v>1092</v>
      </c>
      <c r="CS119" s="95">
        <v>1097</v>
      </c>
      <c r="CT119" s="95">
        <v>1124</v>
      </c>
      <c r="CU119" s="95">
        <v>1132</v>
      </c>
      <c r="CV119" s="265">
        <v>1115</v>
      </c>
      <c r="CW119" s="265">
        <v>1121</v>
      </c>
      <c r="CX119" s="265">
        <v>1167</v>
      </c>
      <c r="CY119" s="265">
        <v>1184</v>
      </c>
      <c r="CZ119" s="265">
        <v>1202</v>
      </c>
      <c r="DA119" s="265">
        <v>1198</v>
      </c>
      <c r="DB119" s="265">
        <v>1186</v>
      </c>
      <c r="DC119" s="265">
        <v>1183</v>
      </c>
      <c r="DD119" s="265">
        <v>1182</v>
      </c>
      <c r="DE119" s="265">
        <v>1187</v>
      </c>
      <c r="DF119" s="265">
        <v>1185</v>
      </c>
      <c r="DG119" s="265">
        <v>1185</v>
      </c>
      <c r="DH119" s="95">
        <v>1177</v>
      </c>
      <c r="DI119" s="95">
        <v>1142</v>
      </c>
      <c r="DJ119" s="95">
        <v>1198</v>
      </c>
      <c r="DK119" s="95">
        <v>1219</v>
      </c>
      <c r="DL119" s="95">
        <v>1225</v>
      </c>
      <c r="DM119" s="95">
        <v>1250</v>
      </c>
      <c r="DN119" s="95">
        <v>1172</v>
      </c>
      <c r="DO119" s="95">
        <v>1134</v>
      </c>
      <c r="DP119" s="95">
        <v>1136</v>
      </c>
      <c r="DQ119" s="95">
        <v>1109</v>
      </c>
      <c r="DR119" s="95">
        <v>1122</v>
      </c>
      <c r="DS119" s="95">
        <v>1097</v>
      </c>
      <c r="DT119" s="265">
        <v>1083</v>
      </c>
      <c r="DU119" s="265">
        <v>1053</v>
      </c>
      <c r="DV119" s="265">
        <v>1122</v>
      </c>
      <c r="DW119" s="265">
        <v>1139</v>
      </c>
      <c r="DX119" s="265">
        <v>1144</v>
      </c>
      <c r="DY119" s="265">
        <v>1158</v>
      </c>
      <c r="DZ119" s="265">
        <v>1141</v>
      </c>
      <c r="EA119" s="265">
        <v>1162</v>
      </c>
      <c r="EB119" s="265">
        <v>1170</v>
      </c>
      <c r="EC119" s="265">
        <v>1174</v>
      </c>
      <c r="ED119" s="265">
        <v>1193</v>
      </c>
      <c r="EE119" s="265">
        <v>1200</v>
      </c>
      <c r="EF119" s="95">
        <v>1165</v>
      </c>
      <c r="EG119" s="95">
        <v>1148</v>
      </c>
      <c r="EH119" s="95">
        <v>1175</v>
      </c>
      <c r="EI119" s="95">
        <v>1176</v>
      </c>
      <c r="EJ119" s="95">
        <v>1211</v>
      </c>
      <c r="EK119" s="95">
        <v>1224</v>
      </c>
      <c r="EL119" s="95">
        <v>1206</v>
      </c>
      <c r="EM119" s="95">
        <v>1201</v>
      </c>
      <c r="EN119" s="95">
        <v>1234</v>
      </c>
      <c r="EO119" s="95">
        <v>1190</v>
      </c>
      <c r="EP119" s="95">
        <v>1170</v>
      </c>
      <c r="EQ119" s="95">
        <v>1155</v>
      </c>
      <c r="ER119" s="95">
        <v>1110</v>
      </c>
      <c r="ES119" s="95">
        <v>1094</v>
      </c>
      <c r="ET119" s="95">
        <v>1134</v>
      </c>
      <c r="EU119" s="95">
        <v>1155</v>
      </c>
      <c r="EV119" s="95">
        <v>1110</v>
      </c>
      <c r="EW119" s="276">
        <v>1125</v>
      </c>
      <c r="EX119" s="276">
        <v>1119</v>
      </c>
      <c r="EY119" s="276">
        <v>1107</v>
      </c>
      <c r="EZ119" s="276">
        <v>1077</v>
      </c>
      <c r="FA119" s="276">
        <v>1058</v>
      </c>
      <c r="FB119" s="276">
        <v>1033</v>
      </c>
      <c r="FC119" s="276">
        <v>1025</v>
      </c>
      <c r="FD119" s="95">
        <v>980</v>
      </c>
      <c r="FE119" s="281">
        <v>-45</v>
      </c>
      <c r="FF119" s="282">
        <v>95.609756097561004</v>
      </c>
      <c r="FG119" s="281">
        <v>-45</v>
      </c>
      <c r="FH119" s="282">
        <v>95.609756097561004</v>
      </c>
    </row>
    <row r="120" spans="1:164" ht="15" outlineLevel="2">
      <c r="A120" s="306">
        <v>642</v>
      </c>
      <c r="B120" s="307" t="s">
        <v>323</v>
      </c>
      <c r="C120" s="306" t="s">
        <v>450</v>
      </c>
      <c r="D120" s="265">
        <v>2039</v>
      </c>
      <c r="E120" s="265">
        <v>2006</v>
      </c>
      <c r="F120" s="265">
        <v>2050</v>
      </c>
      <c r="G120" s="265">
        <v>2027</v>
      </c>
      <c r="H120" s="265">
        <v>2042</v>
      </c>
      <c r="I120" s="265">
        <v>2071</v>
      </c>
      <c r="J120" s="265">
        <v>2039</v>
      </c>
      <c r="K120" s="265">
        <v>2096</v>
      </c>
      <c r="L120" s="265">
        <v>2042</v>
      </c>
      <c r="M120" s="265">
        <v>2029</v>
      </c>
      <c r="N120" s="265">
        <v>2071</v>
      </c>
      <c r="O120" s="265">
        <v>2126</v>
      </c>
      <c r="P120" s="265">
        <v>2030</v>
      </c>
      <c r="Q120" s="265">
        <v>1873</v>
      </c>
      <c r="R120" s="265">
        <v>1975</v>
      </c>
      <c r="S120" s="265">
        <v>1971</v>
      </c>
      <c r="T120" s="265">
        <v>2042</v>
      </c>
      <c r="U120" s="265">
        <v>1968</v>
      </c>
      <c r="V120" s="265">
        <v>1948</v>
      </c>
      <c r="W120" s="265">
        <v>1974</v>
      </c>
      <c r="X120" s="265">
        <v>1984</v>
      </c>
      <c r="Y120" s="265">
        <v>2023</v>
      </c>
      <c r="Z120" s="265">
        <v>2002</v>
      </c>
      <c r="AA120" s="265">
        <v>1976</v>
      </c>
      <c r="AB120" s="265">
        <v>1892</v>
      </c>
      <c r="AC120" s="265">
        <v>1851</v>
      </c>
      <c r="AD120" s="265">
        <v>1892</v>
      </c>
      <c r="AE120" s="265">
        <v>1891</v>
      </c>
      <c r="AF120" s="265">
        <v>1880</v>
      </c>
      <c r="AG120" s="265">
        <v>1913</v>
      </c>
      <c r="AH120" s="265">
        <v>2006</v>
      </c>
      <c r="AI120" s="265">
        <v>2008</v>
      </c>
      <c r="AJ120" s="265">
        <v>2019</v>
      </c>
      <c r="AK120" s="265">
        <v>2092</v>
      </c>
      <c r="AL120" s="265">
        <v>2034</v>
      </c>
      <c r="AM120" s="265">
        <v>2066</v>
      </c>
      <c r="AN120" s="265">
        <v>2020</v>
      </c>
      <c r="AO120" s="265">
        <v>1995</v>
      </c>
      <c r="AP120" s="265">
        <v>2041</v>
      </c>
      <c r="AQ120" s="265">
        <v>2093</v>
      </c>
      <c r="AR120" s="265">
        <v>2128</v>
      </c>
      <c r="AS120" s="265">
        <v>2273</v>
      </c>
      <c r="AT120" s="265">
        <v>2319</v>
      </c>
      <c r="AU120" s="265">
        <v>2323</v>
      </c>
      <c r="AV120" s="265">
        <v>2276</v>
      </c>
      <c r="AW120" s="265">
        <v>2272</v>
      </c>
      <c r="AX120" s="265">
        <v>2238</v>
      </c>
      <c r="AY120" s="265">
        <v>2223</v>
      </c>
      <c r="AZ120" s="265">
        <v>2121</v>
      </c>
      <c r="BA120" s="265">
        <v>2136</v>
      </c>
      <c r="BB120" s="265">
        <v>2166</v>
      </c>
      <c r="BC120" s="265">
        <v>2089</v>
      </c>
      <c r="BD120" s="265">
        <v>2082</v>
      </c>
      <c r="BE120" s="265">
        <v>2115</v>
      </c>
      <c r="BF120" s="265">
        <v>2091</v>
      </c>
      <c r="BG120" s="265">
        <v>2193</v>
      </c>
      <c r="BH120" s="265">
        <v>1981</v>
      </c>
      <c r="BI120" s="265">
        <v>1971</v>
      </c>
      <c r="BJ120" s="265">
        <v>1995</v>
      </c>
      <c r="BK120" s="265">
        <v>2018</v>
      </c>
      <c r="BL120" s="95">
        <v>1997</v>
      </c>
      <c r="BM120" s="95">
        <v>2003</v>
      </c>
      <c r="BN120" s="95">
        <v>2113</v>
      </c>
      <c r="BO120" s="95">
        <v>2122</v>
      </c>
      <c r="BP120" s="95">
        <v>2099</v>
      </c>
      <c r="BQ120" s="95">
        <v>2113</v>
      </c>
      <c r="BR120" s="95">
        <v>2141</v>
      </c>
      <c r="BS120" s="95">
        <v>2182</v>
      </c>
      <c r="BT120" s="95">
        <v>2236</v>
      </c>
      <c r="BU120" s="95">
        <v>2259</v>
      </c>
      <c r="BV120" s="95">
        <v>2243</v>
      </c>
      <c r="BW120" s="95">
        <v>2249</v>
      </c>
      <c r="BX120" s="265">
        <v>2190</v>
      </c>
      <c r="BY120" s="265">
        <v>2193</v>
      </c>
      <c r="BZ120" s="265">
        <v>2248</v>
      </c>
      <c r="CA120" s="265">
        <v>2244</v>
      </c>
      <c r="CB120" s="265">
        <v>2246</v>
      </c>
      <c r="CC120" s="265">
        <v>2240</v>
      </c>
      <c r="CD120" s="265">
        <v>2250</v>
      </c>
      <c r="CE120" s="265">
        <v>2275</v>
      </c>
      <c r="CF120" s="265">
        <v>2217</v>
      </c>
      <c r="CG120" s="265">
        <v>2232</v>
      </c>
      <c r="CH120" s="265">
        <v>2219</v>
      </c>
      <c r="CI120" s="265">
        <v>2225</v>
      </c>
      <c r="CJ120" s="95">
        <v>2139</v>
      </c>
      <c r="CK120" s="95">
        <v>2093</v>
      </c>
      <c r="CL120" s="95">
        <v>2132</v>
      </c>
      <c r="CM120" s="95">
        <v>2063</v>
      </c>
      <c r="CN120" s="95">
        <v>2055</v>
      </c>
      <c r="CO120" s="95">
        <v>2045</v>
      </c>
      <c r="CP120" s="95">
        <v>2042</v>
      </c>
      <c r="CQ120" s="95">
        <v>2104</v>
      </c>
      <c r="CR120" s="95">
        <v>2104</v>
      </c>
      <c r="CS120" s="95">
        <v>2146</v>
      </c>
      <c r="CT120" s="95">
        <v>2198</v>
      </c>
      <c r="CU120" s="95">
        <v>2184</v>
      </c>
      <c r="CV120" s="265">
        <v>2120</v>
      </c>
      <c r="CW120" s="265">
        <v>2172</v>
      </c>
      <c r="CX120" s="265">
        <v>2195</v>
      </c>
      <c r="CY120" s="265">
        <v>2203</v>
      </c>
      <c r="CZ120" s="265">
        <v>2257</v>
      </c>
      <c r="DA120" s="265">
        <v>2251</v>
      </c>
      <c r="DB120" s="265">
        <v>2252</v>
      </c>
      <c r="DC120" s="265">
        <v>2238</v>
      </c>
      <c r="DD120" s="265">
        <v>2250</v>
      </c>
      <c r="DE120" s="265">
        <v>2300</v>
      </c>
      <c r="DF120" s="265">
        <v>2248</v>
      </c>
      <c r="DG120" s="265">
        <v>2272</v>
      </c>
      <c r="DH120" s="95">
        <v>2232</v>
      </c>
      <c r="DI120" s="95">
        <v>2241</v>
      </c>
      <c r="DJ120" s="95">
        <v>2241</v>
      </c>
      <c r="DK120" s="95">
        <v>2267</v>
      </c>
      <c r="DL120" s="95">
        <v>2256</v>
      </c>
      <c r="DM120" s="95">
        <v>2314</v>
      </c>
      <c r="DN120" s="95">
        <v>2174</v>
      </c>
      <c r="DO120" s="95">
        <v>2312</v>
      </c>
      <c r="DP120" s="95">
        <v>2394</v>
      </c>
      <c r="DQ120" s="95">
        <v>2350</v>
      </c>
      <c r="DR120" s="95">
        <v>2349</v>
      </c>
      <c r="DS120" s="95">
        <v>2288</v>
      </c>
      <c r="DT120" s="265">
        <v>2241</v>
      </c>
      <c r="DU120" s="265">
        <v>2189</v>
      </c>
      <c r="DV120" s="265">
        <v>2228</v>
      </c>
      <c r="DW120" s="265">
        <v>2229</v>
      </c>
      <c r="DX120" s="265">
        <v>2263</v>
      </c>
      <c r="DY120" s="265">
        <v>2263</v>
      </c>
      <c r="DZ120" s="265">
        <v>2245</v>
      </c>
      <c r="EA120" s="265">
        <v>2275</v>
      </c>
      <c r="EB120" s="265">
        <v>2302</v>
      </c>
      <c r="EC120" s="265">
        <v>2311</v>
      </c>
      <c r="ED120" s="265">
        <v>2295</v>
      </c>
      <c r="EE120" s="265">
        <v>2237</v>
      </c>
      <c r="EF120" s="95">
        <v>2154</v>
      </c>
      <c r="EG120" s="95">
        <v>2091</v>
      </c>
      <c r="EH120" s="95">
        <v>2130</v>
      </c>
      <c r="EI120" s="95">
        <v>2197</v>
      </c>
      <c r="EJ120" s="95">
        <v>2262</v>
      </c>
      <c r="EK120" s="95">
        <v>2319</v>
      </c>
      <c r="EL120" s="95">
        <v>2303</v>
      </c>
      <c r="EM120" s="95">
        <v>2397</v>
      </c>
      <c r="EN120" s="95">
        <v>2425</v>
      </c>
      <c r="EO120" s="95">
        <v>2403</v>
      </c>
      <c r="EP120" s="95">
        <v>2387</v>
      </c>
      <c r="EQ120" s="95">
        <v>2398</v>
      </c>
      <c r="ER120" s="95">
        <v>2325</v>
      </c>
      <c r="ES120" s="95">
        <v>2310</v>
      </c>
      <c r="ET120" s="95">
        <v>2276</v>
      </c>
      <c r="EU120" s="95">
        <v>2276</v>
      </c>
      <c r="EV120" s="95">
        <v>2239</v>
      </c>
      <c r="EW120" s="276">
        <v>2252</v>
      </c>
      <c r="EX120" s="276">
        <v>2206</v>
      </c>
      <c r="EY120" s="276">
        <v>2206</v>
      </c>
      <c r="EZ120" s="276">
        <v>2211</v>
      </c>
      <c r="FA120" s="276">
        <v>2223</v>
      </c>
      <c r="FB120" s="276">
        <v>2213</v>
      </c>
      <c r="FC120" s="276">
        <v>2217</v>
      </c>
      <c r="FD120" s="95">
        <v>2107</v>
      </c>
      <c r="FE120" s="281">
        <v>-110</v>
      </c>
      <c r="FF120" s="282">
        <v>95.038340099233196</v>
      </c>
      <c r="FG120" s="281">
        <v>-110</v>
      </c>
      <c r="FH120" s="282">
        <v>95.038340099233196</v>
      </c>
    </row>
    <row r="121" spans="1:164" ht="15" outlineLevel="2">
      <c r="A121" s="306">
        <v>679</v>
      </c>
      <c r="B121" s="307" t="s">
        <v>323</v>
      </c>
      <c r="C121" s="306" t="s">
        <v>451</v>
      </c>
      <c r="D121" s="265">
        <v>5749</v>
      </c>
      <c r="E121" s="265">
        <v>5788</v>
      </c>
      <c r="F121" s="265">
        <v>5796</v>
      </c>
      <c r="G121" s="265">
        <v>5851</v>
      </c>
      <c r="H121" s="265">
        <v>5888</v>
      </c>
      <c r="I121" s="265">
        <v>5911</v>
      </c>
      <c r="J121" s="265">
        <v>5938</v>
      </c>
      <c r="K121" s="265">
        <v>5941</v>
      </c>
      <c r="L121" s="265">
        <v>5908</v>
      </c>
      <c r="M121" s="265">
        <v>5991</v>
      </c>
      <c r="N121" s="265">
        <v>6041</v>
      </c>
      <c r="O121" s="265">
        <v>6003</v>
      </c>
      <c r="P121" s="265">
        <v>5857</v>
      </c>
      <c r="Q121" s="265">
        <v>4560</v>
      </c>
      <c r="R121" s="265">
        <v>5884</v>
      </c>
      <c r="S121" s="265">
        <v>5947</v>
      </c>
      <c r="T121" s="265">
        <v>5888</v>
      </c>
      <c r="U121" s="265">
        <v>6183</v>
      </c>
      <c r="V121" s="265">
        <v>6209</v>
      </c>
      <c r="W121" s="265">
        <v>6239</v>
      </c>
      <c r="X121" s="265">
        <v>6299</v>
      </c>
      <c r="Y121" s="265">
        <v>6338</v>
      </c>
      <c r="Z121" s="265">
        <v>6274</v>
      </c>
      <c r="AA121" s="265">
        <v>6156</v>
      </c>
      <c r="AB121" s="265">
        <v>5998</v>
      </c>
      <c r="AC121" s="265">
        <v>5916</v>
      </c>
      <c r="AD121" s="265">
        <v>5991</v>
      </c>
      <c r="AE121" s="265">
        <v>6058</v>
      </c>
      <c r="AF121" s="265">
        <v>6062</v>
      </c>
      <c r="AG121" s="265">
        <v>6149</v>
      </c>
      <c r="AH121" s="265">
        <v>6329</v>
      </c>
      <c r="AI121" s="265">
        <v>6418</v>
      </c>
      <c r="AJ121" s="265">
        <v>6534</v>
      </c>
      <c r="AK121" s="265">
        <v>6527</v>
      </c>
      <c r="AL121" s="265">
        <v>6319</v>
      </c>
      <c r="AM121" s="265">
        <v>6327</v>
      </c>
      <c r="AN121" s="265">
        <v>6109</v>
      </c>
      <c r="AO121" s="265">
        <v>6081</v>
      </c>
      <c r="AP121" s="265">
        <v>6122</v>
      </c>
      <c r="AQ121" s="265">
        <v>6238</v>
      </c>
      <c r="AR121" s="265">
        <v>6307</v>
      </c>
      <c r="AS121" s="265">
        <v>6491</v>
      </c>
      <c r="AT121" s="265">
        <v>6505</v>
      </c>
      <c r="AU121" s="265">
        <v>6514</v>
      </c>
      <c r="AV121" s="265">
        <v>6502</v>
      </c>
      <c r="AW121" s="265">
        <v>6523</v>
      </c>
      <c r="AX121" s="265">
        <v>6419</v>
      </c>
      <c r="AY121" s="265">
        <v>6427</v>
      </c>
      <c r="AZ121" s="265">
        <v>6361</v>
      </c>
      <c r="BA121" s="265">
        <v>6347</v>
      </c>
      <c r="BB121" s="265">
        <v>6378</v>
      </c>
      <c r="BC121" s="265">
        <v>6338</v>
      </c>
      <c r="BD121" s="265">
        <v>6322</v>
      </c>
      <c r="BE121" s="265">
        <v>6302</v>
      </c>
      <c r="BF121" s="265">
        <v>6329</v>
      </c>
      <c r="BG121" s="265">
        <v>6237</v>
      </c>
      <c r="BH121" s="265">
        <v>6247</v>
      </c>
      <c r="BI121" s="265">
        <v>6250</v>
      </c>
      <c r="BJ121" s="265">
        <v>6179</v>
      </c>
      <c r="BK121" s="265">
        <v>6240</v>
      </c>
      <c r="BL121" s="95">
        <v>6178</v>
      </c>
      <c r="BM121" s="95">
        <v>6092</v>
      </c>
      <c r="BN121" s="95">
        <v>6123</v>
      </c>
      <c r="BO121" s="95">
        <v>6114</v>
      </c>
      <c r="BP121" s="95">
        <v>6118</v>
      </c>
      <c r="BQ121" s="95">
        <v>6161</v>
      </c>
      <c r="BR121" s="95">
        <v>6100</v>
      </c>
      <c r="BS121" s="95">
        <v>6099</v>
      </c>
      <c r="BT121" s="95">
        <v>6074</v>
      </c>
      <c r="BU121" s="95">
        <v>6089</v>
      </c>
      <c r="BV121" s="95">
        <v>6074</v>
      </c>
      <c r="BW121" s="95">
        <v>6017</v>
      </c>
      <c r="BX121" s="265">
        <v>5908</v>
      </c>
      <c r="BY121" s="265">
        <v>5772</v>
      </c>
      <c r="BZ121" s="265">
        <v>5829</v>
      </c>
      <c r="CA121" s="265">
        <v>5865</v>
      </c>
      <c r="CB121" s="265">
        <v>5859</v>
      </c>
      <c r="CC121" s="265">
        <v>5847</v>
      </c>
      <c r="CD121" s="265">
        <v>5817</v>
      </c>
      <c r="CE121" s="265">
        <v>5813</v>
      </c>
      <c r="CF121" s="265">
        <v>5779</v>
      </c>
      <c r="CG121" s="265">
        <v>5782</v>
      </c>
      <c r="CH121" s="265">
        <v>5801</v>
      </c>
      <c r="CI121" s="265">
        <v>5784</v>
      </c>
      <c r="CJ121" s="95">
        <v>5648</v>
      </c>
      <c r="CK121" s="95">
        <v>5630</v>
      </c>
      <c r="CL121" s="95">
        <v>5641</v>
      </c>
      <c r="CM121" s="95">
        <v>5589</v>
      </c>
      <c r="CN121" s="95">
        <v>5515</v>
      </c>
      <c r="CO121" s="95">
        <v>5413</v>
      </c>
      <c r="CP121" s="95">
        <v>5426</v>
      </c>
      <c r="CQ121" s="95">
        <v>5593</v>
      </c>
      <c r="CR121" s="95">
        <v>5662</v>
      </c>
      <c r="CS121" s="95">
        <v>5684</v>
      </c>
      <c r="CT121" s="95">
        <v>5763</v>
      </c>
      <c r="CU121" s="95">
        <v>5799</v>
      </c>
      <c r="CV121" s="265">
        <v>5756</v>
      </c>
      <c r="CW121" s="265">
        <v>5790</v>
      </c>
      <c r="CX121" s="265">
        <v>5858</v>
      </c>
      <c r="CY121" s="265">
        <v>5898</v>
      </c>
      <c r="CZ121" s="265">
        <v>5948</v>
      </c>
      <c r="DA121" s="265">
        <v>5920</v>
      </c>
      <c r="DB121" s="265">
        <v>5931</v>
      </c>
      <c r="DC121" s="265">
        <v>5948</v>
      </c>
      <c r="DD121" s="265">
        <v>5847</v>
      </c>
      <c r="DE121" s="265">
        <v>5826</v>
      </c>
      <c r="DF121" s="265">
        <v>5841</v>
      </c>
      <c r="DG121" s="265">
        <v>5837</v>
      </c>
      <c r="DH121" s="95">
        <v>5800</v>
      </c>
      <c r="DI121" s="95">
        <v>5851</v>
      </c>
      <c r="DJ121" s="95">
        <v>5921</v>
      </c>
      <c r="DK121" s="95">
        <v>5982</v>
      </c>
      <c r="DL121" s="95">
        <v>5945</v>
      </c>
      <c r="DM121" s="95">
        <v>5965</v>
      </c>
      <c r="DN121" s="95">
        <v>5500</v>
      </c>
      <c r="DO121" s="95">
        <v>5489</v>
      </c>
      <c r="DP121" s="95">
        <v>5508</v>
      </c>
      <c r="DQ121" s="95">
        <v>5481</v>
      </c>
      <c r="DR121" s="95">
        <v>5515</v>
      </c>
      <c r="DS121" s="95">
        <v>5496</v>
      </c>
      <c r="DT121" s="265">
        <v>5393</v>
      </c>
      <c r="DU121" s="265">
        <v>5410</v>
      </c>
      <c r="DV121" s="265">
        <v>5488</v>
      </c>
      <c r="DW121" s="265">
        <v>5493</v>
      </c>
      <c r="DX121" s="265">
        <v>5456</v>
      </c>
      <c r="DY121" s="265">
        <v>5466</v>
      </c>
      <c r="DZ121" s="265">
        <v>5466</v>
      </c>
      <c r="EA121" s="265">
        <v>5441</v>
      </c>
      <c r="EB121" s="265">
        <v>5365</v>
      </c>
      <c r="EC121" s="265">
        <v>5383</v>
      </c>
      <c r="ED121" s="265">
        <v>5424</v>
      </c>
      <c r="EE121" s="265">
        <v>5358</v>
      </c>
      <c r="EF121" s="95">
        <v>5278</v>
      </c>
      <c r="EG121" s="95">
        <v>5305</v>
      </c>
      <c r="EH121" s="95">
        <v>5298</v>
      </c>
      <c r="EI121" s="95">
        <v>5291</v>
      </c>
      <c r="EJ121" s="95">
        <v>5270</v>
      </c>
      <c r="EK121" s="95">
        <v>5260</v>
      </c>
      <c r="EL121" s="95">
        <v>5218</v>
      </c>
      <c r="EM121" s="95">
        <v>5202</v>
      </c>
      <c r="EN121" s="95">
        <v>5220</v>
      </c>
      <c r="EO121" s="95">
        <v>5210</v>
      </c>
      <c r="EP121" s="95">
        <v>5196</v>
      </c>
      <c r="EQ121" s="95">
        <v>5163</v>
      </c>
      <c r="ER121" s="95">
        <v>5103</v>
      </c>
      <c r="ES121" s="95">
        <v>5152</v>
      </c>
      <c r="ET121" s="95">
        <v>5199</v>
      </c>
      <c r="EU121" s="95">
        <v>5164</v>
      </c>
      <c r="EV121" s="95">
        <v>5095</v>
      </c>
      <c r="EW121" s="276">
        <v>5158</v>
      </c>
      <c r="EX121" s="276">
        <v>5131</v>
      </c>
      <c r="EY121" s="276">
        <v>5138</v>
      </c>
      <c r="EZ121" s="276">
        <v>5134</v>
      </c>
      <c r="FA121" s="276">
        <v>5160</v>
      </c>
      <c r="FB121" s="276">
        <v>5132</v>
      </c>
      <c r="FC121" s="276">
        <v>5119</v>
      </c>
      <c r="FD121" s="95">
        <v>5019</v>
      </c>
      <c r="FE121" s="281">
        <v>-100</v>
      </c>
      <c r="FF121" s="282">
        <v>98.046493455753094</v>
      </c>
      <c r="FG121" s="281">
        <v>-100</v>
      </c>
      <c r="FH121" s="282">
        <v>98.046493455753094</v>
      </c>
    </row>
    <row r="122" spans="1:164" ht="15" outlineLevel="2">
      <c r="A122" s="306">
        <v>789</v>
      </c>
      <c r="B122" s="307" t="s">
        <v>323</v>
      </c>
      <c r="C122" s="306" t="s">
        <v>452</v>
      </c>
      <c r="D122" s="265">
        <v>3707</v>
      </c>
      <c r="E122" s="265">
        <v>3629</v>
      </c>
      <c r="F122" s="265">
        <v>3613</v>
      </c>
      <c r="G122" s="265">
        <v>3625</v>
      </c>
      <c r="H122" s="265">
        <v>3722</v>
      </c>
      <c r="I122" s="265">
        <v>3771</v>
      </c>
      <c r="J122" s="265">
        <v>3730</v>
      </c>
      <c r="K122" s="265">
        <v>3681</v>
      </c>
      <c r="L122" s="265">
        <v>3679</v>
      </c>
      <c r="M122" s="265">
        <v>3735</v>
      </c>
      <c r="N122" s="265">
        <v>3837</v>
      </c>
      <c r="O122" s="265">
        <v>3817</v>
      </c>
      <c r="P122" s="265">
        <v>3831</v>
      </c>
      <c r="Q122" s="265">
        <v>3649</v>
      </c>
      <c r="R122" s="265">
        <v>3929</v>
      </c>
      <c r="S122" s="265">
        <v>3944</v>
      </c>
      <c r="T122" s="265">
        <v>3722</v>
      </c>
      <c r="U122" s="265">
        <v>3861</v>
      </c>
      <c r="V122" s="265">
        <v>3846</v>
      </c>
      <c r="W122" s="265">
        <v>3901</v>
      </c>
      <c r="X122" s="265">
        <v>3909</v>
      </c>
      <c r="Y122" s="265">
        <v>3941</v>
      </c>
      <c r="Z122" s="265">
        <v>3930</v>
      </c>
      <c r="AA122" s="265">
        <v>3894</v>
      </c>
      <c r="AB122" s="265">
        <v>3795</v>
      </c>
      <c r="AC122" s="265">
        <v>3700</v>
      </c>
      <c r="AD122" s="265">
        <v>3700</v>
      </c>
      <c r="AE122" s="265">
        <v>3761</v>
      </c>
      <c r="AF122" s="265">
        <v>3783</v>
      </c>
      <c r="AG122" s="265">
        <v>3761</v>
      </c>
      <c r="AH122" s="265">
        <v>3817</v>
      </c>
      <c r="AI122" s="265">
        <v>3822</v>
      </c>
      <c r="AJ122" s="265">
        <v>4035</v>
      </c>
      <c r="AK122" s="265">
        <v>4009</v>
      </c>
      <c r="AL122" s="265">
        <v>3889</v>
      </c>
      <c r="AM122" s="265">
        <v>3958</v>
      </c>
      <c r="AN122" s="265">
        <v>3936</v>
      </c>
      <c r="AO122" s="265">
        <v>3868</v>
      </c>
      <c r="AP122" s="265">
        <v>3933</v>
      </c>
      <c r="AQ122" s="265">
        <v>4058</v>
      </c>
      <c r="AR122" s="265">
        <v>4100</v>
      </c>
      <c r="AS122" s="265">
        <v>4276</v>
      </c>
      <c r="AT122" s="265">
        <v>4222</v>
      </c>
      <c r="AU122" s="265">
        <v>4259</v>
      </c>
      <c r="AV122" s="265">
        <v>4262</v>
      </c>
      <c r="AW122" s="265">
        <v>4349</v>
      </c>
      <c r="AX122" s="265">
        <v>4373</v>
      </c>
      <c r="AY122" s="265">
        <v>4308</v>
      </c>
      <c r="AZ122" s="265">
        <v>4256</v>
      </c>
      <c r="BA122" s="265">
        <v>4248</v>
      </c>
      <c r="BB122" s="265">
        <v>4318</v>
      </c>
      <c r="BC122" s="265">
        <v>4301</v>
      </c>
      <c r="BD122" s="265">
        <v>4309</v>
      </c>
      <c r="BE122" s="265">
        <v>4322</v>
      </c>
      <c r="BF122" s="265">
        <v>4356</v>
      </c>
      <c r="BG122" s="265">
        <v>4557</v>
      </c>
      <c r="BH122" s="265">
        <v>4225</v>
      </c>
      <c r="BI122" s="265">
        <v>4271</v>
      </c>
      <c r="BJ122" s="265">
        <v>4210</v>
      </c>
      <c r="BK122" s="265">
        <v>4230</v>
      </c>
      <c r="BL122" s="95">
        <v>4176</v>
      </c>
      <c r="BM122" s="95">
        <v>4067</v>
      </c>
      <c r="BN122" s="95">
        <v>4105</v>
      </c>
      <c r="BO122" s="95">
        <v>4113</v>
      </c>
      <c r="BP122" s="95">
        <v>4139</v>
      </c>
      <c r="BQ122" s="95">
        <v>4177</v>
      </c>
      <c r="BR122" s="95">
        <v>4186</v>
      </c>
      <c r="BS122" s="95">
        <v>4174</v>
      </c>
      <c r="BT122" s="95">
        <v>4172</v>
      </c>
      <c r="BU122" s="95">
        <v>4175</v>
      </c>
      <c r="BV122" s="95">
        <v>4144</v>
      </c>
      <c r="BW122" s="95">
        <v>4108</v>
      </c>
      <c r="BX122" s="265">
        <v>4061</v>
      </c>
      <c r="BY122" s="265">
        <v>4017</v>
      </c>
      <c r="BZ122" s="265">
        <v>4109</v>
      </c>
      <c r="CA122" s="265">
        <v>4129</v>
      </c>
      <c r="CB122" s="265">
        <v>4155</v>
      </c>
      <c r="CC122" s="265">
        <v>4147</v>
      </c>
      <c r="CD122" s="265">
        <v>4159</v>
      </c>
      <c r="CE122" s="265">
        <v>4111</v>
      </c>
      <c r="CF122" s="265">
        <v>4089</v>
      </c>
      <c r="CG122" s="265">
        <v>4109</v>
      </c>
      <c r="CH122" s="265">
        <v>4119</v>
      </c>
      <c r="CI122" s="265">
        <v>4111</v>
      </c>
      <c r="CJ122" s="95">
        <v>4052</v>
      </c>
      <c r="CK122" s="95">
        <v>3901</v>
      </c>
      <c r="CL122" s="95">
        <v>3978</v>
      </c>
      <c r="CM122" s="95">
        <v>4028</v>
      </c>
      <c r="CN122" s="95">
        <v>4013</v>
      </c>
      <c r="CO122" s="95">
        <v>4054</v>
      </c>
      <c r="CP122" s="95">
        <v>4084</v>
      </c>
      <c r="CQ122" s="95">
        <v>4163</v>
      </c>
      <c r="CR122" s="95">
        <v>4177</v>
      </c>
      <c r="CS122" s="95">
        <v>4264</v>
      </c>
      <c r="CT122" s="95">
        <v>4357</v>
      </c>
      <c r="CU122" s="95">
        <v>4386</v>
      </c>
      <c r="CV122" s="265">
        <v>4389</v>
      </c>
      <c r="CW122" s="265">
        <v>4381</v>
      </c>
      <c r="CX122" s="265">
        <v>4527</v>
      </c>
      <c r="CY122" s="265">
        <v>4545</v>
      </c>
      <c r="CZ122" s="265">
        <v>4557</v>
      </c>
      <c r="DA122" s="265">
        <v>4566</v>
      </c>
      <c r="DB122" s="265">
        <v>4586</v>
      </c>
      <c r="DC122" s="265">
        <v>4566</v>
      </c>
      <c r="DD122" s="265">
        <v>4434</v>
      </c>
      <c r="DE122" s="265">
        <v>4433</v>
      </c>
      <c r="DF122" s="265">
        <v>4446</v>
      </c>
      <c r="DG122" s="265">
        <v>4466</v>
      </c>
      <c r="DH122" s="95">
        <v>4426</v>
      </c>
      <c r="DI122" s="95">
        <v>4390</v>
      </c>
      <c r="DJ122" s="95">
        <v>4523</v>
      </c>
      <c r="DK122" s="95">
        <v>4530</v>
      </c>
      <c r="DL122" s="95">
        <v>4539</v>
      </c>
      <c r="DM122" s="95">
        <v>4545</v>
      </c>
      <c r="DN122" s="95">
        <v>4244</v>
      </c>
      <c r="DO122" s="95">
        <v>4269</v>
      </c>
      <c r="DP122" s="95">
        <v>4337</v>
      </c>
      <c r="DQ122" s="95">
        <v>4319</v>
      </c>
      <c r="DR122" s="95">
        <v>4334</v>
      </c>
      <c r="DS122" s="95">
        <v>4354</v>
      </c>
      <c r="DT122" s="265">
        <v>4240</v>
      </c>
      <c r="DU122" s="265">
        <v>4230</v>
      </c>
      <c r="DV122" s="265">
        <v>4378</v>
      </c>
      <c r="DW122" s="265">
        <v>4382</v>
      </c>
      <c r="DX122" s="265">
        <v>4366</v>
      </c>
      <c r="DY122" s="265">
        <v>4359</v>
      </c>
      <c r="DZ122" s="265">
        <v>4311</v>
      </c>
      <c r="EA122" s="265">
        <v>4345</v>
      </c>
      <c r="EB122" s="265">
        <v>4351</v>
      </c>
      <c r="EC122" s="265">
        <v>4354</v>
      </c>
      <c r="ED122" s="265">
        <v>4396</v>
      </c>
      <c r="EE122" s="265">
        <v>4366</v>
      </c>
      <c r="EF122" s="95">
        <v>4270</v>
      </c>
      <c r="EG122" s="95">
        <v>4227</v>
      </c>
      <c r="EH122" s="95">
        <v>4261</v>
      </c>
      <c r="EI122" s="95">
        <v>4276</v>
      </c>
      <c r="EJ122" s="95">
        <v>4267</v>
      </c>
      <c r="EK122" s="95">
        <v>4253</v>
      </c>
      <c r="EL122" s="95">
        <v>4225</v>
      </c>
      <c r="EM122" s="95">
        <v>4236</v>
      </c>
      <c r="EN122" s="95">
        <v>4268</v>
      </c>
      <c r="EO122" s="95">
        <v>4293</v>
      </c>
      <c r="EP122" s="95">
        <v>4305</v>
      </c>
      <c r="EQ122" s="95">
        <v>4319</v>
      </c>
      <c r="ER122" s="95">
        <v>4258</v>
      </c>
      <c r="ES122" s="95">
        <v>4244</v>
      </c>
      <c r="ET122" s="95">
        <v>4280</v>
      </c>
      <c r="EU122" s="95">
        <v>4270</v>
      </c>
      <c r="EV122" s="95">
        <v>4256</v>
      </c>
      <c r="EW122" s="276">
        <v>4276</v>
      </c>
      <c r="EX122" s="276">
        <v>4229</v>
      </c>
      <c r="EY122" s="276">
        <v>4218</v>
      </c>
      <c r="EZ122" s="276">
        <v>4239</v>
      </c>
      <c r="FA122" s="276">
        <v>4285</v>
      </c>
      <c r="FB122" s="276">
        <v>4236</v>
      </c>
      <c r="FC122" s="276">
        <v>4240</v>
      </c>
      <c r="FD122" s="95">
        <v>4146</v>
      </c>
      <c r="FE122" s="281">
        <v>-94</v>
      </c>
      <c r="FF122" s="282">
        <v>97.783018867924497</v>
      </c>
      <c r="FG122" s="281">
        <v>-94</v>
      </c>
      <c r="FH122" s="282">
        <v>97.783018867924497</v>
      </c>
    </row>
    <row r="123" spans="1:164" ht="15" outlineLevel="2">
      <c r="A123" s="306">
        <v>792</v>
      </c>
      <c r="B123" s="307" t="s">
        <v>323</v>
      </c>
      <c r="C123" s="306" t="s">
        <v>453</v>
      </c>
      <c r="D123" s="265">
        <v>1538</v>
      </c>
      <c r="E123" s="265">
        <v>1544</v>
      </c>
      <c r="F123" s="265">
        <v>1515</v>
      </c>
      <c r="G123" s="265">
        <v>1544</v>
      </c>
      <c r="H123" s="265">
        <v>1539</v>
      </c>
      <c r="I123" s="265">
        <v>1566</v>
      </c>
      <c r="J123" s="265">
        <v>1548</v>
      </c>
      <c r="K123" s="265">
        <v>1566</v>
      </c>
      <c r="L123" s="265">
        <v>1532</v>
      </c>
      <c r="M123" s="265">
        <v>1577</v>
      </c>
      <c r="N123" s="265">
        <v>1594</v>
      </c>
      <c r="O123" s="265">
        <v>1631</v>
      </c>
      <c r="P123" s="265">
        <v>1573</v>
      </c>
      <c r="Q123" s="265">
        <v>1246</v>
      </c>
      <c r="R123" s="265">
        <v>1484</v>
      </c>
      <c r="S123" s="265">
        <v>1520</v>
      </c>
      <c r="T123" s="265">
        <v>1539</v>
      </c>
      <c r="U123" s="265">
        <v>1492</v>
      </c>
      <c r="V123" s="265">
        <v>1490</v>
      </c>
      <c r="W123" s="265">
        <v>1581</v>
      </c>
      <c r="X123" s="265">
        <v>1597</v>
      </c>
      <c r="Y123" s="265">
        <v>1622</v>
      </c>
      <c r="Z123" s="265">
        <v>1593</v>
      </c>
      <c r="AA123" s="265">
        <v>1588</v>
      </c>
      <c r="AB123" s="265">
        <v>1539</v>
      </c>
      <c r="AC123" s="265">
        <v>1494</v>
      </c>
      <c r="AD123" s="265">
        <v>1519</v>
      </c>
      <c r="AE123" s="265">
        <v>1570</v>
      </c>
      <c r="AF123" s="265">
        <v>1539</v>
      </c>
      <c r="AG123" s="265">
        <v>1571</v>
      </c>
      <c r="AH123" s="265">
        <v>1749</v>
      </c>
      <c r="AI123" s="265">
        <v>1802</v>
      </c>
      <c r="AJ123" s="265">
        <v>1828</v>
      </c>
      <c r="AK123" s="265">
        <v>1796</v>
      </c>
      <c r="AL123" s="265">
        <v>1698</v>
      </c>
      <c r="AM123" s="265">
        <v>1682</v>
      </c>
      <c r="AN123" s="265">
        <v>1647</v>
      </c>
      <c r="AO123" s="265">
        <v>1587</v>
      </c>
      <c r="AP123" s="265">
        <v>1611</v>
      </c>
      <c r="AQ123" s="265">
        <v>1637</v>
      </c>
      <c r="AR123" s="265">
        <v>1673</v>
      </c>
      <c r="AS123" s="265">
        <v>1718</v>
      </c>
      <c r="AT123" s="265">
        <v>1778</v>
      </c>
      <c r="AU123" s="265">
        <v>1803</v>
      </c>
      <c r="AV123" s="265">
        <v>1832</v>
      </c>
      <c r="AW123" s="265">
        <v>1849</v>
      </c>
      <c r="AX123" s="265">
        <v>1809</v>
      </c>
      <c r="AY123" s="265">
        <v>1816</v>
      </c>
      <c r="AZ123" s="265">
        <v>1798</v>
      </c>
      <c r="BA123" s="265">
        <v>1837</v>
      </c>
      <c r="BB123" s="265">
        <v>1865</v>
      </c>
      <c r="BC123" s="265">
        <v>1837</v>
      </c>
      <c r="BD123" s="265">
        <v>1839</v>
      </c>
      <c r="BE123" s="265">
        <v>1870</v>
      </c>
      <c r="BF123" s="265">
        <v>1868</v>
      </c>
      <c r="BG123" s="265">
        <v>1867</v>
      </c>
      <c r="BH123" s="265">
        <v>1906</v>
      </c>
      <c r="BI123" s="265">
        <v>1901</v>
      </c>
      <c r="BJ123" s="265">
        <v>1877</v>
      </c>
      <c r="BK123" s="265">
        <v>1862</v>
      </c>
      <c r="BL123" s="95">
        <v>1864</v>
      </c>
      <c r="BM123" s="95">
        <v>1859</v>
      </c>
      <c r="BN123" s="95">
        <v>1882</v>
      </c>
      <c r="BO123" s="95">
        <v>1908</v>
      </c>
      <c r="BP123" s="95">
        <v>1896</v>
      </c>
      <c r="BQ123" s="95">
        <v>1929</v>
      </c>
      <c r="BR123" s="95">
        <v>1933</v>
      </c>
      <c r="BS123" s="95">
        <v>1923</v>
      </c>
      <c r="BT123" s="95">
        <v>1932</v>
      </c>
      <c r="BU123" s="95">
        <v>1927</v>
      </c>
      <c r="BV123" s="95">
        <v>1931</v>
      </c>
      <c r="BW123" s="95">
        <v>1911</v>
      </c>
      <c r="BX123" s="265">
        <v>1862</v>
      </c>
      <c r="BY123" s="265">
        <v>1908</v>
      </c>
      <c r="BZ123" s="265">
        <v>1956</v>
      </c>
      <c r="CA123" s="265">
        <v>1964</v>
      </c>
      <c r="CB123" s="265">
        <v>1978</v>
      </c>
      <c r="CC123" s="265">
        <v>1986</v>
      </c>
      <c r="CD123" s="265">
        <v>1980</v>
      </c>
      <c r="CE123" s="265">
        <v>2009</v>
      </c>
      <c r="CF123" s="265">
        <v>1964</v>
      </c>
      <c r="CG123" s="265">
        <v>1949</v>
      </c>
      <c r="CH123" s="265">
        <v>1934</v>
      </c>
      <c r="CI123" s="265">
        <v>1910</v>
      </c>
      <c r="CJ123" s="95">
        <v>1840</v>
      </c>
      <c r="CK123" s="95">
        <v>1844</v>
      </c>
      <c r="CL123" s="95">
        <v>1850</v>
      </c>
      <c r="CM123" s="95">
        <v>1795</v>
      </c>
      <c r="CN123" s="95">
        <v>1736</v>
      </c>
      <c r="CO123" s="95">
        <v>1794</v>
      </c>
      <c r="CP123" s="95">
        <v>1816</v>
      </c>
      <c r="CQ123" s="95">
        <v>1919</v>
      </c>
      <c r="CR123" s="95">
        <v>1920</v>
      </c>
      <c r="CS123" s="95">
        <v>1959</v>
      </c>
      <c r="CT123" s="95">
        <v>1964</v>
      </c>
      <c r="CU123" s="95">
        <v>1962</v>
      </c>
      <c r="CV123" s="265">
        <v>1955</v>
      </c>
      <c r="CW123" s="265">
        <v>2002</v>
      </c>
      <c r="CX123" s="265">
        <v>2061</v>
      </c>
      <c r="CY123" s="265">
        <v>2058</v>
      </c>
      <c r="CZ123" s="265">
        <v>2066</v>
      </c>
      <c r="DA123" s="265">
        <v>2054</v>
      </c>
      <c r="DB123" s="265">
        <v>2051</v>
      </c>
      <c r="DC123" s="265">
        <v>2043</v>
      </c>
      <c r="DD123" s="265">
        <v>2055</v>
      </c>
      <c r="DE123" s="265">
        <v>2088</v>
      </c>
      <c r="DF123" s="265">
        <v>2094</v>
      </c>
      <c r="DG123" s="265">
        <v>2084</v>
      </c>
      <c r="DH123" s="95">
        <v>2042</v>
      </c>
      <c r="DI123" s="95">
        <v>2056</v>
      </c>
      <c r="DJ123" s="95">
        <v>2063</v>
      </c>
      <c r="DK123" s="95">
        <v>2085</v>
      </c>
      <c r="DL123" s="95">
        <v>2105</v>
      </c>
      <c r="DM123" s="95">
        <v>2084</v>
      </c>
      <c r="DN123" s="95">
        <v>1876</v>
      </c>
      <c r="DO123" s="95">
        <v>1875</v>
      </c>
      <c r="DP123" s="95">
        <v>1856</v>
      </c>
      <c r="DQ123" s="95">
        <v>1853</v>
      </c>
      <c r="DR123" s="95">
        <v>1842</v>
      </c>
      <c r="DS123" s="95">
        <v>1849</v>
      </c>
      <c r="DT123" s="265">
        <v>1811</v>
      </c>
      <c r="DU123" s="265">
        <v>1830</v>
      </c>
      <c r="DV123" s="265">
        <v>1898</v>
      </c>
      <c r="DW123" s="265">
        <v>1913</v>
      </c>
      <c r="DX123" s="265">
        <v>1947</v>
      </c>
      <c r="DY123" s="265">
        <v>1929</v>
      </c>
      <c r="DZ123" s="265">
        <v>1902</v>
      </c>
      <c r="EA123" s="265">
        <v>1878</v>
      </c>
      <c r="EB123" s="265">
        <v>1856</v>
      </c>
      <c r="EC123" s="265">
        <v>1895</v>
      </c>
      <c r="ED123" s="265">
        <v>1865</v>
      </c>
      <c r="EE123" s="265">
        <v>1814</v>
      </c>
      <c r="EF123" s="95">
        <v>1772</v>
      </c>
      <c r="EG123" s="95">
        <v>1784</v>
      </c>
      <c r="EH123" s="95">
        <v>1770</v>
      </c>
      <c r="EI123" s="95">
        <v>1759</v>
      </c>
      <c r="EJ123" s="95">
        <v>1758</v>
      </c>
      <c r="EK123" s="95">
        <v>1738</v>
      </c>
      <c r="EL123" s="95">
        <v>1726</v>
      </c>
      <c r="EM123" s="95">
        <v>1745</v>
      </c>
      <c r="EN123" s="95">
        <v>1751</v>
      </c>
      <c r="EO123" s="95">
        <v>1734</v>
      </c>
      <c r="EP123" s="95">
        <v>1740</v>
      </c>
      <c r="EQ123" s="95">
        <v>1757</v>
      </c>
      <c r="ER123" s="95">
        <v>1681</v>
      </c>
      <c r="ES123" s="95">
        <v>1684</v>
      </c>
      <c r="ET123" s="95">
        <v>1708</v>
      </c>
      <c r="EU123" s="95">
        <v>1745</v>
      </c>
      <c r="EV123" s="95">
        <v>1759</v>
      </c>
      <c r="EW123" s="276">
        <v>1809</v>
      </c>
      <c r="EX123" s="276">
        <v>1791</v>
      </c>
      <c r="EY123" s="276">
        <v>1819</v>
      </c>
      <c r="EZ123" s="276">
        <v>1829</v>
      </c>
      <c r="FA123" s="276">
        <v>1820</v>
      </c>
      <c r="FB123" s="276">
        <v>1795</v>
      </c>
      <c r="FC123" s="276">
        <v>1782</v>
      </c>
      <c r="FD123" s="95">
        <v>1697</v>
      </c>
      <c r="FE123" s="281">
        <v>-85</v>
      </c>
      <c r="FF123" s="282">
        <v>95.230078563411894</v>
      </c>
      <c r="FG123" s="281">
        <v>-85</v>
      </c>
      <c r="FH123" s="282">
        <v>95.230078563411894</v>
      </c>
    </row>
    <row r="124" spans="1:164" ht="15" outlineLevel="2">
      <c r="A124" s="306">
        <v>809</v>
      </c>
      <c r="B124" s="307" t="s">
        <v>323</v>
      </c>
      <c r="C124" s="306" t="s">
        <v>454</v>
      </c>
      <c r="D124" s="265">
        <v>3671</v>
      </c>
      <c r="E124" s="265">
        <v>3602</v>
      </c>
      <c r="F124" s="265">
        <v>3625</v>
      </c>
      <c r="G124" s="265">
        <v>3695</v>
      </c>
      <c r="H124" s="265">
        <v>3750</v>
      </c>
      <c r="I124" s="265">
        <v>3778</v>
      </c>
      <c r="J124" s="265">
        <v>3648</v>
      </c>
      <c r="K124" s="265">
        <v>3647</v>
      </c>
      <c r="L124" s="265">
        <v>3645</v>
      </c>
      <c r="M124" s="265">
        <v>3688</v>
      </c>
      <c r="N124" s="265">
        <v>3687</v>
      </c>
      <c r="O124" s="265">
        <v>3710</v>
      </c>
      <c r="P124" s="265">
        <v>3590</v>
      </c>
      <c r="Q124" s="265">
        <v>3253</v>
      </c>
      <c r="R124" s="265">
        <v>3597</v>
      </c>
      <c r="S124" s="265">
        <v>3643</v>
      </c>
      <c r="T124" s="265">
        <v>3750</v>
      </c>
      <c r="U124" s="265">
        <v>3656</v>
      </c>
      <c r="V124" s="265">
        <v>3631</v>
      </c>
      <c r="W124" s="265">
        <v>3742</v>
      </c>
      <c r="X124" s="265">
        <v>3759</v>
      </c>
      <c r="Y124" s="265">
        <v>3812</v>
      </c>
      <c r="Z124" s="265">
        <v>3767</v>
      </c>
      <c r="AA124" s="265">
        <v>3704</v>
      </c>
      <c r="AB124" s="265">
        <v>3586</v>
      </c>
      <c r="AC124" s="265">
        <v>3537</v>
      </c>
      <c r="AD124" s="265">
        <v>3545</v>
      </c>
      <c r="AE124" s="265">
        <v>3543</v>
      </c>
      <c r="AF124" s="265">
        <v>3551</v>
      </c>
      <c r="AG124" s="265">
        <v>3623</v>
      </c>
      <c r="AH124" s="265">
        <v>3833</v>
      </c>
      <c r="AI124" s="265">
        <v>3908</v>
      </c>
      <c r="AJ124" s="265">
        <v>3951</v>
      </c>
      <c r="AK124" s="265">
        <v>3955</v>
      </c>
      <c r="AL124" s="265">
        <v>3782</v>
      </c>
      <c r="AM124" s="265">
        <v>3733</v>
      </c>
      <c r="AN124" s="265">
        <v>3636</v>
      </c>
      <c r="AO124" s="265">
        <v>3549</v>
      </c>
      <c r="AP124" s="265">
        <v>3554</v>
      </c>
      <c r="AQ124" s="265">
        <v>3641</v>
      </c>
      <c r="AR124" s="265">
        <v>3675</v>
      </c>
      <c r="AS124" s="265">
        <v>3734</v>
      </c>
      <c r="AT124" s="265">
        <v>3747</v>
      </c>
      <c r="AU124" s="265">
        <v>3791</v>
      </c>
      <c r="AV124" s="265">
        <v>3803</v>
      </c>
      <c r="AW124" s="265">
        <v>3828</v>
      </c>
      <c r="AX124" s="265">
        <v>3805</v>
      </c>
      <c r="AY124" s="265">
        <v>3790</v>
      </c>
      <c r="AZ124" s="265">
        <v>3753</v>
      </c>
      <c r="BA124" s="265">
        <v>3738</v>
      </c>
      <c r="BB124" s="265">
        <v>3710</v>
      </c>
      <c r="BC124" s="265">
        <v>3634</v>
      </c>
      <c r="BD124" s="265">
        <v>3607</v>
      </c>
      <c r="BE124" s="265">
        <v>3621</v>
      </c>
      <c r="BF124" s="265">
        <v>3623</v>
      </c>
      <c r="BG124" s="265">
        <v>3675</v>
      </c>
      <c r="BH124" s="265">
        <v>3622</v>
      </c>
      <c r="BI124" s="265">
        <v>3572</v>
      </c>
      <c r="BJ124" s="265">
        <v>3540</v>
      </c>
      <c r="BK124" s="265">
        <v>3586</v>
      </c>
      <c r="BL124" s="95">
        <v>3479</v>
      </c>
      <c r="BM124" s="95">
        <v>3447</v>
      </c>
      <c r="BN124" s="95">
        <v>3479</v>
      </c>
      <c r="BO124" s="95">
        <v>3493</v>
      </c>
      <c r="BP124" s="95">
        <v>3530</v>
      </c>
      <c r="BQ124" s="95">
        <v>3500</v>
      </c>
      <c r="BR124" s="95">
        <v>3451</v>
      </c>
      <c r="BS124" s="95">
        <v>3487</v>
      </c>
      <c r="BT124" s="95">
        <v>3541</v>
      </c>
      <c r="BU124" s="95">
        <v>3538</v>
      </c>
      <c r="BV124" s="95">
        <v>3551</v>
      </c>
      <c r="BW124" s="95">
        <v>3540</v>
      </c>
      <c r="BX124" s="265">
        <v>3502</v>
      </c>
      <c r="BY124" s="265">
        <v>3558</v>
      </c>
      <c r="BZ124" s="265">
        <v>3561</v>
      </c>
      <c r="CA124" s="265">
        <v>3583</v>
      </c>
      <c r="CB124" s="265">
        <v>3617</v>
      </c>
      <c r="CC124" s="265">
        <v>3643</v>
      </c>
      <c r="CD124" s="265">
        <v>3657</v>
      </c>
      <c r="CE124" s="265">
        <v>3650</v>
      </c>
      <c r="CF124" s="265">
        <v>3602</v>
      </c>
      <c r="CG124" s="265">
        <v>3602</v>
      </c>
      <c r="CH124" s="265">
        <v>3602</v>
      </c>
      <c r="CI124" s="265">
        <v>3582</v>
      </c>
      <c r="CJ124" s="95">
        <v>3550</v>
      </c>
      <c r="CK124" s="95">
        <v>3528</v>
      </c>
      <c r="CL124" s="95">
        <v>3565</v>
      </c>
      <c r="CM124" s="95">
        <v>3570</v>
      </c>
      <c r="CN124" s="95">
        <v>3550</v>
      </c>
      <c r="CO124" s="95">
        <v>3567</v>
      </c>
      <c r="CP124" s="95">
        <v>3588</v>
      </c>
      <c r="CQ124" s="95">
        <v>3649</v>
      </c>
      <c r="CR124" s="95">
        <v>3666</v>
      </c>
      <c r="CS124" s="95">
        <v>3716</v>
      </c>
      <c r="CT124" s="95">
        <v>3743</v>
      </c>
      <c r="CU124" s="95">
        <v>3775</v>
      </c>
      <c r="CV124" s="265">
        <v>3763</v>
      </c>
      <c r="CW124" s="265">
        <v>3834</v>
      </c>
      <c r="CX124" s="265">
        <v>3941</v>
      </c>
      <c r="CY124" s="265">
        <v>3960</v>
      </c>
      <c r="CZ124" s="265">
        <v>3942</v>
      </c>
      <c r="DA124" s="265">
        <v>3913</v>
      </c>
      <c r="DB124" s="265">
        <v>3928</v>
      </c>
      <c r="DC124" s="265">
        <v>3923</v>
      </c>
      <c r="DD124" s="265">
        <v>3887</v>
      </c>
      <c r="DE124" s="265">
        <v>3877</v>
      </c>
      <c r="DF124" s="265">
        <v>3878</v>
      </c>
      <c r="DG124" s="265">
        <v>3859</v>
      </c>
      <c r="DH124" s="95">
        <v>3811</v>
      </c>
      <c r="DI124" s="95">
        <v>3823</v>
      </c>
      <c r="DJ124" s="95">
        <v>3816</v>
      </c>
      <c r="DK124" s="95">
        <v>3834</v>
      </c>
      <c r="DL124" s="95">
        <v>3811</v>
      </c>
      <c r="DM124" s="95">
        <v>3816</v>
      </c>
      <c r="DN124" s="95">
        <v>3567</v>
      </c>
      <c r="DO124" s="95">
        <v>3573</v>
      </c>
      <c r="DP124" s="95">
        <v>3574</v>
      </c>
      <c r="DQ124" s="95">
        <v>3587</v>
      </c>
      <c r="DR124" s="95">
        <v>3587</v>
      </c>
      <c r="DS124" s="95">
        <v>3549</v>
      </c>
      <c r="DT124" s="265">
        <v>3504</v>
      </c>
      <c r="DU124" s="265">
        <v>3491</v>
      </c>
      <c r="DV124" s="265">
        <v>3534</v>
      </c>
      <c r="DW124" s="265">
        <v>3569</v>
      </c>
      <c r="DX124" s="265">
        <v>3610</v>
      </c>
      <c r="DY124" s="265">
        <v>3619</v>
      </c>
      <c r="DZ124" s="265">
        <v>3594</v>
      </c>
      <c r="EA124" s="265">
        <v>3564</v>
      </c>
      <c r="EB124" s="265">
        <v>3596</v>
      </c>
      <c r="EC124" s="265">
        <v>3621</v>
      </c>
      <c r="ED124" s="265">
        <v>3628</v>
      </c>
      <c r="EE124" s="265">
        <v>3592</v>
      </c>
      <c r="EF124" s="95">
        <v>3498</v>
      </c>
      <c r="EG124" s="95">
        <v>3490</v>
      </c>
      <c r="EH124" s="95">
        <v>3529</v>
      </c>
      <c r="EI124" s="95">
        <v>3536</v>
      </c>
      <c r="EJ124" s="95">
        <v>3548</v>
      </c>
      <c r="EK124" s="95">
        <v>3547</v>
      </c>
      <c r="EL124" s="95">
        <v>3504</v>
      </c>
      <c r="EM124" s="95">
        <v>3431</v>
      </c>
      <c r="EN124" s="95">
        <v>3417</v>
      </c>
      <c r="EO124" s="95">
        <v>3448</v>
      </c>
      <c r="EP124" s="95">
        <v>3426</v>
      </c>
      <c r="EQ124" s="95">
        <v>3404</v>
      </c>
      <c r="ER124" s="95">
        <v>3333</v>
      </c>
      <c r="ES124" s="95">
        <v>3344</v>
      </c>
      <c r="ET124" s="95">
        <v>3392</v>
      </c>
      <c r="EU124" s="95">
        <v>3390</v>
      </c>
      <c r="EV124" s="95">
        <v>3394</v>
      </c>
      <c r="EW124" s="276">
        <v>3435</v>
      </c>
      <c r="EX124" s="276">
        <v>3428</v>
      </c>
      <c r="EY124" s="276">
        <v>3398</v>
      </c>
      <c r="EZ124" s="276">
        <v>3393</v>
      </c>
      <c r="FA124" s="276">
        <v>3405</v>
      </c>
      <c r="FB124" s="276">
        <v>3375</v>
      </c>
      <c r="FC124" s="276">
        <v>3339</v>
      </c>
      <c r="FD124" s="95">
        <v>3248</v>
      </c>
      <c r="FE124" s="281">
        <v>-91</v>
      </c>
      <c r="FF124" s="282">
        <v>97.274633123689696</v>
      </c>
      <c r="FG124" s="281">
        <v>-91</v>
      </c>
      <c r="FH124" s="282">
        <v>97.274633123689696</v>
      </c>
    </row>
    <row r="125" spans="1:164" ht="15" outlineLevel="2">
      <c r="A125" s="306">
        <v>847</v>
      </c>
      <c r="B125" s="307" t="s">
        <v>323</v>
      </c>
      <c r="C125" s="306" t="s">
        <v>455</v>
      </c>
      <c r="D125" s="265">
        <v>3207</v>
      </c>
      <c r="E125" s="265">
        <v>3187</v>
      </c>
      <c r="F125" s="265">
        <v>3128</v>
      </c>
      <c r="G125" s="265">
        <v>3269</v>
      </c>
      <c r="H125" s="265">
        <v>3299</v>
      </c>
      <c r="I125" s="265">
        <v>3331</v>
      </c>
      <c r="J125" s="265">
        <v>3260</v>
      </c>
      <c r="K125" s="265">
        <v>3263</v>
      </c>
      <c r="L125" s="265">
        <v>3274</v>
      </c>
      <c r="M125" s="265">
        <v>3312</v>
      </c>
      <c r="N125" s="265">
        <v>3260</v>
      </c>
      <c r="O125" s="265">
        <v>3301</v>
      </c>
      <c r="P125" s="265">
        <v>3132</v>
      </c>
      <c r="Q125" s="265">
        <v>1396</v>
      </c>
      <c r="R125" s="265">
        <v>2975</v>
      </c>
      <c r="S125" s="265">
        <v>3100</v>
      </c>
      <c r="T125" s="265">
        <v>3299</v>
      </c>
      <c r="U125" s="265">
        <v>3226</v>
      </c>
      <c r="V125" s="265">
        <v>3234</v>
      </c>
      <c r="W125" s="265">
        <v>3368</v>
      </c>
      <c r="X125" s="265">
        <v>3474</v>
      </c>
      <c r="Y125" s="265">
        <v>3524</v>
      </c>
      <c r="Z125" s="265">
        <v>3579</v>
      </c>
      <c r="AA125" s="265">
        <v>3473</v>
      </c>
      <c r="AB125" s="265">
        <v>3287</v>
      </c>
      <c r="AC125" s="265">
        <v>3108</v>
      </c>
      <c r="AD125" s="265">
        <v>3022</v>
      </c>
      <c r="AE125" s="265">
        <v>3207</v>
      </c>
      <c r="AF125" s="265">
        <v>3252</v>
      </c>
      <c r="AG125" s="265">
        <v>3304</v>
      </c>
      <c r="AH125" s="265">
        <v>3499</v>
      </c>
      <c r="AI125" s="265">
        <v>3548</v>
      </c>
      <c r="AJ125" s="265">
        <v>3699</v>
      </c>
      <c r="AK125" s="265">
        <v>3724</v>
      </c>
      <c r="AL125" s="265">
        <v>3633</v>
      </c>
      <c r="AM125" s="265">
        <v>3641</v>
      </c>
      <c r="AN125" s="265">
        <v>3559</v>
      </c>
      <c r="AO125" s="265">
        <v>3371</v>
      </c>
      <c r="AP125" s="265">
        <v>3430</v>
      </c>
      <c r="AQ125" s="265">
        <v>3571</v>
      </c>
      <c r="AR125" s="265">
        <v>3711</v>
      </c>
      <c r="AS125" s="265">
        <v>3837</v>
      </c>
      <c r="AT125" s="265">
        <v>3941</v>
      </c>
      <c r="AU125" s="265">
        <v>4013</v>
      </c>
      <c r="AV125" s="265">
        <v>3972</v>
      </c>
      <c r="AW125" s="265">
        <v>4069</v>
      </c>
      <c r="AX125" s="265">
        <v>4050</v>
      </c>
      <c r="AY125" s="265">
        <v>4047</v>
      </c>
      <c r="AZ125" s="265">
        <v>3845</v>
      </c>
      <c r="BA125" s="265">
        <v>3811</v>
      </c>
      <c r="BB125" s="265">
        <v>3896</v>
      </c>
      <c r="BC125" s="265">
        <v>3801</v>
      </c>
      <c r="BD125" s="265">
        <v>3837</v>
      </c>
      <c r="BE125" s="265">
        <v>3915</v>
      </c>
      <c r="BF125" s="265">
        <v>4001</v>
      </c>
      <c r="BG125" s="265">
        <v>4145</v>
      </c>
      <c r="BH125" s="265">
        <v>3894</v>
      </c>
      <c r="BI125" s="265">
        <v>3889</v>
      </c>
      <c r="BJ125" s="265">
        <v>3852</v>
      </c>
      <c r="BK125" s="265">
        <v>3887</v>
      </c>
      <c r="BL125" s="95">
        <v>3773</v>
      </c>
      <c r="BM125" s="95">
        <v>3741</v>
      </c>
      <c r="BN125" s="95">
        <v>3846</v>
      </c>
      <c r="BO125" s="95">
        <v>3859</v>
      </c>
      <c r="BP125" s="95">
        <v>3836</v>
      </c>
      <c r="BQ125" s="95">
        <v>3861</v>
      </c>
      <c r="BR125" s="95">
        <v>3862</v>
      </c>
      <c r="BS125" s="95">
        <v>3924</v>
      </c>
      <c r="BT125" s="95">
        <v>3975</v>
      </c>
      <c r="BU125" s="95">
        <v>3976</v>
      </c>
      <c r="BV125" s="95">
        <v>4024</v>
      </c>
      <c r="BW125" s="95">
        <v>4025</v>
      </c>
      <c r="BX125" s="265">
        <v>3886</v>
      </c>
      <c r="BY125" s="265">
        <v>3908</v>
      </c>
      <c r="BZ125" s="265">
        <v>4148</v>
      </c>
      <c r="CA125" s="265">
        <v>4244</v>
      </c>
      <c r="CB125" s="265">
        <v>4219</v>
      </c>
      <c r="CC125" s="265">
        <v>4291</v>
      </c>
      <c r="CD125" s="265">
        <v>4318</v>
      </c>
      <c r="CE125" s="265">
        <v>4399</v>
      </c>
      <c r="CF125" s="265">
        <v>4325</v>
      </c>
      <c r="CG125" s="265">
        <v>4304</v>
      </c>
      <c r="CH125" s="265">
        <v>4378</v>
      </c>
      <c r="CI125" s="265">
        <v>4400</v>
      </c>
      <c r="CJ125" s="95">
        <v>4177</v>
      </c>
      <c r="CK125" s="95">
        <v>4127</v>
      </c>
      <c r="CL125" s="95">
        <v>4231</v>
      </c>
      <c r="CM125" s="95">
        <v>4262</v>
      </c>
      <c r="CN125" s="95">
        <v>4238</v>
      </c>
      <c r="CO125" s="95">
        <v>4302</v>
      </c>
      <c r="CP125" s="95">
        <v>4434</v>
      </c>
      <c r="CQ125" s="95">
        <v>4601</v>
      </c>
      <c r="CR125" s="95">
        <v>4622</v>
      </c>
      <c r="CS125" s="95">
        <v>4666</v>
      </c>
      <c r="CT125" s="95">
        <v>4784</v>
      </c>
      <c r="CU125" s="95">
        <v>4818</v>
      </c>
      <c r="CV125" s="265">
        <v>4856</v>
      </c>
      <c r="CW125" s="265">
        <v>4984</v>
      </c>
      <c r="CX125" s="265">
        <v>5083</v>
      </c>
      <c r="CY125" s="265">
        <v>5177</v>
      </c>
      <c r="CZ125" s="265">
        <v>5255</v>
      </c>
      <c r="DA125" s="265">
        <v>5387</v>
      </c>
      <c r="DB125" s="265">
        <v>5405</v>
      </c>
      <c r="DC125" s="265">
        <v>5487</v>
      </c>
      <c r="DD125" s="265">
        <v>5525</v>
      </c>
      <c r="DE125" s="265">
        <v>5523</v>
      </c>
      <c r="DF125" s="265">
        <v>5499</v>
      </c>
      <c r="DG125" s="265">
        <v>5580</v>
      </c>
      <c r="DH125" s="95">
        <v>5576</v>
      </c>
      <c r="DI125" s="95">
        <v>5716</v>
      </c>
      <c r="DJ125" s="95">
        <v>5691</v>
      </c>
      <c r="DK125" s="95">
        <v>5769</v>
      </c>
      <c r="DL125" s="95">
        <v>5784</v>
      </c>
      <c r="DM125" s="95">
        <v>5838</v>
      </c>
      <c r="DN125" s="95">
        <v>5355</v>
      </c>
      <c r="DO125" s="95">
        <v>5362</v>
      </c>
      <c r="DP125" s="95">
        <v>5370</v>
      </c>
      <c r="DQ125" s="95">
        <v>5375</v>
      </c>
      <c r="DR125" s="95">
        <v>5392</v>
      </c>
      <c r="DS125" s="95">
        <v>5376</v>
      </c>
      <c r="DT125" s="265">
        <v>5196</v>
      </c>
      <c r="DU125" s="265">
        <v>5301</v>
      </c>
      <c r="DV125" s="265">
        <v>5432</v>
      </c>
      <c r="DW125" s="265">
        <v>5426</v>
      </c>
      <c r="DX125" s="265">
        <v>5440</v>
      </c>
      <c r="DY125" s="265">
        <v>5425</v>
      </c>
      <c r="DZ125" s="265">
        <v>5466</v>
      </c>
      <c r="EA125" s="265">
        <v>5386</v>
      </c>
      <c r="EB125" s="265">
        <v>5343</v>
      </c>
      <c r="EC125" s="265">
        <v>5380</v>
      </c>
      <c r="ED125" s="265">
        <v>5447</v>
      </c>
      <c r="EE125" s="265">
        <v>5362</v>
      </c>
      <c r="EF125" s="95">
        <v>5258</v>
      </c>
      <c r="EG125" s="95">
        <v>5230</v>
      </c>
      <c r="EH125" s="95">
        <v>5255</v>
      </c>
      <c r="EI125" s="95">
        <v>5333</v>
      </c>
      <c r="EJ125" s="95">
        <v>5351</v>
      </c>
      <c r="EK125" s="95">
        <v>5402</v>
      </c>
      <c r="EL125" s="95">
        <v>5377</v>
      </c>
      <c r="EM125" s="95">
        <v>5302</v>
      </c>
      <c r="EN125" s="95">
        <v>5353</v>
      </c>
      <c r="EO125" s="95">
        <v>5351</v>
      </c>
      <c r="EP125" s="95">
        <v>5356</v>
      </c>
      <c r="EQ125" s="95">
        <v>5264</v>
      </c>
      <c r="ER125" s="95">
        <v>4978</v>
      </c>
      <c r="ES125" s="95">
        <v>5088</v>
      </c>
      <c r="ET125" s="95">
        <v>5313</v>
      </c>
      <c r="EU125" s="95">
        <v>5415</v>
      </c>
      <c r="EV125" s="95">
        <v>5344</v>
      </c>
      <c r="EW125" s="276">
        <v>5432</v>
      </c>
      <c r="EX125" s="276">
        <v>5331</v>
      </c>
      <c r="EY125" s="276">
        <v>5390</v>
      </c>
      <c r="EZ125" s="276">
        <v>5370</v>
      </c>
      <c r="FA125" s="276">
        <v>5365</v>
      </c>
      <c r="FB125" s="276">
        <v>5228</v>
      </c>
      <c r="FC125" s="276">
        <v>5234</v>
      </c>
      <c r="FD125" s="95">
        <v>5016</v>
      </c>
      <c r="FE125" s="281">
        <v>-218</v>
      </c>
      <c r="FF125" s="282">
        <v>95.834925487199101</v>
      </c>
      <c r="FG125" s="281">
        <v>-218</v>
      </c>
      <c r="FH125" s="282">
        <v>95.834925487199101</v>
      </c>
    </row>
    <row r="126" spans="1:164" ht="15" outlineLevel="2">
      <c r="A126" s="306">
        <v>856</v>
      </c>
      <c r="B126" s="307" t="s">
        <v>323</v>
      </c>
      <c r="C126" s="306" t="s">
        <v>456</v>
      </c>
      <c r="D126" s="265">
        <v>1376</v>
      </c>
      <c r="E126" s="265">
        <v>1403</v>
      </c>
      <c r="F126" s="265">
        <v>1384</v>
      </c>
      <c r="G126" s="265">
        <v>1398</v>
      </c>
      <c r="H126" s="265">
        <v>1413</v>
      </c>
      <c r="I126" s="265">
        <v>1451</v>
      </c>
      <c r="J126" s="265">
        <v>1408</v>
      </c>
      <c r="K126" s="265">
        <v>1399</v>
      </c>
      <c r="L126" s="265">
        <v>1388</v>
      </c>
      <c r="M126" s="265">
        <v>1435</v>
      </c>
      <c r="N126" s="265">
        <v>1459</v>
      </c>
      <c r="O126" s="265">
        <v>1435</v>
      </c>
      <c r="P126" s="265">
        <v>1377</v>
      </c>
      <c r="Q126" s="265">
        <v>906</v>
      </c>
      <c r="R126" s="265">
        <v>1261</v>
      </c>
      <c r="S126" s="265">
        <v>1259</v>
      </c>
      <c r="T126" s="265">
        <v>1413</v>
      </c>
      <c r="U126" s="265">
        <v>1342</v>
      </c>
      <c r="V126" s="265">
        <v>1352</v>
      </c>
      <c r="W126" s="265">
        <v>1423</v>
      </c>
      <c r="X126" s="265">
        <v>1445</v>
      </c>
      <c r="Y126" s="265">
        <v>1482</v>
      </c>
      <c r="Z126" s="265">
        <v>1488</v>
      </c>
      <c r="AA126" s="265">
        <v>1437</v>
      </c>
      <c r="AB126" s="265">
        <v>1376</v>
      </c>
      <c r="AC126" s="265">
        <v>1356</v>
      </c>
      <c r="AD126" s="265">
        <v>1377</v>
      </c>
      <c r="AE126" s="265">
        <v>1378</v>
      </c>
      <c r="AF126" s="265">
        <v>1375</v>
      </c>
      <c r="AG126" s="265">
        <v>1418</v>
      </c>
      <c r="AH126" s="265">
        <v>1546</v>
      </c>
      <c r="AI126" s="265">
        <v>1603</v>
      </c>
      <c r="AJ126" s="265">
        <v>1648</v>
      </c>
      <c r="AK126" s="265">
        <v>1631</v>
      </c>
      <c r="AL126" s="265">
        <v>1526</v>
      </c>
      <c r="AM126" s="265">
        <v>1507</v>
      </c>
      <c r="AN126" s="265">
        <v>1447</v>
      </c>
      <c r="AO126" s="265">
        <v>1374</v>
      </c>
      <c r="AP126" s="265">
        <v>1379</v>
      </c>
      <c r="AQ126" s="265">
        <v>1428</v>
      </c>
      <c r="AR126" s="265">
        <v>1442</v>
      </c>
      <c r="AS126" s="265">
        <v>1485</v>
      </c>
      <c r="AT126" s="265">
        <v>1486</v>
      </c>
      <c r="AU126" s="265">
        <v>1485</v>
      </c>
      <c r="AV126" s="265">
        <v>1528</v>
      </c>
      <c r="AW126" s="265">
        <v>1539</v>
      </c>
      <c r="AX126" s="265">
        <v>1563</v>
      </c>
      <c r="AY126" s="265">
        <v>1549</v>
      </c>
      <c r="AZ126" s="265">
        <v>1526</v>
      </c>
      <c r="BA126" s="265">
        <v>1524</v>
      </c>
      <c r="BB126" s="265">
        <v>1555</v>
      </c>
      <c r="BC126" s="265">
        <v>1553</v>
      </c>
      <c r="BD126" s="265">
        <v>1535</v>
      </c>
      <c r="BE126" s="265">
        <v>1560</v>
      </c>
      <c r="BF126" s="265">
        <v>1554</v>
      </c>
      <c r="BG126" s="265">
        <v>1521</v>
      </c>
      <c r="BH126" s="265">
        <v>1588</v>
      </c>
      <c r="BI126" s="265">
        <v>1549</v>
      </c>
      <c r="BJ126" s="265">
        <v>1560</v>
      </c>
      <c r="BK126" s="265">
        <v>1580</v>
      </c>
      <c r="BL126" s="95">
        <v>1576</v>
      </c>
      <c r="BM126" s="95">
        <v>1543</v>
      </c>
      <c r="BN126" s="95">
        <v>1593</v>
      </c>
      <c r="BO126" s="95">
        <v>1564</v>
      </c>
      <c r="BP126" s="95">
        <v>1557</v>
      </c>
      <c r="BQ126" s="95">
        <v>1557</v>
      </c>
      <c r="BR126" s="95">
        <v>1582</v>
      </c>
      <c r="BS126" s="95">
        <v>1578</v>
      </c>
      <c r="BT126" s="95">
        <v>1597</v>
      </c>
      <c r="BU126" s="95">
        <v>1587</v>
      </c>
      <c r="BV126" s="95">
        <v>1571</v>
      </c>
      <c r="BW126" s="95">
        <v>1540</v>
      </c>
      <c r="BX126" s="265">
        <v>1455</v>
      </c>
      <c r="BY126" s="265">
        <v>1468</v>
      </c>
      <c r="BZ126" s="265">
        <v>1504</v>
      </c>
      <c r="CA126" s="265">
        <v>1494</v>
      </c>
      <c r="CB126" s="265">
        <v>1534</v>
      </c>
      <c r="CC126" s="265">
        <v>1553</v>
      </c>
      <c r="CD126" s="265">
        <v>1587</v>
      </c>
      <c r="CE126" s="265">
        <v>1583</v>
      </c>
      <c r="CF126" s="265">
        <v>1574</v>
      </c>
      <c r="CG126" s="265">
        <v>1580</v>
      </c>
      <c r="CH126" s="265">
        <v>1581</v>
      </c>
      <c r="CI126" s="265">
        <v>1594</v>
      </c>
      <c r="CJ126" s="95">
        <v>1541</v>
      </c>
      <c r="CK126" s="95">
        <v>1531</v>
      </c>
      <c r="CL126" s="95">
        <v>1560</v>
      </c>
      <c r="CM126" s="95">
        <v>1550</v>
      </c>
      <c r="CN126" s="95">
        <v>1498</v>
      </c>
      <c r="CO126" s="95">
        <v>1506</v>
      </c>
      <c r="CP126" s="95">
        <v>1522</v>
      </c>
      <c r="CQ126" s="95">
        <v>1573</v>
      </c>
      <c r="CR126" s="95">
        <v>1568</v>
      </c>
      <c r="CS126" s="95">
        <v>1589</v>
      </c>
      <c r="CT126" s="95">
        <v>1599</v>
      </c>
      <c r="CU126" s="95">
        <v>1648</v>
      </c>
      <c r="CV126" s="265">
        <v>1625</v>
      </c>
      <c r="CW126" s="265">
        <v>1643</v>
      </c>
      <c r="CX126" s="265">
        <v>1710</v>
      </c>
      <c r="CY126" s="265">
        <v>1731</v>
      </c>
      <c r="CZ126" s="265">
        <v>1754</v>
      </c>
      <c r="DA126" s="265">
        <v>1745</v>
      </c>
      <c r="DB126" s="265">
        <v>1681</v>
      </c>
      <c r="DC126" s="265">
        <v>1692</v>
      </c>
      <c r="DD126" s="265">
        <v>1735</v>
      </c>
      <c r="DE126" s="265">
        <v>1724</v>
      </c>
      <c r="DF126" s="265">
        <v>1734</v>
      </c>
      <c r="DG126" s="265">
        <v>1758</v>
      </c>
      <c r="DH126" s="95">
        <v>1725</v>
      </c>
      <c r="DI126" s="95">
        <v>1728</v>
      </c>
      <c r="DJ126" s="95">
        <v>1723</v>
      </c>
      <c r="DK126" s="95">
        <v>1739</v>
      </c>
      <c r="DL126" s="95">
        <v>1758</v>
      </c>
      <c r="DM126" s="95">
        <v>1792</v>
      </c>
      <c r="DN126" s="95">
        <v>1618</v>
      </c>
      <c r="DO126" s="95">
        <v>1618</v>
      </c>
      <c r="DP126" s="95">
        <v>1620</v>
      </c>
      <c r="DQ126" s="95">
        <v>1598</v>
      </c>
      <c r="DR126" s="95">
        <v>1612</v>
      </c>
      <c r="DS126" s="95">
        <v>1593</v>
      </c>
      <c r="DT126" s="265">
        <v>1582</v>
      </c>
      <c r="DU126" s="265">
        <v>1574</v>
      </c>
      <c r="DV126" s="265">
        <v>1579</v>
      </c>
      <c r="DW126" s="265">
        <v>1574</v>
      </c>
      <c r="DX126" s="265">
        <v>1565</v>
      </c>
      <c r="DY126" s="265">
        <v>1591</v>
      </c>
      <c r="DZ126" s="265">
        <v>1557</v>
      </c>
      <c r="EA126" s="265">
        <v>1538</v>
      </c>
      <c r="EB126" s="265">
        <v>1538</v>
      </c>
      <c r="EC126" s="265">
        <v>1523</v>
      </c>
      <c r="ED126" s="265">
        <v>1506</v>
      </c>
      <c r="EE126" s="265">
        <v>1503</v>
      </c>
      <c r="EF126" s="95">
        <v>1433</v>
      </c>
      <c r="EG126" s="95">
        <v>1422</v>
      </c>
      <c r="EH126" s="95">
        <v>1435</v>
      </c>
      <c r="EI126" s="95">
        <v>1472</v>
      </c>
      <c r="EJ126" s="95">
        <v>1472</v>
      </c>
      <c r="EK126" s="95">
        <v>1467</v>
      </c>
      <c r="EL126" s="95">
        <v>1460</v>
      </c>
      <c r="EM126" s="95">
        <v>1458</v>
      </c>
      <c r="EN126" s="95">
        <v>1445</v>
      </c>
      <c r="EO126" s="95">
        <v>1463</v>
      </c>
      <c r="EP126" s="95">
        <v>1459</v>
      </c>
      <c r="EQ126" s="95">
        <v>1460</v>
      </c>
      <c r="ER126" s="95">
        <v>1428</v>
      </c>
      <c r="ES126" s="95">
        <v>1431</v>
      </c>
      <c r="ET126" s="95">
        <v>1444</v>
      </c>
      <c r="EU126" s="95">
        <v>1449</v>
      </c>
      <c r="EV126" s="95">
        <v>1471</v>
      </c>
      <c r="EW126" s="276">
        <v>1471</v>
      </c>
      <c r="EX126" s="276">
        <v>1428</v>
      </c>
      <c r="EY126" s="276">
        <v>1423</v>
      </c>
      <c r="EZ126" s="276">
        <v>1416</v>
      </c>
      <c r="FA126" s="276">
        <v>1400</v>
      </c>
      <c r="FB126" s="276">
        <v>1428</v>
      </c>
      <c r="FC126" s="276">
        <v>1459</v>
      </c>
      <c r="FD126" s="95">
        <v>1405</v>
      </c>
      <c r="FE126" s="281">
        <v>-54</v>
      </c>
      <c r="FF126" s="282">
        <v>96.298834818368704</v>
      </c>
      <c r="FG126" s="281">
        <v>-54</v>
      </c>
      <c r="FH126" s="282">
        <v>96.298834818368704</v>
      </c>
    </row>
    <row r="127" spans="1:164" ht="15" outlineLevel="2">
      <c r="A127" s="306">
        <v>861</v>
      </c>
      <c r="B127" s="307" t="s">
        <v>323</v>
      </c>
      <c r="C127" s="306" t="s">
        <v>457</v>
      </c>
      <c r="D127" s="265">
        <v>3899</v>
      </c>
      <c r="E127" s="265">
        <v>3822</v>
      </c>
      <c r="F127" s="265">
        <v>3834</v>
      </c>
      <c r="G127" s="265">
        <v>3912</v>
      </c>
      <c r="H127" s="265">
        <v>3974</v>
      </c>
      <c r="I127" s="265">
        <v>4009</v>
      </c>
      <c r="J127" s="265">
        <v>3975</v>
      </c>
      <c r="K127" s="265">
        <v>3949</v>
      </c>
      <c r="L127" s="265">
        <v>3900</v>
      </c>
      <c r="M127" s="265">
        <v>3908</v>
      </c>
      <c r="N127" s="265">
        <v>3888</v>
      </c>
      <c r="O127" s="265">
        <v>3885</v>
      </c>
      <c r="P127" s="265">
        <v>3653</v>
      </c>
      <c r="Q127" s="265">
        <v>1922</v>
      </c>
      <c r="R127" s="265">
        <v>3593</v>
      </c>
      <c r="S127" s="265">
        <v>3658</v>
      </c>
      <c r="T127" s="265">
        <v>3974</v>
      </c>
      <c r="U127" s="265">
        <v>3893</v>
      </c>
      <c r="V127" s="265">
        <v>3856</v>
      </c>
      <c r="W127" s="265">
        <v>3928</v>
      </c>
      <c r="X127" s="265">
        <v>3933</v>
      </c>
      <c r="Y127" s="265">
        <v>4036</v>
      </c>
      <c r="Z127" s="265">
        <v>4032</v>
      </c>
      <c r="AA127" s="265">
        <v>3871</v>
      </c>
      <c r="AB127" s="265">
        <v>3807</v>
      </c>
      <c r="AC127" s="265">
        <v>3733</v>
      </c>
      <c r="AD127" s="265">
        <v>3718</v>
      </c>
      <c r="AE127" s="265">
        <v>3790</v>
      </c>
      <c r="AF127" s="265">
        <v>3762</v>
      </c>
      <c r="AG127" s="265">
        <v>3835</v>
      </c>
      <c r="AH127" s="265">
        <v>4167</v>
      </c>
      <c r="AI127" s="265">
        <v>4293</v>
      </c>
      <c r="AJ127" s="265">
        <v>4354</v>
      </c>
      <c r="AK127" s="265">
        <v>4359</v>
      </c>
      <c r="AL127" s="265">
        <v>4172</v>
      </c>
      <c r="AM127" s="265">
        <v>4183</v>
      </c>
      <c r="AN127" s="265">
        <v>4084</v>
      </c>
      <c r="AO127" s="265">
        <v>3992</v>
      </c>
      <c r="AP127" s="265">
        <v>3987</v>
      </c>
      <c r="AQ127" s="265">
        <v>4131</v>
      </c>
      <c r="AR127" s="265">
        <v>4168</v>
      </c>
      <c r="AS127" s="265">
        <v>4257</v>
      </c>
      <c r="AT127" s="265">
        <v>4289</v>
      </c>
      <c r="AU127" s="265">
        <v>4284</v>
      </c>
      <c r="AV127" s="265">
        <v>4317</v>
      </c>
      <c r="AW127" s="265">
        <v>4338</v>
      </c>
      <c r="AX127" s="265">
        <v>4317</v>
      </c>
      <c r="AY127" s="265">
        <v>4376</v>
      </c>
      <c r="AZ127" s="265">
        <v>4342</v>
      </c>
      <c r="BA127" s="265">
        <v>4295</v>
      </c>
      <c r="BB127" s="265">
        <v>4322</v>
      </c>
      <c r="BC127" s="265">
        <v>4254</v>
      </c>
      <c r="BD127" s="265">
        <v>4275</v>
      </c>
      <c r="BE127" s="265">
        <v>4318</v>
      </c>
      <c r="BF127" s="265">
        <v>4328</v>
      </c>
      <c r="BG127" s="265">
        <v>4341</v>
      </c>
      <c r="BH127" s="265">
        <v>4244</v>
      </c>
      <c r="BI127" s="265">
        <v>4195</v>
      </c>
      <c r="BJ127" s="265">
        <v>4176</v>
      </c>
      <c r="BK127" s="265">
        <v>4165</v>
      </c>
      <c r="BL127" s="95">
        <v>4114</v>
      </c>
      <c r="BM127" s="95">
        <v>4077</v>
      </c>
      <c r="BN127" s="95">
        <v>4106</v>
      </c>
      <c r="BO127" s="95">
        <v>4168</v>
      </c>
      <c r="BP127" s="95">
        <v>4027</v>
      </c>
      <c r="BQ127" s="95">
        <v>4008</v>
      </c>
      <c r="BR127" s="95">
        <v>4006</v>
      </c>
      <c r="BS127" s="95">
        <v>4044</v>
      </c>
      <c r="BT127" s="95">
        <v>4098</v>
      </c>
      <c r="BU127" s="95">
        <v>4076</v>
      </c>
      <c r="BV127" s="95">
        <v>4026</v>
      </c>
      <c r="BW127" s="95">
        <v>4003</v>
      </c>
      <c r="BX127" s="265">
        <v>3929</v>
      </c>
      <c r="BY127" s="265">
        <v>3938</v>
      </c>
      <c r="BZ127" s="265">
        <v>3939</v>
      </c>
      <c r="CA127" s="265">
        <v>3927</v>
      </c>
      <c r="CB127" s="265">
        <v>3923</v>
      </c>
      <c r="CC127" s="265">
        <v>3943</v>
      </c>
      <c r="CD127" s="265">
        <v>3959</v>
      </c>
      <c r="CE127" s="265">
        <v>3991</v>
      </c>
      <c r="CF127" s="265">
        <v>3945</v>
      </c>
      <c r="CG127" s="265">
        <v>3884</v>
      </c>
      <c r="CH127" s="265">
        <v>3924</v>
      </c>
      <c r="CI127" s="265">
        <v>3902</v>
      </c>
      <c r="CJ127" s="95">
        <v>3761</v>
      </c>
      <c r="CK127" s="95">
        <v>3698</v>
      </c>
      <c r="CL127" s="95">
        <v>3671</v>
      </c>
      <c r="CM127" s="95">
        <v>3617</v>
      </c>
      <c r="CN127" s="95">
        <v>3520</v>
      </c>
      <c r="CO127" s="95">
        <v>3575</v>
      </c>
      <c r="CP127" s="95">
        <v>3617</v>
      </c>
      <c r="CQ127" s="95">
        <v>3782</v>
      </c>
      <c r="CR127" s="95">
        <v>3795</v>
      </c>
      <c r="CS127" s="95">
        <v>3836</v>
      </c>
      <c r="CT127" s="95">
        <v>3928</v>
      </c>
      <c r="CU127" s="95">
        <v>3929</v>
      </c>
      <c r="CV127" s="265">
        <v>3904</v>
      </c>
      <c r="CW127" s="265">
        <v>3949</v>
      </c>
      <c r="CX127" s="265">
        <v>4105</v>
      </c>
      <c r="CY127" s="265">
        <v>4157</v>
      </c>
      <c r="CZ127" s="265">
        <v>4228</v>
      </c>
      <c r="DA127" s="265">
        <v>4194</v>
      </c>
      <c r="DB127" s="265">
        <v>4148</v>
      </c>
      <c r="DC127" s="265">
        <v>4133</v>
      </c>
      <c r="DD127" s="265">
        <v>4203</v>
      </c>
      <c r="DE127" s="265">
        <v>4215</v>
      </c>
      <c r="DF127" s="265">
        <v>4238</v>
      </c>
      <c r="DG127" s="265">
        <v>4218</v>
      </c>
      <c r="DH127" s="95">
        <v>4208</v>
      </c>
      <c r="DI127" s="95">
        <v>4194</v>
      </c>
      <c r="DJ127" s="95">
        <v>4189</v>
      </c>
      <c r="DK127" s="95">
        <v>4247</v>
      </c>
      <c r="DL127" s="95">
        <v>4239</v>
      </c>
      <c r="DM127" s="95">
        <v>4298</v>
      </c>
      <c r="DN127" s="95">
        <v>3878</v>
      </c>
      <c r="DO127" s="95">
        <v>3886</v>
      </c>
      <c r="DP127" s="95">
        <v>3863</v>
      </c>
      <c r="DQ127" s="95">
        <v>3815</v>
      </c>
      <c r="DR127" s="95">
        <v>3815</v>
      </c>
      <c r="DS127" s="95">
        <v>3759</v>
      </c>
      <c r="DT127" s="265">
        <v>3648</v>
      </c>
      <c r="DU127" s="265">
        <v>3647</v>
      </c>
      <c r="DV127" s="265">
        <v>3697</v>
      </c>
      <c r="DW127" s="265">
        <v>3692</v>
      </c>
      <c r="DX127" s="265">
        <v>3715</v>
      </c>
      <c r="DY127" s="265">
        <v>3709</v>
      </c>
      <c r="DZ127" s="265">
        <v>3698</v>
      </c>
      <c r="EA127" s="265">
        <v>3694</v>
      </c>
      <c r="EB127" s="265">
        <v>3670</v>
      </c>
      <c r="EC127" s="265">
        <v>3689</v>
      </c>
      <c r="ED127" s="265">
        <v>3720</v>
      </c>
      <c r="EE127" s="265">
        <v>3664</v>
      </c>
      <c r="EF127" s="95">
        <v>3554</v>
      </c>
      <c r="EG127" s="95">
        <v>3511</v>
      </c>
      <c r="EH127" s="95">
        <v>3527</v>
      </c>
      <c r="EI127" s="95">
        <v>3506</v>
      </c>
      <c r="EJ127" s="95">
        <v>3482</v>
      </c>
      <c r="EK127" s="95">
        <v>3500</v>
      </c>
      <c r="EL127" s="95">
        <v>3531</v>
      </c>
      <c r="EM127" s="95">
        <v>3519</v>
      </c>
      <c r="EN127" s="95">
        <v>3495</v>
      </c>
      <c r="EO127" s="95">
        <v>3492</v>
      </c>
      <c r="EP127" s="95">
        <v>3466</v>
      </c>
      <c r="EQ127" s="95">
        <v>3446</v>
      </c>
      <c r="ER127" s="95">
        <v>3329</v>
      </c>
      <c r="ES127" s="95">
        <v>3314</v>
      </c>
      <c r="ET127" s="95">
        <v>3340</v>
      </c>
      <c r="EU127" s="95">
        <v>3385</v>
      </c>
      <c r="EV127" s="95">
        <v>3383</v>
      </c>
      <c r="EW127" s="276">
        <v>3366</v>
      </c>
      <c r="EX127" s="276">
        <v>3345</v>
      </c>
      <c r="EY127" s="276">
        <v>3370</v>
      </c>
      <c r="EZ127" s="276">
        <v>3364</v>
      </c>
      <c r="FA127" s="276">
        <v>3359</v>
      </c>
      <c r="FB127" s="276">
        <v>3338</v>
      </c>
      <c r="FC127" s="276">
        <v>3376</v>
      </c>
      <c r="FD127" s="95">
        <v>3265</v>
      </c>
      <c r="FE127" s="281">
        <v>-111</v>
      </c>
      <c r="FF127" s="282">
        <v>96.712085308056899</v>
      </c>
      <c r="FG127" s="281">
        <v>-111</v>
      </c>
      <c r="FH127" s="282">
        <v>96.712085308056899</v>
      </c>
    </row>
    <row r="128" spans="1:164" ht="15" outlineLevel="1">
      <c r="A128" s="258" t="s">
        <v>872</v>
      </c>
      <c r="B128" s="259"/>
      <c r="C128" s="260"/>
      <c r="D128" s="261">
        <v>2373413</v>
      </c>
      <c r="E128" s="261">
        <v>2397020</v>
      </c>
      <c r="F128" s="261">
        <v>2425150</v>
      </c>
      <c r="G128" s="261">
        <v>2423562</v>
      </c>
      <c r="H128" s="261">
        <v>2442009</v>
      </c>
      <c r="I128" s="261">
        <v>2457981</v>
      </c>
      <c r="J128" s="261">
        <v>2462477</v>
      </c>
      <c r="K128" s="261">
        <v>2477404</v>
      </c>
      <c r="L128" s="261">
        <v>2454430</v>
      </c>
      <c r="M128" s="261">
        <v>2472980</v>
      </c>
      <c r="N128" s="261">
        <v>2487957</v>
      </c>
      <c r="O128" s="261">
        <v>2492463</v>
      </c>
      <c r="P128" s="261">
        <v>2436392</v>
      </c>
      <c r="Q128" s="261">
        <v>2222975</v>
      </c>
      <c r="R128" s="261">
        <v>2448203</v>
      </c>
      <c r="S128" s="261">
        <v>2485794</v>
      </c>
      <c r="T128" s="261">
        <v>2442009</v>
      </c>
      <c r="U128" s="261">
        <v>2522503</v>
      </c>
      <c r="V128" s="261">
        <v>2524708</v>
      </c>
      <c r="W128" s="261">
        <v>2578000</v>
      </c>
      <c r="X128" s="261">
        <v>2583998</v>
      </c>
      <c r="Y128" s="261">
        <v>2606308</v>
      </c>
      <c r="Z128" s="261">
        <v>2607056</v>
      </c>
      <c r="AA128" s="261">
        <v>2590287</v>
      </c>
      <c r="AB128" s="261">
        <v>2550985</v>
      </c>
      <c r="AC128" s="261">
        <v>2556280</v>
      </c>
      <c r="AD128" s="261">
        <v>2557150</v>
      </c>
      <c r="AE128" s="261">
        <v>2570623</v>
      </c>
      <c r="AF128" s="261">
        <v>2581379</v>
      </c>
      <c r="AG128" s="261">
        <v>2609710</v>
      </c>
      <c r="AH128" s="261">
        <v>2643032</v>
      </c>
      <c r="AI128" s="261">
        <v>2662323</v>
      </c>
      <c r="AJ128" s="261">
        <v>2674472</v>
      </c>
      <c r="AK128" s="261">
        <v>2684749</v>
      </c>
      <c r="AL128" s="261">
        <v>2686642</v>
      </c>
      <c r="AM128" s="261">
        <v>2700298</v>
      </c>
      <c r="AN128" s="261">
        <v>2650105</v>
      </c>
      <c r="AO128" s="261">
        <v>2637803</v>
      </c>
      <c r="AP128" s="261">
        <v>2677982</v>
      </c>
      <c r="AQ128" s="261">
        <v>2706268</v>
      </c>
      <c r="AR128" s="261">
        <v>2721667</v>
      </c>
      <c r="AS128" s="261">
        <v>2748877</v>
      </c>
      <c r="AT128" s="261">
        <v>2754204</v>
      </c>
      <c r="AU128" s="261">
        <v>2767072</v>
      </c>
      <c r="AV128" s="261">
        <v>2794396</v>
      </c>
      <c r="AW128" s="261">
        <v>2834741</v>
      </c>
      <c r="AX128" s="261">
        <v>2835335</v>
      </c>
      <c r="AY128" s="261">
        <v>2849405</v>
      </c>
      <c r="AZ128" s="261">
        <v>2812232</v>
      </c>
      <c r="BA128" s="261">
        <v>2782291</v>
      </c>
      <c r="BB128" s="261">
        <v>2846019</v>
      </c>
      <c r="BC128" s="261">
        <v>2832869</v>
      </c>
      <c r="BD128" s="261">
        <v>2803036</v>
      </c>
      <c r="BE128" s="261">
        <v>2814514</v>
      </c>
      <c r="BF128" s="261">
        <v>2821376</v>
      </c>
      <c r="BG128" s="261">
        <v>2829993</v>
      </c>
      <c r="BH128" s="261">
        <v>2849161</v>
      </c>
      <c r="BI128" s="261">
        <v>2856901</v>
      </c>
      <c r="BJ128" s="261">
        <v>2864485</v>
      </c>
      <c r="BK128" s="261">
        <v>2867816</v>
      </c>
      <c r="BL128" s="261">
        <v>2857479</v>
      </c>
      <c r="BM128" s="261">
        <v>2858131</v>
      </c>
      <c r="BN128" s="261">
        <v>2879869</v>
      </c>
      <c r="BO128" s="261">
        <v>2880011</v>
      </c>
      <c r="BP128" s="261">
        <v>2884274</v>
      </c>
      <c r="BQ128" s="261">
        <v>2890472</v>
      </c>
      <c r="BR128" s="261">
        <v>2891535</v>
      </c>
      <c r="BS128" s="261">
        <v>2903187</v>
      </c>
      <c r="BT128" s="261">
        <v>2923848</v>
      </c>
      <c r="BU128" s="261">
        <v>2935272</v>
      </c>
      <c r="BV128" s="261">
        <v>2942125</v>
      </c>
      <c r="BW128" s="261">
        <v>2950045</v>
      </c>
      <c r="BX128" s="261">
        <v>2940827</v>
      </c>
      <c r="BY128" s="261">
        <v>2933534</v>
      </c>
      <c r="BZ128" s="261">
        <v>2961925</v>
      </c>
      <c r="CA128" s="261">
        <v>2987609</v>
      </c>
      <c r="CB128" s="261">
        <v>3009017</v>
      </c>
      <c r="CC128" s="261">
        <v>3014488</v>
      </c>
      <c r="CD128" s="261">
        <v>3027049</v>
      </c>
      <c r="CE128" s="261">
        <v>3042491</v>
      </c>
      <c r="CF128" s="261">
        <v>3049791</v>
      </c>
      <c r="CG128" s="261">
        <v>3066947</v>
      </c>
      <c r="CH128" s="261">
        <v>3071544</v>
      </c>
      <c r="CI128" s="261">
        <v>3067157</v>
      </c>
      <c r="CJ128" s="261">
        <v>3041998</v>
      </c>
      <c r="CK128" s="261">
        <v>3035407</v>
      </c>
      <c r="CL128" s="261">
        <v>3048427</v>
      </c>
      <c r="CM128" s="261">
        <v>2991991</v>
      </c>
      <c r="CN128" s="261">
        <v>2944100</v>
      </c>
      <c r="CO128" s="261">
        <v>2936601</v>
      </c>
      <c r="CP128" s="261">
        <v>2980012</v>
      </c>
      <c r="CQ128" s="261">
        <v>3040588</v>
      </c>
      <c r="CR128" s="261">
        <v>3066778</v>
      </c>
      <c r="CS128" s="261">
        <v>3093495</v>
      </c>
      <c r="CT128" s="261">
        <v>3116622</v>
      </c>
      <c r="CU128" s="261">
        <v>3129868</v>
      </c>
      <c r="CV128" s="261">
        <v>3138446</v>
      </c>
      <c r="CW128" s="261">
        <v>3167848</v>
      </c>
      <c r="CX128" s="261">
        <v>3198532</v>
      </c>
      <c r="CY128" s="261">
        <v>3223801</v>
      </c>
      <c r="CZ128" s="261">
        <v>3241238</v>
      </c>
      <c r="DA128" s="261">
        <v>3260037</v>
      </c>
      <c r="DB128" s="261">
        <v>3276102</v>
      </c>
      <c r="DC128" s="261">
        <v>3296437</v>
      </c>
      <c r="DD128" s="261">
        <v>3244087</v>
      </c>
      <c r="DE128" s="261">
        <v>3260077</v>
      </c>
      <c r="DF128" s="261">
        <v>3274521</v>
      </c>
      <c r="DG128" s="261">
        <v>3280838</v>
      </c>
      <c r="DH128" s="261">
        <v>3286917</v>
      </c>
      <c r="DI128" s="261">
        <v>3286570</v>
      </c>
      <c r="DJ128" s="261">
        <v>3242100</v>
      </c>
      <c r="DK128" s="261">
        <v>3255013</v>
      </c>
      <c r="DL128" s="261">
        <v>3257133</v>
      </c>
      <c r="DM128" s="261">
        <v>3269440</v>
      </c>
      <c r="DN128" s="261">
        <v>3117121</v>
      </c>
      <c r="DO128" s="261">
        <v>3137804</v>
      </c>
      <c r="DP128" s="261">
        <v>3160282</v>
      </c>
      <c r="DQ128" s="261">
        <v>3172464</v>
      </c>
      <c r="DR128" s="261">
        <v>3180036</v>
      </c>
      <c r="DS128" s="261">
        <v>3173282</v>
      </c>
      <c r="DT128" s="261">
        <v>3139107</v>
      </c>
      <c r="DU128" s="261">
        <v>3139625</v>
      </c>
      <c r="DV128" s="261">
        <v>3157588</v>
      </c>
      <c r="DW128" s="261">
        <v>3166199</v>
      </c>
      <c r="DX128" s="261">
        <v>3164908</v>
      </c>
      <c r="DY128" s="261">
        <v>3162369</v>
      </c>
      <c r="DZ128" s="261">
        <v>3158238</v>
      </c>
      <c r="EA128" s="261">
        <v>3159755</v>
      </c>
      <c r="EB128" s="261">
        <v>3164626</v>
      </c>
      <c r="EC128" s="261">
        <v>3167033</v>
      </c>
      <c r="ED128" s="261">
        <v>3169143</v>
      </c>
      <c r="EE128" s="261">
        <v>3154899</v>
      </c>
      <c r="EF128" s="261">
        <v>3118839</v>
      </c>
      <c r="EG128" s="261">
        <v>3117989</v>
      </c>
      <c r="EH128" s="261">
        <v>3125908</v>
      </c>
      <c r="EI128" s="261">
        <v>3129997</v>
      </c>
      <c r="EJ128" s="261">
        <v>3133848</v>
      </c>
      <c r="EK128" s="261">
        <v>3133576</v>
      </c>
      <c r="EL128" s="261">
        <v>3126044</v>
      </c>
      <c r="EM128" s="261">
        <v>3145042</v>
      </c>
      <c r="EN128" s="261">
        <v>3137940</v>
      </c>
      <c r="EO128" s="261">
        <v>3133563</v>
      </c>
      <c r="EP128" s="261">
        <v>3140981</v>
      </c>
      <c r="EQ128" s="261">
        <v>3135814</v>
      </c>
      <c r="ER128" s="261">
        <v>3106464</v>
      </c>
      <c r="ES128" s="261">
        <v>3111257</v>
      </c>
      <c r="ET128" s="261">
        <v>3128015</v>
      </c>
      <c r="EU128" s="261">
        <v>3126051</v>
      </c>
      <c r="EV128" s="261">
        <v>3127613</v>
      </c>
      <c r="EW128" s="275">
        <v>3077748</v>
      </c>
      <c r="EX128" s="275">
        <v>3076733</v>
      </c>
      <c r="EY128" s="275">
        <v>3086583</v>
      </c>
      <c r="EZ128" s="275">
        <v>3091403</v>
      </c>
      <c r="FA128" s="275">
        <v>3098230</v>
      </c>
      <c r="FB128" s="275">
        <v>3102766</v>
      </c>
      <c r="FC128" s="275">
        <v>3104381</v>
      </c>
      <c r="FD128" s="261">
        <v>3066990</v>
      </c>
      <c r="FE128" s="281">
        <v>-37391</v>
      </c>
      <c r="FF128" s="282">
        <v>98.795540882385197</v>
      </c>
      <c r="FG128" s="281">
        <v>-37391</v>
      </c>
      <c r="FH128" s="282">
        <v>98.795540882385197</v>
      </c>
    </row>
    <row r="129" spans="1:164" ht="15" customHeight="1" outlineLevel="2">
      <c r="A129" s="306">
        <v>1</v>
      </c>
      <c r="B129" s="306" t="s">
        <v>872</v>
      </c>
      <c r="C129" s="306" t="s">
        <v>458</v>
      </c>
      <c r="D129" s="265">
        <v>1598253</v>
      </c>
      <c r="E129" s="265">
        <v>1613978</v>
      </c>
      <c r="F129" s="265">
        <v>1633465</v>
      </c>
      <c r="G129" s="265">
        <v>1632059</v>
      </c>
      <c r="H129" s="265">
        <v>1644754</v>
      </c>
      <c r="I129" s="265">
        <v>1655431</v>
      </c>
      <c r="J129" s="265">
        <v>1658281</v>
      </c>
      <c r="K129" s="265">
        <v>1668330</v>
      </c>
      <c r="L129" s="265">
        <v>1653643</v>
      </c>
      <c r="M129" s="265">
        <v>1666490</v>
      </c>
      <c r="N129" s="265">
        <v>1677064</v>
      </c>
      <c r="O129" s="265">
        <v>1680805</v>
      </c>
      <c r="P129" s="265">
        <v>1643116</v>
      </c>
      <c r="Q129" s="265">
        <v>1497603</v>
      </c>
      <c r="R129" s="265">
        <v>1642305</v>
      </c>
      <c r="S129" s="265">
        <v>1664748</v>
      </c>
      <c r="T129" s="265">
        <v>1644754</v>
      </c>
      <c r="U129" s="265">
        <v>1689115</v>
      </c>
      <c r="V129" s="265">
        <v>1690443</v>
      </c>
      <c r="W129" s="265">
        <v>1729663</v>
      </c>
      <c r="X129" s="265">
        <v>1733663</v>
      </c>
      <c r="Y129" s="265">
        <v>1739536</v>
      </c>
      <c r="Z129" s="265">
        <v>1740369</v>
      </c>
      <c r="AA129" s="265">
        <v>1725425</v>
      </c>
      <c r="AB129" s="265">
        <v>1696878</v>
      </c>
      <c r="AC129" s="265">
        <v>1696726</v>
      </c>
      <c r="AD129" s="265">
        <v>1700103</v>
      </c>
      <c r="AE129" s="265">
        <v>1711356</v>
      </c>
      <c r="AF129" s="265">
        <v>1719738</v>
      </c>
      <c r="AG129" s="265">
        <v>1739116</v>
      </c>
      <c r="AH129" s="265">
        <v>1761517</v>
      </c>
      <c r="AI129" s="265">
        <v>1775421</v>
      </c>
      <c r="AJ129" s="265">
        <v>1783689</v>
      </c>
      <c r="AK129" s="265">
        <v>1791429</v>
      </c>
      <c r="AL129" s="265">
        <v>1793363</v>
      </c>
      <c r="AM129" s="265">
        <v>1802793</v>
      </c>
      <c r="AN129" s="265">
        <v>1774617</v>
      </c>
      <c r="AO129" s="265">
        <v>1766059</v>
      </c>
      <c r="AP129" s="265">
        <v>1792952</v>
      </c>
      <c r="AQ129" s="265">
        <v>1811411</v>
      </c>
      <c r="AR129" s="265">
        <v>1821629</v>
      </c>
      <c r="AS129" s="265">
        <v>1839999</v>
      </c>
      <c r="AT129" s="265">
        <v>1842519</v>
      </c>
      <c r="AU129" s="265">
        <v>1852475</v>
      </c>
      <c r="AV129" s="265">
        <v>1869769</v>
      </c>
      <c r="AW129" s="265">
        <v>1897992</v>
      </c>
      <c r="AX129" s="265">
        <v>1896883</v>
      </c>
      <c r="AY129" s="265">
        <v>1903126</v>
      </c>
      <c r="AZ129" s="265">
        <v>1878186</v>
      </c>
      <c r="BA129" s="265">
        <v>1859066</v>
      </c>
      <c r="BB129" s="265">
        <v>1901341</v>
      </c>
      <c r="BC129" s="265">
        <v>1890419</v>
      </c>
      <c r="BD129" s="265">
        <v>1871455</v>
      </c>
      <c r="BE129" s="265">
        <v>1877868</v>
      </c>
      <c r="BF129" s="265">
        <v>1882131</v>
      </c>
      <c r="BG129" s="265">
        <v>1887520</v>
      </c>
      <c r="BH129" s="265">
        <v>1900327</v>
      </c>
      <c r="BI129" s="265">
        <v>1906338</v>
      </c>
      <c r="BJ129" s="265">
        <v>1910492</v>
      </c>
      <c r="BK129" s="265">
        <v>1916658</v>
      </c>
      <c r="BL129" s="95">
        <v>1911124</v>
      </c>
      <c r="BM129" s="95">
        <v>1910567</v>
      </c>
      <c r="BN129" s="95">
        <v>1923313</v>
      </c>
      <c r="BO129" s="95">
        <v>1923127</v>
      </c>
      <c r="BP129" s="95">
        <v>1924324</v>
      </c>
      <c r="BQ129" s="95">
        <v>1927231</v>
      </c>
      <c r="BR129" s="95">
        <v>1926851</v>
      </c>
      <c r="BS129" s="95">
        <v>1933832</v>
      </c>
      <c r="BT129" s="95">
        <v>1946628</v>
      </c>
      <c r="BU129" s="95">
        <v>1953174</v>
      </c>
      <c r="BV129" s="95">
        <v>1957074</v>
      </c>
      <c r="BW129" s="95">
        <v>1999006</v>
      </c>
      <c r="BX129" s="265">
        <v>1991068</v>
      </c>
      <c r="BY129" s="265">
        <v>1983683</v>
      </c>
      <c r="BZ129" s="265">
        <v>2002952</v>
      </c>
      <c r="CA129" s="265">
        <v>2018987</v>
      </c>
      <c r="CB129" s="265">
        <v>2032689</v>
      </c>
      <c r="CC129" s="265">
        <v>2036155</v>
      </c>
      <c r="CD129" s="265">
        <v>2043417</v>
      </c>
      <c r="CE129" s="265">
        <v>2053779</v>
      </c>
      <c r="CF129" s="265">
        <v>2056575</v>
      </c>
      <c r="CG129" s="265">
        <v>2068355</v>
      </c>
      <c r="CH129" s="265">
        <v>2070411</v>
      </c>
      <c r="CI129" s="265">
        <v>2066488</v>
      </c>
      <c r="CJ129" s="95">
        <v>2047202</v>
      </c>
      <c r="CK129" s="95">
        <v>2038830</v>
      </c>
      <c r="CL129" s="95">
        <v>2047056</v>
      </c>
      <c r="CM129" s="95">
        <v>2007166</v>
      </c>
      <c r="CN129" s="95">
        <v>1970796</v>
      </c>
      <c r="CO129" s="95">
        <v>1963866</v>
      </c>
      <c r="CP129" s="95">
        <v>1992949</v>
      </c>
      <c r="CQ129" s="95">
        <v>2034049</v>
      </c>
      <c r="CR129" s="95">
        <v>2052367</v>
      </c>
      <c r="CS129" s="95">
        <v>2071103</v>
      </c>
      <c r="CT129" s="95">
        <v>2088224</v>
      </c>
      <c r="CU129" s="95">
        <v>2095733</v>
      </c>
      <c r="CV129" s="265">
        <v>2099795</v>
      </c>
      <c r="CW129" s="265">
        <v>2117357</v>
      </c>
      <c r="CX129" s="265">
        <v>2136573</v>
      </c>
      <c r="CY129" s="265">
        <v>2151972</v>
      </c>
      <c r="CZ129" s="265">
        <v>2164398</v>
      </c>
      <c r="DA129" s="265">
        <v>2177380</v>
      </c>
      <c r="DB129" s="265">
        <v>2186344</v>
      </c>
      <c r="DC129" s="265">
        <v>2200453</v>
      </c>
      <c r="DD129" s="265">
        <v>2161064</v>
      </c>
      <c r="DE129" s="265">
        <v>2171518</v>
      </c>
      <c r="DF129" s="265">
        <v>2181345</v>
      </c>
      <c r="DG129" s="265">
        <v>2185209</v>
      </c>
      <c r="DH129" s="95">
        <v>2188266</v>
      </c>
      <c r="DI129" s="95">
        <v>2187373</v>
      </c>
      <c r="DJ129" s="95">
        <v>2152853</v>
      </c>
      <c r="DK129" s="95">
        <v>2160638</v>
      </c>
      <c r="DL129" s="95">
        <v>2160889</v>
      </c>
      <c r="DM129" s="95">
        <v>2168945</v>
      </c>
      <c r="DN129" s="95">
        <v>2064114</v>
      </c>
      <c r="DO129" s="95">
        <v>2077253</v>
      </c>
      <c r="DP129" s="95">
        <v>2091829</v>
      </c>
      <c r="DQ129" s="95">
        <v>2098849</v>
      </c>
      <c r="DR129" s="95">
        <v>2103422</v>
      </c>
      <c r="DS129" s="95">
        <v>2098202</v>
      </c>
      <c r="DT129" s="265">
        <v>2073600</v>
      </c>
      <c r="DU129" s="265">
        <v>2073054</v>
      </c>
      <c r="DV129" s="265">
        <v>2084143</v>
      </c>
      <c r="DW129" s="265">
        <v>2090018</v>
      </c>
      <c r="DX129" s="265">
        <v>2086560</v>
      </c>
      <c r="DY129" s="265">
        <v>2083703</v>
      </c>
      <c r="DZ129" s="265">
        <v>2080918</v>
      </c>
      <c r="EA129" s="265">
        <v>2082416</v>
      </c>
      <c r="EB129" s="265">
        <v>2083890</v>
      </c>
      <c r="EC129" s="265">
        <v>2085260</v>
      </c>
      <c r="ED129" s="265">
        <v>2086518</v>
      </c>
      <c r="EE129" s="265">
        <v>2074771</v>
      </c>
      <c r="EF129" s="95">
        <v>2050202</v>
      </c>
      <c r="EG129" s="95">
        <v>2048137</v>
      </c>
      <c r="EH129" s="95">
        <v>2052155</v>
      </c>
      <c r="EI129" s="95">
        <v>2055045</v>
      </c>
      <c r="EJ129" s="95">
        <v>2057162</v>
      </c>
      <c r="EK129" s="95">
        <v>2053969</v>
      </c>
      <c r="EL129" s="95">
        <v>2046740</v>
      </c>
      <c r="EM129" s="95">
        <v>2059086</v>
      </c>
      <c r="EN129" s="95">
        <v>2053231</v>
      </c>
      <c r="EO129" s="95">
        <v>2049242</v>
      </c>
      <c r="EP129" s="95">
        <v>2053323</v>
      </c>
      <c r="EQ129" s="95">
        <v>2049612</v>
      </c>
      <c r="ER129" s="95">
        <v>2028178</v>
      </c>
      <c r="ES129" s="95">
        <v>2029919</v>
      </c>
      <c r="ET129" s="95">
        <v>2039625</v>
      </c>
      <c r="EU129" s="95">
        <v>2037154</v>
      </c>
      <c r="EV129" s="95">
        <v>2036071</v>
      </c>
      <c r="EW129" s="276">
        <v>2002733</v>
      </c>
      <c r="EX129" s="276">
        <v>2000956</v>
      </c>
      <c r="EY129" s="276">
        <v>2006568</v>
      </c>
      <c r="EZ129" s="276">
        <v>2009402</v>
      </c>
      <c r="FA129" s="276">
        <v>2012740</v>
      </c>
      <c r="FB129" s="276">
        <v>2014927</v>
      </c>
      <c r="FC129" s="276">
        <v>2015289</v>
      </c>
      <c r="FD129" s="95">
        <v>1988899</v>
      </c>
      <c r="FE129" s="281">
        <v>-26390</v>
      </c>
      <c r="FF129" s="282">
        <v>98.690510393298396</v>
      </c>
      <c r="FG129" s="281">
        <v>-26390</v>
      </c>
      <c r="FH129" s="282">
        <v>98.690510393298396</v>
      </c>
    </row>
    <row r="130" spans="1:164" ht="15" customHeight="1" outlineLevel="2">
      <c r="A130" s="306">
        <v>79</v>
      </c>
      <c r="B130" s="306" t="s">
        <v>872</v>
      </c>
      <c r="C130" s="306" t="s">
        <v>459</v>
      </c>
      <c r="D130" s="265">
        <v>17645</v>
      </c>
      <c r="E130" s="265">
        <v>17837</v>
      </c>
      <c r="F130" s="265">
        <v>17991</v>
      </c>
      <c r="G130" s="265">
        <v>17942</v>
      </c>
      <c r="H130" s="265">
        <v>18251</v>
      </c>
      <c r="I130" s="265">
        <v>18507</v>
      </c>
      <c r="J130" s="265">
        <v>18502</v>
      </c>
      <c r="K130" s="265">
        <v>18521</v>
      </c>
      <c r="L130" s="265">
        <v>18354</v>
      </c>
      <c r="M130" s="265">
        <v>18650</v>
      </c>
      <c r="N130" s="265">
        <v>18702</v>
      </c>
      <c r="O130" s="265">
        <v>18836</v>
      </c>
      <c r="P130" s="265">
        <v>18726</v>
      </c>
      <c r="Q130" s="265">
        <v>16256</v>
      </c>
      <c r="R130" s="265">
        <v>18597</v>
      </c>
      <c r="S130" s="265">
        <v>18842</v>
      </c>
      <c r="T130" s="265">
        <v>18251</v>
      </c>
      <c r="U130" s="265">
        <v>19210</v>
      </c>
      <c r="V130" s="265">
        <v>19245</v>
      </c>
      <c r="W130" s="265">
        <v>19652</v>
      </c>
      <c r="X130" s="265">
        <v>19694</v>
      </c>
      <c r="Y130" s="265">
        <v>19905</v>
      </c>
      <c r="Z130" s="265">
        <v>19905</v>
      </c>
      <c r="AA130" s="265">
        <v>19673</v>
      </c>
      <c r="AB130" s="265">
        <v>19365</v>
      </c>
      <c r="AC130" s="265">
        <v>19330</v>
      </c>
      <c r="AD130" s="265">
        <v>19354</v>
      </c>
      <c r="AE130" s="265">
        <v>19328</v>
      </c>
      <c r="AF130" s="265">
        <v>19360</v>
      </c>
      <c r="AG130" s="265">
        <v>19605</v>
      </c>
      <c r="AH130" s="265">
        <v>20244</v>
      </c>
      <c r="AI130" s="265">
        <v>20445</v>
      </c>
      <c r="AJ130" s="265">
        <v>20655</v>
      </c>
      <c r="AK130" s="265">
        <v>20674</v>
      </c>
      <c r="AL130" s="265">
        <v>20364</v>
      </c>
      <c r="AM130" s="265">
        <v>20587</v>
      </c>
      <c r="AN130" s="265">
        <v>20376</v>
      </c>
      <c r="AO130" s="265">
        <v>20072</v>
      </c>
      <c r="AP130" s="265">
        <v>20237</v>
      </c>
      <c r="AQ130" s="265">
        <v>20576</v>
      </c>
      <c r="AR130" s="265">
        <v>20625</v>
      </c>
      <c r="AS130" s="265">
        <v>20937</v>
      </c>
      <c r="AT130" s="265">
        <v>21123</v>
      </c>
      <c r="AU130" s="265">
        <v>21184</v>
      </c>
      <c r="AV130" s="265">
        <v>21285</v>
      </c>
      <c r="AW130" s="265">
        <v>21529</v>
      </c>
      <c r="AX130" s="265">
        <v>21535</v>
      </c>
      <c r="AY130" s="265">
        <v>21635</v>
      </c>
      <c r="AZ130" s="265">
        <v>21297</v>
      </c>
      <c r="BA130" s="265">
        <v>21181</v>
      </c>
      <c r="BB130" s="265">
        <v>21492</v>
      </c>
      <c r="BC130" s="265">
        <v>21299</v>
      </c>
      <c r="BD130" s="265">
        <v>21134</v>
      </c>
      <c r="BE130" s="265">
        <v>21254</v>
      </c>
      <c r="BF130" s="265">
        <v>21410</v>
      </c>
      <c r="BG130" s="265">
        <v>21434</v>
      </c>
      <c r="BH130" s="265">
        <v>21576</v>
      </c>
      <c r="BI130" s="265">
        <v>21552</v>
      </c>
      <c r="BJ130" s="265">
        <v>21427</v>
      </c>
      <c r="BK130" s="265">
        <v>21541</v>
      </c>
      <c r="BL130" s="95">
        <v>21386</v>
      </c>
      <c r="BM130" s="95">
        <v>21377</v>
      </c>
      <c r="BN130" s="95">
        <v>21586</v>
      </c>
      <c r="BO130" s="95">
        <v>21611</v>
      </c>
      <c r="BP130" s="95">
        <v>21654</v>
      </c>
      <c r="BQ130" s="95">
        <v>21805</v>
      </c>
      <c r="BR130" s="95">
        <v>21882</v>
      </c>
      <c r="BS130" s="95">
        <v>21996</v>
      </c>
      <c r="BT130" s="95">
        <v>22176</v>
      </c>
      <c r="BU130" s="95">
        <v>22312</v>
      </c>
      <c r="BV130" s="95">
        <v>22362</v>
      </c>
      <c r="BW130" s="95">
        <v>23634</v>
      </c>
      <c r="BX130" s="265">
        <v>23446</v>
      </c>
      <c r="BY130" s="265">
        <v>23462</v>
      </c>
      <c r="BZ130" s="265">
        <v>23883</v>
      </c>
      <c r="CA130" s="265">
        <v>24126</v>
      </c>
      <c r="CB130" s="265">
        <v>24220</v>
      </c>
      <c r="CC130" s="265">
        <v>24310</v>
      </c>
      <c r="CD130" s="265">
        <v>24534</v>
      </c>
      <c r="CE130" s="265">
        <v>24754</v>
      </c>
      <c r="CF130" s="265">
        <v>24700</v>
      </c>
      <c r="CG130" s="265">
        <v>24849</v>
      </c>
      <c r="CH130" s="265">
        <v>24944</v>
      </c>
      <c r="CI130" s="265">
        <v>24873</v>
      </c>
      <c r="CJ130" s="95">
        <v>24752</v>
      </c>
      <c r="CK130" s="95">
        <v>24841</v>
      </c>
      <c r="CL130" s="95">
        <v>24899</v>
      </c>
      <c r="CM130" s="95">
        <v>24534</v>
      </c>
      <c r="CN130" s="95">
        <v>24216</v>
      </c>
      <c r="CO130" s="95">
        <v>24161</v>
      </c>
      <c r="CP130" s="95">
        <v>24432</v>
      </c>
      <c r="CQ130" s="95">
        <v>25008</v>
      </c>
      <c r="CR130" s="95">
        <v>25252</v>
      </c>
      <c r="CS130" s="95">
        <v>25444</v>
      </c>
      <c r="CT130" s="95">
        <v>25708</v>
      </c>
      <c r="CU130" s="95">
        <v>25882</v>
      </c>
      <c r="CV130" s="265">
        <v>25851</v>
      </c>
      <c r="CW130" s="265">
        <v>26083</v>
      </c>
      <c r="CX130" s="265">
        <v>26392</v>
      </c>
      <c r="CY130" s="265">
        <v>26643</v>
      </c>
      <c r="CZ130" s="265">
        <v>26784</v>
      </c>
      <c r="DA130" s="265">
        <v>26906</v>
      </c>
      <c r="DB130" s="265">
        <v>27043</v>
      </c>
      <c r="DC130" s="265">
        <v>27280</v>
      </c>
      <c r="DD130" s="265">
        <v>26683</v>
      </c>
      <c r="DE130" s="265">
        <v>26823</v>
      </c>
      <c r="DF130" s="265">
        <v>26853</v>
      </c>
      <c r="DG130" s="265">
        <v>26784</v>
      </c>
      <c r="DH130" s="95">
        <v>26829</v>
      </c>
      <c r="DI130" s="95">
        <v>26760</v>
      </c>
      <c r="DJ130" s="95">
        <v>26315</v>
      </c>
      <c r="DK130" s="95">
        <v>26435</v>
      </c>
      <c r="DL130" s="95">
        <v>26431</v>
      </c>
      <c r="DM130" s="95">
        <v>26466</v>
      </c>
      <c r="DN130" s="95">
        <v>25397</v>
      </c>
      <c r="DO130" s="95">
        <v>25424</v>
      </c>
      <c r="DP130" s="95">
        <v>25616</v>
      </c>
      <c r="DQ130" s="95">
        <v>25686</v>
      </c>
      <c r="DR130" s="95">
        <v>25746</v>
      </c>
      <c r="DS130" s="95">
        <v>25679</v>
      </c>
      <c r="DT130" s="265">
        <v>25365</v>
      </c>
      <c r="DU130" s="265">
        <v>25391</v>
      </c>
      <c r="DV130" s="265">
        <v>25642</v>
      </c>
      <c r="DW130" s="265">
        <v>25733</v>
      </c>
      <c r="DX130" s="265">
        <v>25648</v>
      </c>
      <c r="DY130" s="265">
        <v>25584</v>
      </c>
      <c r="DZ130" s="265">
        <v>25453</v>
      </c>
      <c r="EA130" s="265">
        <v>25504</v>
      </c>
      <c r="EB130" s="265">
        <v>25495</v>
      </c>
      <c r="EC130" s="265">
        <v>25442</v>
      </c>
      <c r="ED130" s="265">
        <v>25513</v>
      </c>
      <c r="EE130" s="265">
        <v>25476</v>
      </c>
      <c r="EF130" s="95">
        <v>25194</v>
      </c>
      <c r="EG130" s="95">
        <v>25190</v>
      </c>
      <c r="EH130" s="95">
        <v>25166</v>
      </c>
      <c r="EI130" s="95">
        <v>25096</v>
      </c>
      <c r="EJ130" s="95">
        <v>25106</v>
      </c>
      <c r="EK130" s="95">
        <v>25202</v>
      </c>
      <c r="EL130" s="95">
        <v>25183</v>
      </c>
      <c r="EM130" s="95">
        <v>25319</v>
      </c>
      <c r="EN130" s="95">
        <v>25205</v>
      </c>
      <c r="EO130" s="95">
        <v>25228</v>
      </c>
      <c r="EP130" s="95">
        <v>25329</v>
      </c>
      <c r="EQ130" s="95">
        <v>25332</v>
      </c>
      <c r="ER130" s="95">
        <v>25081</v>
      </c>
      <c r="ES130" s="95">
        <v>25161</v>
      </c>
      <c r="ET130" s="95">
        <v>25328</v>
      </c>
      <c r="EU130" s="95">
        <v>25313</v>
      </c>
      <c r="EV130" s="95">
        <v>25353</v>
      </c>
      <c r="EW130" s="276">
        <v>25167</v>
      </c>
      <c r="EX130" s="276">
        <v>25174</v>
      </c>
      <c r="EY130" s="276">
        <v>25275</v>
      </c>
      <c r="EZ130" s="276">
        <v>25259</v>
      </c>
      <c r="FA130" s="276">
        <v>25285</v>
      </c>
      <c r="FB130" s="276">
        <v>25321</v>
      </c>
      <c r="FC130" s="276">
        <v>25297</v>
      </c>
      <c r="FD130" s="95">
        <v>24937</v>
      </c>
      <c r="FE130" s="281">
        <v>-360</v>
      </c>
      <c r="FF130" s="282">
        <v>98.576906352531907</v>
      </c>
      <c r="FG130" s="281">
        <v>-360</v>
      </c>
      <c r="FH130" s="282">
        <v>98.576906352531907</v>
      </c>
    </row>
    <row r="131" spans="1:164" ht="15" customHeight="1" outlineLevel="2">
      <c r="A131" s="306">
        <v>88</v>
      </c>
      <c r="B131" s="306" t="s">
        <v>872</v>
      </c>
      <c r="C131" s="306" t="s">
        <v>460</v>
      </c>
      <c r="D131" s="265">
        <v>245280</v>
      </c>
      <c r="E131" s="265">
        <v>247594</v>
      </c>
      <c r="F131" s="265">
        <v>250286</v>
      </c>
      <c r="G131" s="265">
        <v>250722</v>
      </c>
      <c r="H131" s="265">
        <v>252325</v>
      </c>
      <c r="I131" s="265">
        <v>254187</v>
      </c>
      <c r="J131" s="265">
        <v>254518</v>
      </c>
      <c r="K131" s="265">
        <v>255928</v>
      </c>
      <c r="L131" s="265">
        <v>253323</v>
      </c>
      <c r="M131" s="265">
        <v>254607</v>
      </c>
      <c r="N131" s="265">
        <v>256177</v>
      </c>
      <c r="O131" s="265">
        <v>256524</v>
      </c>
      <c r="P131" s="265">
        <v>250729</v>
      </c>
      <c r="Q131" s="265">
        <v>225287</v>
      </c>
      <c r="R131" s="265">
        <v>254988</v>
      </c>
      <c r="S131" s="265">
        <v>260604</v>
      </c>
      <c r="T131" s="265">
        <v>252325</v>
      </c>
      <c r="U131" s="265">
        <v>265016</v>
      </c>
      <c r="V131" s="265">
        <v>265628</v>
      </c>
      <c r="W131" s="265">
        <v>271337</v>
      </c>
      <c r="X131" s="265">
        <v>271897</v>
      </c>
      <c r="Y131" s="265">
        <v>275596</v>
      </c>
      <c r="Z131" s="265">
        <v>275532</v>
      </c>
      <c r="AA131" s="265">
        <v>275106</v>
      </c>
      <c r="AB131" s="265">
        <v>269768</v>
      </c>
      <c r="AC131" s="265">
        <v>270754</v>
      </c>
      <c r="AD131" s="265">
        <v>270368</v>
      </c>
      <c r="AE131" s="265">
        <v>271280</v>
      </c>
      <c r="AF131" s="265">
        <v>272566</v>
      </c>
      <c r="AG131" s="265">
        <v>276069</v>
      </c>
      <c r="AH131" s="265">
        <v>280129</v>
      </c>
      <c r="AI131" s="265">
        <v>282192</v>
      </c>
      <c r="AJ131" s="265">
        <v>283734</v>
      </c>
      <c r="AK131" s="265">
        <v>284950</v>
      </c>
      <c r="AL131" s="265">
        <v>284215</v>
      </c>
      <c r="AM131" s="265">
        <v>285710</v>
      </c>
      <c r="AN131" s="265">
        <v>278403</v>
      </c>
      <c r="AO131" s="265">
        <v>275957</v>
      </c>
      <c r="AP131" s="265">
        <v>280032</v>
      </c>
      <c r="AQ131" s="265">
        <v>283558</v>
      </c>
      <c r="AR131" s="265">
        <v>285594</v>
      </c>
      <c r="AS131" s="265">
        <v>288241</v>
      </c>
      <c r="AT131" s="265">
        <v>289328</v>
      </c>
      <c r="AU131" s="265">
        <v>290380</v>
      </c>
      <c r="AV131" s="265">
        <v>293616</v>
      </c>
      <c r="AW131" s="265">
        <v>297601</v>
      </c>
      <c r="AX131" s="265">
        <v>299268</v>
      </c>
      <c r="AY131" s="265">
        <v>301916</v>
      </c>
      <c r="AZ131" s="265">
        <v>297979</v>
      </c>
      <c r="BA131" s="265">
        <v>294249</v>
      </c>
      <c r="BB131" s="265">
        <v>301203</v>
      </c>
      <c r="BC131" s="265">
        <v>300217</v>
      </c>
      <c r="BD131" s="265">
        <v>296795</v>
      </c>
      <c r="BE131" s="265">
        <v>298597</v>
      </c>
      <c r="BF131" s="265">
        <v>299500</v>
      </c>
      <c r="BG131" s="265">
        <v>300312</v>
      </c>
      <c r="BH131" s="265">
        <v>302922</v>
      </c>
      <c r="BI131" s="265">
        <v>303168</v>
      </c>
      <c r="BJ131" s="265">
        <v>304210</v>
      </c>
      <c r="BK131" s="265">
        <v>304233</v>
      </c>
      <c r="BL131" s="95">
        <v>302837</v>
      </c>
      <c r="BM131" s="95">
        <v>303646</v>
      </c>
      <c r="BN131" s="95">
        <v>305805</v>
      </c>
      <c r="BO131" s="95">
        <v>305643</v>
      </c>
      <c r="BP131" s="95">
        <v>306527</v>
      </c>
      <c r="BQ131" s="95">
        <v>307892</v>
      </c>
      <c r="BR131" s="95">
        <v>308433</v>
      </c>
      <c r="BS131" s="95">
        <v>310077</v>
      </c>
      <c r="BT131" s="95">
        <v>312964</v>
      </c>
      <c r="BU131" s="95">
        <v>314718</v>
      </c>
      <c r="BV131" s="95">
        <v>315479</v>
      </c>
      <c r="BW131" s="95">
        <v>304323</v>
      </c>
      <c r="BX131" s="265">
        <v>303471</v>
      </c>
      <c r="BY131" s="265">
        <v>303407</v>
      </c>
      <c r="BZ131" s="265">
        <v>306288</v>
      </c>
      <c r="CA131" s="265">
        <v>309346</v>
      </c>
      <c r="CB131" s="265">
        <v>311538</v>
      </c>
      <c r="CC131" s="265">
        <v>311682</v>
      </c>
      <c r="CD131" s="265">
        <v>312931</v>
      </c>
      <c r="CE131" s="265">
        <v>314218</v>
      </c>
      <c r="CF131" s="265">
        <v>315514</v>
      </c>
      <c r="CG131" s="265">
        <v>317366</v>
      </c>
      <c r="CH131" s="265">
        <v>318051</v>
      </c>
      <c r="CI131" s="265">
        <v>317380</v>
      </c>
      <c r="CJ131" s="95">
        <v>314867</v>
      </c>
      <c r="CK131" s="95">
        <v>314945</v>
      </c>
      <c r="CL131" s="95">
        <v>316066</v>
      </c>
      <c r="CM131" s="95">
        <v>310274</v>
      </c>
      <c r="CN131" s="95">
        <v>305256</v>
      </c>
      <c r="CO131" s="95">
        <v>305116</v>
      </c>
      <c r="CP131" s="95">
        <v>309407</v>
      </c>
      <c r="CQ131" s="95">
        <v>315648</v>
      </c>
      <c r="CR131" s="95">
        <v>318482</v>
      </c>
      <c r="CS131" s="95">
        <v>321360</v>
      </c>
      <c r="CT131" s="95">
        <v>323034</v>
      </c>
      <c r="CU131" s="95">
        <v>324573</v>
      </c>
      <c r="CV131" s="265">
        <v>326078</v>
      </c>
      <c r="CW131" s="265">
        <v>330178</v>
      </c>
      <c r="CX131" s="265">
        <v>334358</v>
      </c>
      <c r="CY131" s="265">
        <v>337699</v>
      </c>
      <c r="CZ131" s="265">
        <v>339042</v>
      </c>
      <c r="DA131" s="265">
        <v>340064</v>
      </c>
      <c r="DB131" s="265">
        <v>341914</v>
      </c>
      <c r="DC131" s="265">
        <v>343615</v>
      </c>
      <c r="DD131" s="265">
        <v>337997</v>
      </c>
      <c r="DE131" s="265">
        <v>339776</v>
      </c>
      <c r="DF131" s="265">
        <v>340597</v>
      </c>
      <c r="DG131" s="265">
        <v>341472</v>
      </c>
      <c r="DH131" s="95">
        <v>342243</v>
      </c>
      <c r="DI131" s="95">
        <v>342236</v>
      </c>
      <c r="DJ131" s="95">
        <v>337420</v>
      </c>
      <c r="DK131" s="95">
        <v>338555</v>
      </c>
      <c r="DL131" s="95">
        <v>339016</v>
      </c>
      <c r="DM131" s="95">
        <v>340298</v>
      </c>
      <c r="DN131" s="95">
        <v>324442</v>
      </c>
      <c r="DO131" s="95">
        <v>327215</v>
      </c>
      <c r="DP131" s="95">
        <v>330425</v>
      </c>
      <c r="DQ131" s="95">
        <v>332634</v>
      </c>
      <c r="DR131" s="95">
        <v>334201</v>
      </c>
      <c r="DS131" s="95">
        <v>333731</v>
      </c>
      <c r="DT131" s="265">
        <v>330320</v>
      </c>
      <c r="DU131" s="265">
        <v>331102</v>
      </c>
      <c r="DV131" s="265">
        <v>333780</v>
      </c>
      <c r="DW131" s="265">
        <v>335038</v>
      </c>
      <c r="DX131" s="265">
        <v>336607</v>
      </c>
      <c r="DY131" s="265">
        <v>337318</v>
      </c>
      <c r="DZ131" s="265">
        <v>337304</v>
      </c>
      <c r="EA131" s="265">
        <v>337299</v>
      </c>
      <c r="EB131" s="265">
        <v>339163</v>
      </c>
      <c r="EC131" s="265">
        <v>339670</v>
      </c>
      <c r="ED131" s="265">
        <v>340441</v>
      </c>
      <c r="EE131" s="265">
        <v>339757</v>
      </c>
      <c r="EF131" s="95">
        <v>336212</v>
      </c>
      <c r="EG131" s="95">
        <v>336543</v>
      </c>
      <c r="EH131" s="95">
        <v>338368</v>
      </c>
      <c r="EI131" s="95">
        <v>338597</v>
      </c>
      <c r="EJ131" s="95">
        <v>339468</v>
      </c>
      <c r="EK131" s="95">
        <v>340751</v>
      </c>
      <c r="EL131" s="95">
        <v>341084</v>
      </c>
      <c r="EM131" s="95">
        <v>343593</v>
      </c>
      <c r="EN131" s="95">
        <v>343765</v>
      </c>
      <c r="EO131" s="95">
        <v>343817</v>
      </c>
      <c r="EP131" s="95">
        <v>344884</v>
      </c>
      <c r="EQ131" s="95">
        <v>344610</v>
      </c>
      <c r="ER131" s="95">
        <v>341765</v>
      </c>
      <c r="ES131" s="95">
        <v>342882</v>
      </c>
      <c r="ET131" s="95">
        <v>345818</v>
      </c>
      <c r="EU131" s="95">
        <v>346137</v>
      </c>
      <c r="EV131" s="95">
        <v>347199</v>
      </c>
      <c r="EW131" s="276">
        <v>341241</v>
      </c>
      <c r="EX131" s="276">
        <v>341707</v>
      </c>
      <c r="EY131" s="276">
        <v>343316</v>
      </c>
      <c r="EZ131" s="276">
        <v>344101</v>
      </c>
      <c r="FA131" s="276">
        <v>345321</v>
      </c>
      <c r="FB131" s="276">
        <v>346166</v>
      </c>
      <c r="FC131" s="276">
        <v>347023</v>
      </c>
      <c r="FD131" s="95">
        <v>342959</v>
      </c>
      <c r="FE131" s="281">
        <v>-4064</v>
      </c>
      <c r="FF131" s="282">
        <v>98.828896067407598</v>
      </c>
      <c r="FG131" s="281">
        <v>-4064</v>
      </c>
      <c r="FH131" s="282">
        <v>98.828896067407598</v>
      </c>
    </row>
    <row r="132" spans="1:164" ht="15" customHeight="1" outlineLevel="2">
      <c r="A132" s="306">
        <v>129</v>
      </c>
      <c r="B132" s="306" t="s">
        <v>872</v>
      </c>
      <c r="C132" s="306" t="s">
        <v>461</v>
      </c>
      <c r="D132" s="265">
        <v>54463</v>
      </c>
      <c r="E132" s="265">
        <v>55499</v>
      </c>
      <c r="F132" s="265">
        <v>56013</v>
      </c>
      <c r="G132" s="265">
        <v>55889</v>
      </c>
      <c r="H132" s="265">
        <v>56257</v>
      </c>
      <c r="I132" s="265">
        <v>56670</v>
      </c>
      <c r="J132" s="265">
        <v>57096</v>
      </c>
      <c r="K132" s="265">
        <v>57613</v>
      </c>
      <c r="L132" s="265">
        <v>57006</v>
      </c>
      <c r="M132" s="265">
        <v>57556</v>
      </c>
      <c r="N132" s="265">
        <v>58082</v>
      </c>
      <c r="O132" s="265">
        <v>58002</v>
      </c>
      <c r="P132" s="265">
        <v>55971</v>
      </c>
      <c r="Q132" s="265">
        <v>54186</v>
      </c>
      <c r="R132" s="265">
        <v>57776</v>
      </c>
      <c r="S132" s="265">
        <v>58596</v>
      </c>
      <c r="T132" s="265">
        <v>56257</v>
      </c>
      <c r="U132" s="265">
        <v>59767</v>
      </c>
      <c r="V132" s="265">
        <v>59846</v>
      </c>
      <c r="W132" s="265">
        <v>61047</v>
      </c>
      <c r="X132" s="265">
        <v>61241</v>
      </c>
      <c r="Y132" s="265">
        <v>62371</v>
      </c>
      <c r="Z132" s="265">
        <v>62348</v>
      </c>
      <c r="AA132" s="265">
        <v>62182</v>
      </c>
      <c r="AB132" s="265">
        <v>61372</v>
      </c>
      <c r="AC132" s="265">
        <v>61988</v>
      </c>
      <c r="AD132" s="265">
        <v>61582</v>
      </c>
      <c r="AE132" s="265">
        <v>61691</v>
      </c>
      <c r="AF132" s="265">
        <v>61917</v>
      </c>
      <c r="AG132" s="265">
        <v>62597</v>
      </c>
      <c r="AH132" s="265">
        <v>63360</v>
      </c>
      <c r="AI132" s="265">
        <v>63663</v>
      </c>
      <c r="AJ132" s="265">
        <v>64018</v>
      </c>
      <c r="AK132" s="265">
        <v>64062</v>
      </c>
      <c r="AL132" s="265">
        <v>64456</v>
      </c>
      <c r="AM132" s="265">
        <v>64784</v>
      </c>
      <c r="AN132" s="265">
        <v>62961</v>
      </c>
      <c r="AO132" s="265">
        <v>63040</v>
      </c>
      <c r="AP132" s="265">
        <v>64060</v>
      </c>
      <c r="AQ132" s="265">
        <v>64733</v>
      </c>
      <c r="AR132" s="265">
        <v>65165</v>
      </c>
      <c r="AS132" s="265">
        <v>65873</v>
      </c>
      <c r="AT132" s="265">
        <v>66149</v>
      </c>
      <c r="AU132" s="265">
        <v>66238</v>
      </c>
      <c r="AV132" s="265">
        <v>67224</v>
      </c>
      <c r="AW132" s="265">
        <v>68259</v>
      </c>
      <c r="AX132" s="265">
        <v>68409</v>
      </c>
      <c r="AY132" s="265">
        <v>69142</v>
      </c>
      <c r="AZ132" s="265">
        <v>68102</v>
      </c>
      <c r="BA132" s="265">
        <v>67208</v>
      </c>
      <c r="BB132" s="265">
        <v>69230</v>
      </c>
      <c r="BC132" s="265">
        <v>69103</v>
      </c>
      <c r="BD132" s="265">
        <v>67899</v>
      </c>
      <c r="BE132" s="265">
        <v>68430</v>
      </c>
      <c r="BF132" s="265">
        <v>68671</v>
      </c>
      <c r="BG132" s="265">
        <v>69092</v>
      </c>
      <c r="BH132" s="265">
        <v>69795</v>
      </c>
      <c r="BI132" s="265">
        <v>69942</v>
      </c>
      <c r="BJ132" s="265">
        <v>70134</v>
      </c>
      <c r="BK132" s="265">
        <v>70179</v>
      </c>
      <c r="BL132" s="95">
        <v>70163</v>
      </c>
      <c r="BM132" s="95">
        <v>70264</v>
      </c>
      <c r="BN132" s="95">
        <v>70972</v>
      </c>
      <c r="BO132" s="95">
        <v>70927</v>
      </c>
      <c r="BP132" s="95">
        <v>71313</v>
      </c>
      <c r="BQ132" s="95">
        <v>71665</v>
      </c>
      <c r="BR132" s="95">
        <v>71709</v>
      </c>
      <c r="BS132" s="95">
        <v>72079</v>
      </c>
      <c r="BT132" s="95">
        <v>72686</v>
      </c>
      <c r="BU132" s="95">
        <v>73109</v>
      </c>
      <c r="BV132" s="95">
        <v>73310</v>
      </c>
      <c r="BW132" s="95">
        <v>63962</v>
      </c>
      <c r="BX132" s="265">
        <v>63940</v>
      </c>
      <c r="BY132" s="265">
        <v>63951</v>
      </c>
      <c r="BZ132" s="265">
        <v>64673</v>
      </c>
      <c r="CA132" s="265">
        <v>65359</v>
      </c>
      <c r="CB132" s="265">
        <v>65937</v>
      </c>
      <c r="CC132" s="265">
        <v>66148</v>
      </c>
      <c r="CD132" s="265">
        <v>66604</v>
      </c>
      <c r="CE132" s="265">
        <v>67083</v>
      </c>
      <c r="CF132" s="265">
        <v>67353</v>
      </c>
      <c r="CG132" s="265">
        <v>67833</v>
      </c>
      <c r="CH132" s="265">
        <v>67990</v>
      </c>
      <c r="CI132" s="265">
        <v>68066</v>
      </c>
      <c r="CJ132" s="95">
        <v>67824</v>
      </c>
      <c r="CK132" s="95">
        <v>67962</v>
      </c>
      <c r="CL132" s="95">
        <v>68342</v>
      </c>
      <c r="CM132" s="95">
        <v>67214</v>
      </c>
      <c r="CN132" s="95">
        <v>66286</v>
      </c>
      <c r="CO132" s="95">
        <v>66403</v>
      </c>
      <c r="CP132" s="95">
        <v>67575</v>
      </c>
      <c r="CQ132" s="95">
        <v>69067</v>
      </c>
      <c r="CR132" s="95">
        <v>69642</v>
      </c>
      <c r="CS132" s="95">
        <v>70151</v>
      </c>
      <c r="CT132" s="95">
        <v>70856</v>
      </c>
      <c r="CU132" s="95">
        <v>71413</v>
      </c>
      <c r="CV132" s="265">
        <v>71705</v>
      </c>
      <c r="CW132" s="265">
        <v>72380</v>
      </c>
      <c r="CX132" s="265">
        <v>73200</v>
      </c>
      <c r="CY132" s="265">
        <v>73932</v>
      </c>
      <c r="CZ132" s="265">
        <v>74383</v>
      </c>
      <c r="DA132" s="265">
        <v>75148</v>
      </c>
      <c r="DB132" s="265">
        <v>75544</v>
      </c>
      <c r="DC132" s="265">
        <v>76112</v>
      </c>
      <c r="DD132" s="265">
        <v>75081</v>
      </c>
      <c r="DE132" s="265">
        <v>75499</v>
      </c>
      <c r="DF132" s="265">
        <v>75829</v>
      </c>
      <c r="DG132" s="265">
        <v>76059</v>
      </c>
      <c r="DH132" s="95">
        <v>76244</v>
      </c>
      <c r="DI132" s="95">
        <v>76307</v>
      </c>
      <c r="DJ132" s="95">
        <v>75720</v>
      </c>
      <c r="DK132" s="95">
        <v>76192</v>
      </c>
      <c r="DL132" s="95">
        <v>76294</v>
      </c>
      <c r="DM132" s="95">
        <v>76690</v>
      </c>
      <c r="DN132" s="95">
        <v>74114</v>
      </c>
      <c r="DO132" s="95">
        <v>74557</v>
      </c>
      <c r="DP132" s="95">
        <v>74597</v>
      </c>
      <c r="DQ132" s="95">
        <v>74648</v>
      </c>
      <c r="DR132" s="95">
        <v>74555</v>
      </c>
      <c r="DS132" s="95">
        <v>74403</v>
      </c>
      <c r="DT132" s="265">
        <v>73675</v>
      </c>
      <c r="DU132" s="265">
        <v>73628</v>
      </c>
      <c r="DV132" s="265">
        <v>74003</v>
      </c>
      <c r="DW132" s="265">
        <v>74246</v>
      </c>
      <c r="DX132" s="265">
        <v>74078</v>
      </c>
      <c r="DY132" s="265">
        <v>74026</v>
      </c>
      <c r="DZ132" s="265">
        <v>73789</v>
      </c>
      <c r="EA132" s="265">
        <v>73791</v>
      </c>
      <c r="EB132" s="265">
        <v>73917</v>
      </c>
      <c r="EC132" s="265">
        <v>74097</v>
      </c>
      <c r="ED132" s="265">
        <v>74145</v>
      </c>
      <c r="EE132" s="265">
        <v>73817</v>
      </c>
      <c r="EF132" s="95">
        <v>73047</v>
      </c>
      <c r="EG132" s="95">
        <v>72945</v>
      </c>
      <c r="EH132" s="95">
        <v>73099</v>
      </c>
      <c r="EI132" s="95">
        <v>73172</v>
      </c>
      <c r="EJ132" s="95">
        <v>73345</v>
      </c>
      <c r="EK132" s="95">
        <v>73288</v>
      </c>
      <c r="EL132" s="95">
        <v>73250</v>
      </c>
      <c r="EM132" s="95">
        <v>73591</v>
      </c>
      <c r="EN132" s="95">
        <v>73298</v>
      </c>
      <c r="EO132" s="95">
        <v>73289</v>
      </c>
      <c r="EP132" s="95">
        <v>73436</v>
      </c>
      <c r="EQ132" s="95">
        <v>73276</v>
      </c>
      <c r="ER132" s="95">
        <v>72680</v>
      </c>
      <c r="ES132" s="95">
        <v>72654</v>
      </c>
      <c r="ET132" s="95">
        <v>73105</v>
      </c>
      <c r="EU132" s="95">
        <v>72980</v>
      </c>
      <c r="EV132" s="95">
        <v>73080</v>
      </c>
      <c r="EW132" s="276">
        <v>72307</v>
      </c>
      <c r="EX132" s="276">
        <v>72207</v>
      </c>
      <c r="EY132" s="276">
        <v>72284</v>
      </c>
      <c r="EZ132" s="276">
        <v>72240</v>
      </c>
      <c r="FA132" s="276">
        <v>72409</v>
      </c>
      <c r="FB132" s="276">
        <v>72624</v>
      </c>
      <c r="FC132" s="276">
        <v>72643</v>
      </c>
      <c r="FD132" s="95">
        <v>71835</v>
      </c>
      <c r="FE132" s="281">
        <v>-808</v>
      </c>
      <c r="FF132" s="282">
        <v>98.887711135277996</v>
      </c>
      <c r="FG132" s="281">
        <v>-808</v>
      </c>
      <c r="FH132" s="282">
        <v>98.887711135277996</v>
      </c>
    </row>
    <row r="133" spans="1:164" ht="15" customHeight="1" outlineLevel="2">
      <c r="A133" s="306">
        <v>212</v>
      </c>
      <c r="B133" s="306" t="s">
        <v>872</v>
      </c>
      <c r="C133" s="306" t="s">
        <v>462</v>
      </c>
      <c r="D133" s="265">
        <v>33417</v>
      </c>
      <c r="E133" s="265">
        <v>33911</v>
      </c>
      <c r="F133" s="265">
        <v>34345</v>
      </c>
      <c r="G133" s="265">
        <v>34279</v>
      </c>
      <c r="H133" s="265">
        <v>34718</v>
      </c>
      <c r="I133" s="265">
        <v>34951</v>
      </c>
      <c r="J133" s="265">
        <v>35024</v>
      </c>
      <c r="K133" s="265">
        <v>35214</v>
      </c>
      <c r="L133" s="265">
        <v>34838</v>
      </c>
      <c r="M133" s="265">
        <v>35270</v>
      </c>
      <c r="N133" s="265">
        <v>35525</v>
      </c>
      <c r="O133" s="265">
        <v>35601</v>
      </c>
      <c r="P133" s="265">
        <v>34672</v>
      </c>
      <c r="Q133" s="265">
        <v>30604</v>
      </c>
      <c r="R133" s="265">
        <v>34146</v>
      </c>
      <c r="S133" s="265">
        <v>34817</v>
      </c>
      <c r="T133" s="265">
        <v>34718</v>
      </c>
      <c r="U133" s="265">
        <v>35509</v>
      </c>
      <c r="V133" s="265">
        <v>35565</v>
      </c>
      <c r="W133" s="265">
        <v>36253</v>
      </c>
      <c r="X133" s="265">
        <v>36292</v>
      </c>
      <c r="Y133" s="265">
        <v>37108</v>
      </c>
      <c r="Z133" s="265">
        <v>37128</v>
      </c>
      <c r="AA133" s="265">
        <v>37113</v>
      </c>
      <c r="AB133" s="265">
        <v>37725</v>
      </c>
      <c r="AC133" s="265">
        <v>38098</v>
      </c>
      <c r="AD133" s="265">
        <v>38117</v>
      </c>
      <c r="AE133" s="265">
        <v>38179</v>
      </c>
      <c r="AF133" s="265">
        <v>38300</v>
      </c>
      <c r="AG133" s="265">
        <v>38638</v>
      </c>
      <c r="AH133" s="265">
        <v>39217</v>
      </c>
      <c r="AI133" s="265">
        <v>39442</v>
      </c>
      <c r="AJ133" s="265">
        <v>39691</v>
      </c>
      <c r="AK133" s="265">
        <v>39775</v>
      </c>
      <c r="AL133" s="265">
        <v>39872</v>
      </c>
      <c r="AM133" s="265">
        <v>40171</v>
      </c>
      <c r="AN133" s="265">
        <v>39374</v>
      </c>
      <c r="AO133" s="265">
        <v>39074</v>
      </c>
      <c r="AP133" s="265">
        <v>39796</v>
      </c>
      <c r="AQ133" s="265">
        <v>40232</v>
      </c>
      <c r="AR133" s="265">
        <v>40488</v>
      </c>
      <c r="AS133" s="265">
        <v>40870</v>
      </c>
      <c r="AT133" s="265">
        <v>40975</v>
      </c>
      <c r="AU133" s="265">
        <v>41162</v>
      </c>
      <c r="AV133" s="265">
        <v>41539</v>
      </c>
      <c r="AW133" s="265">
        <v>42180</v>
      </c>
      <c r="AX133" s="265">
        <v>42277</v>
      </c>
      <c r="AY133" s="265">
        <v>42387</v>
      </c>
      <c r="AZ133" s="265">
        <v>41797</v>
      </c>
      <c r="BA133" s="265">
        <v>41180</v>
      </c>
      <c r="BB133" s="265">
        <v>42456</v>
      </c>
      <c r="BC133" s="265">
        <v>42421</v>
      </c>
      <c r="BD133" s="265">
        <v>41799</v>
      </c>
      <c r="BE133" s="265">
        <v>42181</v>
      </c>
      <c r="BF133" s="265">
        <v>42374</v>
      </c>
      <c r="BG133" s="265">
        <v>42842</v>
      </c>
      <c r="BH133" s="265">
        <v>42537</v>
      </c>
      <c r="BI133" s="265">
        <v>42635</v>
      </c>
      <c r="BJ133" s="265">
        <v>42802</v>
      </c>
      <c r="BK133" s="265">
        <v>42771</v>
      </c>
      <c r="BL133" s="95">
        <v>42650</v>
      </c>
      <c r="BM133" s="95">
        <v>42548</v>
      </c>
      <c r="BN133" s="95">
        <v>43033</v>
      </c>
      <c r="BO133" s="95">
        <v>42920</v>
      </c>
      <c r="BP133" s="95">
        <v>43177</v>
      </c>
      <c r="BQ133" s="95">
        <v>43411</v>
      </c>
      <c r="BR133" s="95">
        <v>43475</v>
      </c>
      <c r="BS133" s="95">
        <v>43706</v>
      </c>
      <c r="BT133" s="95">
        <v>43937</v>
      </c>
      <c r="BU133" s="95">
        <v>44082</v>
      </c>
      <c r="BV133" s="95">
        <v>44108</v>
      </c>
      <c r="BW133" s="95">
        <v>43249</v>
      </c>
      <c r="BX133" s="265">
        <v>43241</v>
      </c>
      <c r="BY133" s="265">
        <v>43092</v>
      </c>
      <c r="BZ133" s="265">
        <v>43557</v>
      </c>
      <c r="CA133" s="265">
        <v>44092</v>
      </c>
      <c r="CB133" s="265">
        <v>44580</v>
      </c>
      <c r="CC133" s="265">
        <v>44761</v>
      </c>
      <c r="CD133" s="265">
        <v>45135</v>
      </c>
      <c r="CE133" s="265">
        <v>45564</v>
      </c>
      <c r="CF133" s="265">
        <v>45754</v>
      </c>
      <c r="CG133" s="265">
        <v>46050</v>
      </c>
      <c r="CH133" s="265">
        <v>46213</v>
      </c>
      <c r="CI133" s="265">
        <v>46304</v>
      </c>
      <c r="CJ133" s="95">
        <v>45960</v>
      </c>
      <c r="CK133" s="95">
        <v>45865</v>
      </c>
      <c r="CL133" s="95">
        <v>46069</v>
      </c>
      <c r="CM133" s="95">
        <v>45475</v>
      </c>
      <c r="CN133" s="95">
        <v>44940</v>
      </c>
      <c r="CO133" s="95">
        <v>44831</v>
      </c>
      <c r="CP133" s="95">
        <v>45290</v>
      </c>
      <c r="CQ133" s="95">
        <v>46202</v>
      </c>
      <c r="CR133" s="95">
        <v>46671</v>
      </c>
      <c r="CS133" s="95">
        <v>47177</v>
      </c>
      <c r="CT133" s="95">
        <v>47715</v>
      </c>
      <c r="CU133" s="95">
        <v>48162</v>
      </c>
      <c r="CV133" s="265">
        <v>48447</v>
      </c>
      <c r="CW133" s="265">
        <v>49019</v>
      </c>
      <c r="CX133" s="265">
        <v>49482</v>
      </c>
      <c r="CY133" s="265">
        <v>49950</v>
      </c>
      <c r="CZ133" s="265">
        <v>50208</v>
      </c>
      <c r="DA133" s="265">
        <v>50570</v>
      </c>
      <c r="DB133" s="265">
        <v>50907</v>
      </c>
      <c r="DC133" s="265">
        <v>51342</v>
      </c>
      <c r="DD133" s="265">
        <v>50426</v>
      </c>
      <c r="DE133" s="265">
        <v>50600</v>
      </c>
      <c r="DF133" s="265">
        <v>50725</v>
      </c>
      <c r="DG133" s="265">
        <v>50716</v>
      </c>
      <c r="DH133" s="95">
        <v>50792</v>
      </c>
      <c r="DI133" s="95">
        <v>50712</v>
      </c>
      <c r="DJ133" s="95">
        <v>50509</v>
      </c>
      <c r="DK133" s="95">
        <v>50814</v>
      </c>
      <c r="DL133" s="95">
        <v>50873</v>
      </c>
      <c r="DM133" s="95">
        <v>51114</v>
      </c>
      <c r="DN133" s="95">
        <v>49396</v>
      </c>
      <c r="DO133" s="95">
        <v>49611</v>
      </c>
      <c r="DP133" s="95">
        <v>49810</v>
      </c>
      <c r="DQ133" s="95">
        <v>50006</v>
      </c>
      <c r="DR133" s="95">
        <v>50141</v>
      </c>
      <c r="DS133" s="95">
        <v>50028</v>
      </c>
      <c r="DT133" s="265">
        <v>49568</v>
      </c>
      <c r="DU133" s="265">
        <v>49438</v>
      </c>
      <c r="DV133" s="265">
        <v>49748</v>
      </c>
      <c r="DW133" s="265">
        <v>49753</v>
      </c>
      <c r="DX133" s="265">
        <v>49850</v>
      </c>
      <c r="DY133" s="265">
        <v>49855</v>
      </c>
      <c r="DZ133" s="265">
        <v>49690</v>
      </c>
      <c r="EA133" s="265">
        <v>49717</v>
      </c>
      <c r="EB133" s="265">
        <v>49674</v>
      </c>
      <c r="EC133" s="265">
        <v>49782</v>
      </c>
      <c r="ED133" s="265">
        <v>49714</v>
      </c>
      <c r="EE133" s="265">
        <v>49487</v>
      </c>
      <c r="EF133" s="95">
        <v>48935</v>
      </c>
      <c r="EG133" s="95">
        <v>48831</v>
      </c>
      <c r="EH133" s="95">
        <v>48982</v>
      </c>
      <c r="EI133" s="95">
        <v>49004</v>
      </c>
      <c r="EJ133" s="95">
        <v>48983</v>
      </c>
      <c r="EK133" s="95">
        <v>49003</v>
      </c>
      <c r="EL133" s="95">
        <v>49002</v>
      </c>
      <c r="EM133" s="95">
        <v>49252</v>
      </c>
      <c r="EN133" s="95">
        <v>49090</v>
      </c>
      <c r="EO133" s="95">
        <v>49038</v>
      </c>
      <c r="EP133" s="95">
        <v>49154</v>
      </c>
      <c r="EQ133" s="95">
        <v>49093</v>
      </c>
      <c r="ER133" s="95">
        <v>48623</v>
      </c>
      <c r="ES133" s="95">
        <v>48783</v>
      </c>
      <c r="ET133" s="95">
        <v>48957</v>
      </c>
      <c r="EU133" s="95">
        <v>48945</v>
      </c>
      <c r="EV133" s="95">
        <v>49069</v>
      </c>
      <c r="EW133" s="276">
        <v>48846</v>
      </c>
      <c r="EX133" s="276">
        <v>48815</v>
      </c>
      <c r="EY133" s="276">
        <v>48922</v>
      </c>
      <c r="EZ133" s="276">
        <v>49010</v>
      </c>
      <c r="FA133" s="276">
        <v>49174</v>
      </c>
      <c r="FB133" s="276">
        <v>49245</v>
      </c>
      <c r="FC133" s="276">
        <v>49355</v>
      </c>
      <c r="FD133" s="95">
        <v>48762</v>
      </c>
      <c r="FE133" s="281">
        <v>-593</v>
      </c>
      <c r="FF133" s="282">
        <v>98.798500658494603</v>
      </c>
      <c r="FG133" s="281">
        <v>-593</v>
      </c>
      <c r="FH133" s="282">
        <v>98.798500658494603</v>
      </c>
    </row>
    <row r="134" spans="1:164" ht="15" customHeight="1" outlineLevel="2">
      <c r="A134" s="306">
        <v>266</v>
      </c>
      <c r="B134" s="306" t="s">
        <v>872</v>
      </c>
      <c r="C134" s="306" t="s">
        <v>463</v>
      </c>
      <c r="D134" s="265">
        <v>132067</v>
      </c>
      <c r="E134" s="265">
        <v>132591</v>
      </c>
      <c r="F134" s="265">
        <v>134002</v>
      </c>
      <c r="G134" s="265">
        <v>133750</v>
      </c>
      <c r="H134" s="265">
        <v>134470</v>
      </c>
      <c r="I134" s="265">
        <v>135138</v>
      </c>
      <c r="J134" s="265">
        <v>135460</v>
      </c>
      <c r="K134" s="265">
        <v>136243</v>
      </c>
      <c r="L134" s="265">
        <v>134854</v>
      </c>
      <c r="M134" s="265">
        <v>135841</v>
      </c>
      <c r="N134" s="265">
        <v>136314</v>
      </c>
      <c r="O134" s="265">
        <v>136504</v>
      </c>
      <c r="P134" s="265">
        <v>134821</v>
      </c>
      <c r="Q134" s="265">
        <v>124225</v>
      </c>
      <c r="R134" s="265">
        <v>137256</v>
      </c>
      <c r="S134" s="265">
        <v>139775</v>
      </c>
      <c r="T134" s="265">
        <v>134470</v>
      </c>
      <c r="U134" s="265">
        <v>140847</v>
      </c>
      <c r="V134" s="265">
        <v>140362</v>
      </c>
      <c r="W134" s="265">
        <v>139457</v>
      </c>
      <c r="X134" s="265">
        <v>139916</v>
      </c>
      <c r="Y134" s="265">
        <v>142666</v>
      </c>
      <c r="Z134" s="265">
        <v>142810</v>
      </c>
      <c r="AA134" s="265">
        <v>141945</v>
      </c>
      <c r="AB134" s="265">
        <v>140984</v>
      </c>
      <c r="AC134" s="265">
        <v>142323</v>
      </c>
      <c r="AD134" s="265">
        <v>142070</v>
      </c>
      <c r="AE134" s="265">
        <v>142958</v>
      </c>
      <c r="AF134" s="265">
        <v>143193</v>
      </c>
      <c r="AG134" s="265">
        <v>144118</v>
      </c>
      <c r="AH134" s="265">
        <v>145505</v>
      </c>
      <c r="AI134" s="265">
        <v>146182</v>
      </c>
      <c r="AJ134" s="265">
        <v>146532</v>
      </c>
      <c r="AK134" s="265">
        <v>147058</v>
      </c>
      <c r="AL134" s="265">
        <v>147473</v>
      </c>
      <c r="AM134" s="265">
        <v>148113</v>
      </c>
      <c r="AN134" s="265">
        <v>145148</v>
      </c>
      <c r="AO134" s="265">
        <v>144959</v>
      </c>
      <c r="AP134" s="265">
        <v>147019</v>
      </c>
      <c r="AQ134" s="265">
        <v>148361</v>
      </c>
      <c r="AR134" s="265">
        <v>148887</v>
      </c>
      <c r="AS134" s="265">
        <v>149977</v>
      </c>
      <c r="AT134" s="265">
        <v>150292</v>
      </c>
      <c r="AU134" s="265">
        <v>150550</v>
      </c>
      <c r="AV134" s="265">
        <v>152065</v>
      </c>
      <c r="AW134" s="265">
        <v>153660</v>
      </c>
      <c r="AX134" s="265">
        <v>153634</v>
      </c>
      <c r="AY134" s="265">
        <v>155766</v>
      </c>
      <c r="AZ134" s="265">
        <v>153813</v>
      </c>
      <c r="BA134" s="265">
        <v>152190</v>
      </c>
      <c r="BB134" s="265">
        <v>154745</v>
      </c>
      <c r="BC134" s="265">
        <v>154140</v>
      </c>
      <c r="BD134" s="265">
        <v>152959</v>
      </c>
      <c r="BE134" s="265">
        <v>153268</v>
      </c>
      <c r="BF134" s="265">
        <v>153359</v>
      </c>
      <c r="BG134" s="265">
        <v>153582</v>
      </c>
      <c r="BH134" s="265">
        <v>154723</v>
      </c>
      <c r="BI134" s="265">
        <v>154811</v>
      </c>
      <c r="BJ134" s="265">
        <v>155795</v>
      </c>
      <c r="BK134" s="265">
        <v>153525</v>
      </c>
      <c r="BL134" s="95">
        <v>151844</v>
      </c>
      <c r="BM134" s="95">
        <v>152145</v>
      </c>
      <c r="BN134" s="95">
        <v>153679</v>
      </c>
      <c r="BO134" s="95">
        <v>153957</v>
      </c>
      <c r="BP134" s="95">
        <v>154393</v>
      </c>
      <c r="BQ134" s="95">
        <v>154638</v>
      </c>
      <c r="BR134" s="95">
        <v>154796</v>
      </c>
      <c r="BS134" s="95">
        <v>155164</v>
      </c>
      <c r="BT134" s="95">
        <v>156117</v>
      </c>
      <c r="BU134" s="95">
        <v>156737</v>
      </c>
      <c r="BV134" s="95">
        <v>157156</v>
      </c>
      <c r="BW134" s="95">
        <v>169188</v>
      </c>
      <c r="BX134" s="265">
        <v>169290</v>
      </c>
      <c r="BY134" s="265">
        <v>169064</v>
      </c>
      <c r="BZ134" s="265">
        <v>170193</v>
      </c>
      <c r="CA134" s="265">
        <v>171515</v>
      </c>
      <c r="CB134" s="265">
        <v>172820</v>
      </c>
      <c r="CC134" s="265">
        <v>173124</v>
      </c>
      <c r="CD134" s="265">
        <v>173723</v>
      </c>
      <c r="CE134" s="265">
        <v>174102</v>
      </c>
      <c r="CF134" s="265">
        <v>174947</v>
      </c>
      <c r="CG134" s="265">
        <v>175322</v>
      </c>
      <c r="CH134" s="265">
        <v>175596</v>
      </c>
      <c r="CI134" s="265">
        <v>175761</v>
      </c>
      <c r="CJ134" s="95">
        <v>175193</v>
      </c>
      <c r="CK134" s="95">
        <v>175552</v>
      </c>
      <c r="CL134" s="95">
        <v>176287</v>
      </c>
      <c r="CM134" s="95">
        <v>173487</v>
      </c>
      <c r="CN134" s="95">
        <v>172921</v>
      </c>
      <c r="CO134" s="95">
        <v>173000</v>
      </c>
      <c r="CP134" s="95">
        <v>174755</v>
      </c>
      <c r="CQ134" s="95">
        <v>177055</v>
      </c>
      <c r="CR134" s="95">
        <v>177832</v>
      </c>
      <c r="CS134" s="95">
        <v>178612</v>
      </c>
      <c r="CT134" s="95">
        <v>178764</v>
      </c>
      <c r="CU134" s="95">
        <v>179405</v>
      </c>
      <c r="CV134" s="265">
        <v>180020</v>
      </c>
      <c r="CW134" s="265">
        <v>181730</v>
      </c>
      <c r="CX134" s="265">
        <v>183338</v>
      </c>
      <c r="CY134" s="265">
        <v>184873</v>
      </c>
      <c r="CZ134" s="265">
        <v>185050</v>
      </c>
      <c r="DA134" s="265">
        <v>185161</v>
      </c>
      <c r="DB134" s="265">
        <v>186262</v>
      </c>
      <c r="DC134" s="265">
        <v>186799</v>
      </c>
      <c r="DD134" s="265">
        <v>185618</v>
      </c>
      <c r="DE134" s="265">
        <v>186182</v>
      </c>
      <c r="DF134" s="265">
        <v>187526</v>
      </c>
      <c r="DG134" s="265">
        <v>187899</v>
      </c>
      <c r="DH134" s="95">
        <v>188651</v>
      </c>
      <c r="DI134" s="95">
        <v>188823</v>
      </c>
      <c r="DJ134" s="95">
        <v>188259</v>
      </c>
      <c r="DK134" s="95">
        <v>188892</v>
      </c>
      <c r="DL134" s="95">
        <v>189266</v>
      </c>
      <c r="DM134" s="95">
        <v>189752</v>
      </c>
      <c r="DN134" s="95">
        <v>181428</v>
      </c>
      <c r="DO134" s="95">
        <v>182576</v>
      </c>
      <c r="DP134" s="95">
        <v>184112</v>
      </c>
      <c r="DQ134" s="95">
        <v>184754</v>
      </c>
      <c r="DR134" s="95">
        <v>184939</v>
      </c>
      <c r="DS134" s="95">
        <v>184643</v>
      </c>
      <c r="DT134" s="265">
        <v>183204</v>
      </c>
      <c r="DU134" s="265">
        <v>183109</v>
      </c>
      <c r="DV134" s="265">
        <v>183846</v>
      </c>
      <c r="DW134" s="265">
        <v>184105</v>
      </c>
      <c r="DX134" s="265">
        <v>183991</v>
      </c>
      <c r="DY134" s="265">
        <v>183634</v>
      </c>
      <c r="DZ134" s="265">
        <v>183339</v>
      </c>
      <c r="EA134" s="265">
        <v>183474</v>
      </c>
      <c r="EB134" s="265">
        <v>183727</v>
      </c>
      <c r="EC134" s="265">
        <v>183708</v>
      </c>
      <c r="ED134" s="265">
        <v>183660</v>
      </c>
      <c r="EE134" s="265">
        <v>183319</v>
      </c>
      <c r="EF134" s="95">
        <v>181933</v>
      </c>
      <c r="EG134" s="95">
        <v>182161</v>
      </c>
      <c r="EH134" s="95">
        <v>182493</v>
      </c>
      <c r="EI134" s="95">
        <v>182720</v>
      </c>
      <c r="EJ134" s="95">
        <v>183018</v>
      </c>
      <c r="EK134" s="95">
        <v>183267</v>
      </c>
      <c r="EL134" s="95">
        <v>183229</v>
      </c>
      <c r="EM134" s="95">
        <v>184147</v>
      </c>
      <c r="EN134" s="95">
        <v>183826</v>
      </c>
      <c r="EO134" s="95">
        <v>183629</v>
      </c>
      <c r="EP134" s="95">
        <v>184252</v>
      </c>
      <c r="EQ134" s="95">
        <v>183889</v>
      </c>
      <c r="ER134" s="95">
        <v>182982</v>
      </c>
      <c r="ES134" s="95">
        <v>183632</v>
      </c>
      <c r="ET134" s="95">
        <v>184215</v>
      </c>
      <c r="EU134" s="95">
        <v>184135</v>
      </c>
      <c r="EV134" s="95">
        <v>184352</v>
      </c>
      <c r="EW134" s="276">
        <v>182753</v>
      </c>
      <c r="EX134" s="276">
        <v>182807</v>
      </c>
      <c r="EY134" s="276">
        <v>183382</v>
      </c>
      <c r="EZ134" s="276">
        <v>183461</v>
      </c>
      <c r="FA134" s="276">
        <v>183996</v>
      </c>
      <c r="FB134" s="276">
        <v>184163</v>
      </c>
      <c r="FC134" s="276">
        <v>184261</v>
      </c>
      <c r="FD134" s="95">
        <v>183155</v>
      </c>
      <c r="FE134" s="281">
        <v>-1106</v>
      </c>
      <c r="FF134" s="282">
        <v>99.399764464536702</v>
      </c>
      <c r="FG134" s="281">
        <v>-1106</v>
      </c>
      <c r="FH134" s="282">
        <v>99.399764464536702</v>
      </c>
    </row>
    <row r="135" spans="1:164" ht="15" customHeight="1" outlineLevel="2">
      <c r="A135" s="306">
        <v>308</v>
      </c>
      <c r="B135" s="306" t="s">
        <v>872</v>
      </c>
      <c r="C135" s="306" t="s">
        <v>464</v>
      </c>
      <c r="D135" s="265">
        <v>28606</v>
      </c>
      <c r="E135" s="265">
        <v>28677</v>
      </c>
      <c r="F135" s="265">
        <v>28981</v>
      </c>
      <c r="G135" s="265">
        <v>28862</v>
      </c>
      <c r="H135" s="265">
        <v>29151</v>
      </c>
      <c r="I135" s="265">
        <v>29303</v>
      </c>
      <c r="J135" s="265">
        <v>29412</v>
      </c>
      <c r="K135" s="265">
        <v>29522</v>
      </c>
      <c r="L135" s="265">
        <v>29203</v>
      </c>
      <c r="M135" s="265">
        <v>29517</v>
      </c>
      <c r="N135" s="265">
        <v>29617</v>
      </c>
      <c r="O135" s="265">
        <v>29541</v>
      </c>
      <c r="P135" s="265">
        <v>29117</v>
      </c>
      <c r="Q135" s="265">
        <v>27678</v>
      </c>
      <c r="R135" s="265">
        <v>29349</v>
      </c>
      <c r="S135" s="265">
        <v>29581</v>
      </c>
      <c r="T135" s="265">
        <v>29151</v>
      </c>
      <c r="U135" s="265">
        <v>30067</v>
      </c>
      <c r="V135" s="265">
        <v>30188</v>
      </c>
      <c r="W135" s="265">
        <v>30675</v>
      </c>
      <c r="X135" s="265">
        <v>30696</v>
      </c>
      <c r="Y135" s="265">
        <v>30998</v>
      </c>
      <c r="Z135" s="265">
        <v>31121</v>
      </c>
      <c r="AA135" s="265">
        <v>30941</v>
      </c>
      <c r="AB135" s="265">
        <v>30707</v>
      </c>
      <c r="AC135" s="265">
        <v>30684</v>
      </c>
      <c r="AD135" s="265">
        <v>30688</v>
      </c>
      <c r="AE135" s="265">
        <v>30748</v>
      </c>
      <c r="AF135" s="265">
        <v>30946</v>
      </c>
      <c r="AG135" s="265">
        <v>31100</v>
      </c>
      <c r="AH135" s="265">
        <v>31555</v>
      </c>
      <c r="AI135" s="265">
        <v>31746</v>
      </c>
      <c r="AJ135" s="265">
        <v>31816</v>
      </c>
      <c r="AK135" s="265">
        <v>31931</v>
      </c>
      <c r="AL135" s="265">
        <v>32066</v>
      </c>
      <c r="AM135" s="265">
        <v>32070</v>
      </c>
      <c r="AN135" s="265">
        <v>31629</v>
      </c>
      <c r="AO135" s="265">
        <v>31525</v>
      </c>
      <c r="AP135" s="265">
        <v>31713</v>
      </c>
      <c r="AQ135" s="265">
        <v>32074</v>
      </c>
      <c r="AR135" s="265">
        <v>32252</v>
      </c>
      <c r="AS135" s="265">
        <v>32526</v>
      </c>
      <c r="AT135" s="265">
        <v>32591</v>
      </c>
      <c r="AU135" s="265">
        <v>32645</v>
      </c>
      <c r="AV135" s="265">
        <v>32927</v>
      </c>
      <c r="AW135" s="265">
        <v>33396</v>
      </c>
      <c r="AX135" s="265">
        <v>33542</v>
      </c>
      <c r="AY135" s="265">
        <v>33838</v>
      </c>
      <c r="AZ135" s="265">
        <v>33406</v>
      </c>
      <c r="BA135" s="265">
        <v>33125</v>
      </c>
      <c r="BB135" s="265">
        <v>33815</v>
      </c>
      <c r="BC135" s="265">
        <v>33651</v>
      </c>
      <c r="BD135" s="265">
        <v>33308</v>
      </c>
      <c r="BE135" s="265">
        <v>33440</v>
      </c>
      <c r="BF135" s="265">
        <v>33515</v>
      </c>
      <c r="BG135" s="265">
        <v>33758</v>
      </c>
      <c r="BH135" s="265">
        <v>33560</v>
      </c>
      <c r="BI135" s="265">
        <v>33594</v>
      </c>
      <c r="BJ135" s="265">
        <v>33622</v>
      </c>
      <c r="BK135" s="265">
        <v>33622</v>
      </c>
      <c r="BL135" s="95">
        <v>33521</v>
      </c>
      <c r="BM135" s="95">
        <v>33657</v>
      </c>
      <c r="BN135" s="95">
        <v>33724</v>
      </c>
      <c r="BO135" s="95">
        <v>33698</v>
      </c>
      <c r="BP135" s="95">
        <v>33769</v>
      </c>
      <c r="BQ135" s="95">
        <v>33922</v>
      </c>
      <c r="BR135" s="95">
        <v>33915</v>
      </c>
      <c r="BS135" s="95">
        <v>34101</v>
      </c>
      <c r="BT135" s="95">
        <v>34345</v>
      </c>
      <c r="BU135" s="95">
        <v>34540</v>
      </c>
      <c r="BV135" s="95">
        <v>34655</v>
      </c>
      <c r="BW135" s="95">
        <v>32408</v>
      </c>
      <c r="BX135" s="265">
        <v>32297</v>
      </c>
      <c r="BY135" s="265">
        <v>32301</v>
      </c>
      <c r="BZ135" s="265">
        <v>32696</v>
      </c>
      <c r="CA135" s="265">
        <v>32980</v>
      </c>
      <c r="CB135" s="265">
        <v>33122</v>
      </c>
      <c r="CC135" s="265">
        <v>33251</v>
      </c>
      <c r="CD135" s="265">
        <v>33466</v>
      </c>
      <c r="CE135" s="265">
        <v>33706</v>
      </c>
      <c r="CF135" s="265">
        <v>33788</v>
      </c>
      <c r="CG135" s="265">
        <v>33950</v>
      </c>
      <c r="CH135" s="265">
        <v>34052</v>
      </c>
      <c r="CI135" s="265">
        <v>34027</v>
      </c>
      <c r="CJ135" s="95">
        <v>33836</v>
      </c>
      <c r="CK135" s="95">
        <v>33770</v>
      </c>
      <c r="CL135" s="95">
        <v>33914</v>
      </c>
      <c r="CM135" s="95">
        <v>33692</v>
      </c>
      <c r="CN135" s="95">
        <v>33292</v>
      </c>
      <c r="CO135" s="95">
        <v>33189</v>
      </c>
      <c r="CP135" s="95">
        <v>33397</v>
      </c>
      <c r="CQ135" s="95">
        <v>34034</v>
      </c>
      <c r="CR135" s="95">
        <v>34342</v>
      </c>
      <c r="CS135" s="95">
        <v>34693</v>
      </c>
      <c r="CT135" s="95">
        <v>35002</v>
      </c>
      <c r="CU135" s="95">
        <v>35338</v>
      </c>
      <c r="CV135" s="265">
        <v>35472</v>
      </c>
      <c r="CW135" s="265">
        <v>35853</v>
      </c>
      <c r="CX135" s="265">
        <v>36256</v>
      </c>
      <c r="CY135" s="265">
        <v>36558</v>
      </c>
      <c r="CZ135" s="265">
        <v>36794</v>
      </c>
      <c r="DA135" s="265">
        <v>37071</v>
      </c>
      <c r="DB135" s="265">
        <v>37297</v>
      </c>
      <c r="DC135" s="265">
        <v>37532</v>
      </c>
      <c r="DD135" s="265">
        <v>36783</v>
      </c>
      <c r="DE135" s="265">
        <v>36985</v>
      </c>
      <c r="DF135" s="265">
        <v>37094</v>
      </c>
      <c r="DG135" s="265">
        <v>37194</v>
      </c>
      <c r="DH135" s="95">
        <v>37255</v>
      </c>
      <c r="DI135" s="95">
        <v>37267</v>
      </c>
      <c r="DJ135" s="95">
        <v>37052</v>
      </c>
      <c r="DK135" s="95">
        <v>37392</v>
      </c>
      <c r="DL135" s="95">
        <v>37457</v>
      </c>
      <c r="DM135" s="95">
        <v>37571</v>
      </c>
      <c r="DN135" s="95">
        <v>36458</v>
      </c>
      <c r="DO135" s="95">
        <v>36669</v>
      </c>
      <c r="DP135" s="95">
        <v>36791</v>
      </c>
      <c r="DQ135" s="95">
        <v>37016</v>
      </c>
      <c r="DR135" s="95">
        <v>37043</v>
      </c>
      <c r="DS135" s="95">
        <v>37031</v>
      </c>
      <c r="DT135" s="265">
        <v>36848</v>
      </c>
      <c r="DU135" s="265">
        <v>36828</v>
      </c>
      <c r="DV135" s="265">
        <v>37032</v>
      </c>
      <c r="DW135" s="265">
        <v>37053</v>
      </c>
      <c r="DX135" s="265">
        <v>37138</v>
      </c>
      <c r="DY135" s="265">
        <v>37159</v>
      </c>
      <c r="DZ135" s="265">
        <v>37043</v>
      </c>
      <c r="EA135" s="265">
        <v>37137</v>
      </c>
      <c r="EB135" s="265">
        <v>37123</v>
      </c>
      <c r="EC135" s="265">
        <v>37224</v>
      </c>
      <c r="ED135" s="265">
        <v>37211</v>
      </c>
      <c r="EE135" s="265">
        <v>37101</v>
      </c>
      <c r="EF135" s="95">
        <v>36771</v>
      </c>
      <c r="EG135" s="95">
        <v>36740</v>
      </c>
      <c r="EH135" s="95">
        <v>36856</v>
      </c>
      <c r="EI135" s="95">
        <v>36885</v>
      </c>
      <c r="EJ135" s="95">
        <v>36935</v>
      </c>
      <c r="EK135" s="95">
        <v>37047</v>
      </c>
      <c r="EL135" s="95">
        <v>37069</v>
      </c>
      <c r="EM135" s="95">
        <v>37316</v>
      </c>
      <c r="EN135" s="95">
        <v>37284</v>
      </c>
      <c r="EO135" s="95">
        <v>37224</v>
      </c>
      <c r="EP135" s="95">
        <v>37401</v>
      </c>
      <c r="EQ135" s="95">
        <v>37436</v>
      </c>
      <c r="ER135" s="95">
        <v>37159</v>
      </c>
      <c r="ES135" s="95">
        <v>37233</v>
      </c>
      <c r="ET135" s="95">
        <v>37558</v>
      </c>
      <c r="EU135" s="95">
        <v>37552</v>
      </c>
      <c r="EV135" s="95">
        <v>37531</v>
      </c>
      <c r="EW135" s="276">
        <v>37187</v>
      </c>
      <c r="EX135" s="276">
        <v>37147</v>
      </c>
      <c r="EY135" s="276">
        <v>37268</v>
      </c>
      <c r="EZ135" s="276">
        <v>37347</v>
      </c>
      <c r="FA135" s="276">
        <v>37397</v>
      </c>
      <c r="FB135" s="276">
        <v>37429</v>
      </c>
      <c r="FC135" s="276">
        <v>37379</v>
      </c>
      <c r="FD135" s="95">
        <v>37070</v>
      </c>
      <c r="FE135" s="281">
        <v>-309</v>
      </c>
      <c r="FF135" s="282">
        <v>99.173332619920302</v>
      </c>
      <c r="FG135" s="281">
        <v>-309</v>
      </c>
      <c r="FH135" s="282">
        <v>99.173332619920302</v>
      </c>
    </row>
    <row r="136" spans="1:164" ht="15" customHeight="1" outlineLevel="2">
      <c r="A136" s="306">
        <v>360</v>
      </c>
      <c r="B136" s="306" t="s">
        <v>872</v>
      </c>
      <c r="C136" s="306" t="s">
        <v>465</v>
      </c>
      <c r="D136" s="265">
        <v>221424</v>
      </c>
      <c r="E136" s="265">
        <v>224472</v>
      </c>
      <c r="F136" s="265">
        <v>227168</v>
      </c>
      <c r="G136" s="265">
        <v>227111</v>
      </c>
      <c r="H136" s="265">
        <v>228764</v>
      </c>
      <c r="I136" s="265">
        <v>230270</v>
      </c>
      <c r="J136" s="265">
        <v>230742</v>
      </c>
      <c r="K136" s="265">
        <v>232167</v>
      </c>
      <c r="L136" s="265">
        <v>229785</v>
      </c>
      <c r="M136" s="265">
        <v>231315</v>
      </c>
      <c r="N136" s="265">
        <v>232541</v>
      </c>
      <c r="O136" s="265">
        <v>232716</v>
      </c>
      <c r="P136" s="265">
        <v>225715</v>
      </c>
      <c r="Q136" s="265">
        <v>209065</v>
      </c>
      <c r="R136" s="265">
        <v>234043</v>
      </c>
      <c r="S136" s="265">
        <v>238385</v>
      </c>
      <c r="T136" s="265">
        <v>228764</v>
      </c>
      <c r="U136" s="265">
        <v>241462</v>
      </c>
      <c r="V136" s="265">
        <v>241683</v>
      </c>
      <c r="W136" s="265">
        <v>246815</v>
      </c>
      <c r="X136" s="265">
        <v>247065</v>
      </c>
      <c r="Y136" s="265">
        <v>252968</v>
      </c>
      <c r="Z136" s="265">
        <v>252339</v>
      </c>
      <c r="AA136" s="265">
        <v>252101</v>
      </c>
      <c r="AB136" s="265">
        <v>245960</v>
      </c>
      <c r="AC136" s="265">
        <v>247577</v>
      </c>
      <c r="AD136" s="265">
        <v>246136</v>
      </c>
      <c r="AE136" s="265">
        <v>246020</v>
      </c>
      <c r="AF136" s="265">
        <v>246001</v>
      </c>
      <c r="AG136" s="265">
        <v>248659</v>
      </c>
      <c r="AH136" s="265">
        <v>250933</v>
      </c>
      <c r="AI136" s="265">
        <v>252255</v>
      </c>
      <c r="AJ136" s="265">
        <v>252976</v>
      </c>
      <c r="AK136" s="265">
        <v>253187</v>
      </c>
      <c r="AL136" s="265">
        <v>252944</v>
      </c>
      <c r="AM136" s="265">
        <v>253055</v>
      </c>
      <c r="AN136" s="265">
        <v>244005</v>
      </c>
      <c r="AO136" s="265">
        <v>243011</v>
      </c>
      <c r="AP136" s="265">
        <v>247013</v>
      </c>
      <c r="AQ136" s="265">
        <v>249305</v>
      </c>
      <c r="AR136" s="265">
        <v>250587</v>
      </c>
      <c r="AS136" s="265">
        <v>253033</v>
      </c>
      <c r="AT136" s="265">
        <v>253445</v>
      </c>
      <c r="AU136" s="265">
        <v>254204</v>
      </c>
      <c r="AV136" s="265">
        <v>257229</v>
      </c>
      <c r="AW136" s="265">
        <v>260415</v>
      </c>
      <c r="AX136" s="265">
        <v>259916</v>
      </c>
      <c r="AY136" s="265">
        <v>262977</v>
      </c>
      <c r="AZ136" s="265">
        <v>259477</v>
      </c>
      <c r="BA136" s="265">
        <v>256204</v>
      </c>
      <c r="BB136" s="265">
        <v>262191</v>
      </c>
      <c r="BC136" s="265">
        <v>261813</v>
      </c>
      <c r="BD136" s="265">
        <v>258323</v>
      </c>
      <c r="BE136" s="265">
        <v>259597</v>
      </c>
      <c r="BF136" s="265">
        <v>260194</v>
      </c>
      <c r="BG136" s="265">
        <v>260728</v>
      </c>
      <c r="BH136" s="265">
        <v>263407</v>
      </c>
      <c r="BI136" s="265">
        <v>264111</v>
      </c>
      <c r="BJ136" s="265">
        <v>264772</v>
      </c>
      <c r="BK136" s="265">
        <v>264325</v>
      </c>
      <c r="BL136" s="95">
        <v>263306</v>
      </c>
      <c r="BM136" s="95">
        <v>263942</v>
      </c>
      <c r="BN136" s="95">
        <v>265543</v>
      </c>
      <c r="BO136" s="95">
        <v>265702</v>
      </c>
      <c r="BP136" s="95">
        <v>266393</v>
      </c>
      <c r="BQ136" s="95">
        <v>266966</v>
      </c>
      <c r="BR136" s="95">
        <v>267319</v>
      </c>
      <c r="BS136" s="95">
        <v>268537</v>
      </c>
      <c r="BT136" s="95">
        <v>270484</v>
      </c>
      <c r="BU136" s="95">
        <v>271551</v>
      </c>
      <c r="BV136" s="95">
        <v>272489</v>
      </c>
      <c r="BW136" s="95">
        <v>231621</v>
      </c>
      <c r="BX136" s="265">
        <v>230625</v>
      </c>
      <c r="BY136" s="265">
        <v>230263</v>
      </c>
      <c r="BZ136" s="265">
        <v>232360</v>
      </c>
      <c r="CA136" s="265">
        <v>233810</v>
      </c>
      <c r="CB136" s="265">
        <v>235513</v>
      </c>
      <c r="CC136" s="265">
        <v>235704</v>
      </c>
      <c r="CD136" s="265">
        <v>236846</v>
      </c>
      <c r="CE136" s="265">
        <v>237764</v>
      </c>
      <c r="CF136" s="265">
        <v>238708</v>
      </c>
      <c r="CG136" s="265">
        <v>239872</v>
      </c>
      <c r="CH136" s="265">
        <v>240124</v>
      </c>
      <c r="CI136" s="265">
        <v>239728</v>
      </c>
      <c r="CJ136" s="95">
        <v>237505</v>
      </c>
      <c r="CK136" s="95">
        <v>238162</v>
      </c>
      <c r="CL136" s="95">
        <v>239125</v>
      </c>
      <c r="CM136" s="95">
        <v>234672</v>
      </c>
      <c r="CN136" s="95">
        <v>231454</v>
      </c>
      <c r="CO136" s="95">
        <v>230845</v>
      </c>
      <c r="CP136" s="95">
        <v>235728</v>
      </c>
      <c r="CQ136" s="95">
        <v>240861</v>
      </c>
      <c r="CR136" s="95">
        <v>242746</v>
      </c>
      <c r="CS136" s="95">
        <v>244599</v>
      </c>
      <c r="CT136" s="95">
        <v>246329</v>
      </c>
      <c r="CU136" s="95">
        <v>247283</v>
      </c>
      <c r="CV136" s="265">
        <v>248141</v>
      </c>
      <c r="CW136" s="265">
        <v>250500</v>
      </c>
      <c r="CX136" s="265">
        <v>252685</v>
      </c>
      <c r="CY136" s="265">
        <v>254656</v>
      </c>
      <c r="CZ136" s="265">
        <v>256309</v>
      </c>
      <c r="DA136" s="265">
        <v>258430</v>
      </c>
      <c r="DB136" s="265">
        <v>260428</v>
      </c>
      <c r="DC136" s="265">
        <v>262052</v>
      </c>
      <c r="DD136" s="265">
        <v>259762</v>
      </c>
      <c r="DE136" s="265">
        <v>261083</v>
      </c>
      <c r="DF136" s="265">
        <v>262141</v>
      </c>
      <c r="DG136" s="265">
        <v>262551</v>
      </c>
      <c r="DH136" s="95">
        <v>262897</v>
      </c>
      <c r="DI136" s="95">
        <v>263065</v>
      </c>
      <c r="DJ136" s="95">
        <v>259600</v>
      </c>
      <c r="DK136" s="95">
        <v>260813</v>
      </c>
      <c r="DL136" s="95">
        <v>261079</v>
      </c>
      <c r="DM136" s="95">
        <v>261910</v>
      </c>
      <c r="DN136" s="95">
        <v>248982</v>
      </c>
      <c r="DO136" s="95">
        <v>250553</v>
      </c>
      <c r="DP136" s="95">
        <v>252177</v>
      </c>
      <c r="DQ136" s="95">
        <v>253097</v>
      </c>
      <c r="DR136" s="95">
        <v>253504</v>
      </c>
      <c r="DS136" s="95">
        <v>252736</v>
      </c>
      <c r="DT136" s="265">
        <v>250129</v>
      </c>
      <c r="DU136" s="265">
        <v>250153</v>
      </c>
      <c r="DV136" s="265">
        <v>251483</v>
      </c>
      <c r="DW136" s="265">
        <v>251977</v>
      </c>
      <c r="DX136" s="265">
        <v>252028</v>
      </c>
      <c r="DY136" s="265">
        <v>251566</v>
      </c>
      <c r="DZ136" s="265">
        <v>251198</v>
      </c>
      <c r="EA136" s="265">
        <v>250809</v>
      </c>
      <c r="EB136" s="265">
        <v>251202</v>
      </c>
      <c r="EC136" s="265">
        <v>251254</v>
      </c>
      <c r="ED136" s="265">
        <v>251463</v>
      </c>
      <c r="EE136" s="265">
        <v>250361</v>
      </c>
      <c r="EF136" s="95">
        <v>246867</v>
      </c>
      <c r="EG136" s="95">
        <v>247052</v>
      </c>
      <c r="EH136" s="95">
        <v>247715</v>
      </c>
      <c r="EI136" s="95">
        <v>248214</v>
      </c>
      <c r="EJ136" s="95">
        <v>248412</v>
      </c>
      <c r="EK136" s="95">
        <v>248645</v>
      </c>
      <c r="EL136" s="95">
        <v>247996</v>
      </c>
      <c r="EM136" s="95">
        <v>249223</v>
      </c>
      <c r="EN136" s="95">
        <v>248673</v>
      </c>
      <c r="EO136" s="95">
        <v>248521</v>
      </c>
      <c r="EP136" s="95">
        <v>249020</v>
      </c>
      <c r="EQ136" s="95">
        <v>248409</v>
      </c>
      <c r="ER136" s="95">
        <v>246202</v>
      </c>
      <c r="ES136" s="95">
        <v>246358</v>
      </c>
      <c r="ET136" s="95">
        <v>248109</v>
      </c>
      <c r="EU136" s="95">
        <v>248249</v>
      </c>
      <c r="EV136" s="95">
        <v>248820</v>
      </c>
      <c r="EW136" s="276">
        <v>243139</v>
      </c>
      <c r="EX136" s="276">
        <v>243307</v>
      </c>
      <c r="EY136" s="276">
        <v>244073</v>
      </c>
      <c r="EZ136" s="276">
        <v>244500</v>
      </c>
      <c r="FA136" s="276">
        <v>245181</v>
      </c>
      <c r="FB136" s="276">
        <v>245644</v>
      </c>
      <c r="FC136" s="276">
        <v>245619</v>
      </c>
      <c r="FD136" s="95">
        <v>242687</v>
      </c>
      <c r="FE136" s="281">
        <v>-2932</v>
      </c>
      <c r="FF136" s="282">
        <v>98.806281273028503</v>
      </c>
      <c r="FG136" s="281">
        <v>-2932</v>
      </c>
      <c r="FH136" s="282">
        <v>98.806281273028503</v>
      </c>
    </row>
    <row r="137" spans="1:164" ht="15" customHeight="1" outlineLevel="2">
      <c r="A137" s="306">
        <v>380</v>
      </c>
      <c r="B137" s="306" t="s">
        <v>872</v>
      </c>
      <c r="C137" s="306" t="s">
        <v>466</v>
      </c>
      <c r="D137" s="265">
        <v>9755</v>
      </c>
      <c r="E137" s="265">
        <v>9754</v>
      </c>
      <c r="F137" s="265">
        <v>9810</v>
      </c>
      <c r="G137" s="265">
        <v>9807</v>
      </c>
      <c r="H137" s="265">
        <v>9949</v>
      </c>
      <c r="I137" s="265">
        <v>10035</v>
      </c>
      <c r="J137" s="265">
        <v>9727</v>
      </c>
      <c r="K137" s="265">
        <v>9728</v>
      </c>
      <c r="L137" s="265">
        <v>9497</v>
      </c>
      <c r="M137" s="265">
        <v>9456</v>
      </c>
      <c r="N137" s="265">
        <v>9541</v>
      </c>
      <c r="O137" s="265">
        <v>9541</v>
      </c>
      <c r="P137" s="265">
        <v>9492</v>
      </c>
      <c r="Q137" s="265">
        <v>6617</v>
      </c>
      <c r="R137" s="265">
        <v>6820</v>
      </c>
      <c r="S137" s="265">
        <v>7025</v>
      </c>
      <c r="T137" s="265">
        <v>9949</v>
      </c>
      <c r="U137" s="265">
        <v>7307</v>
      </c>
      <c r="V137" s="265">
        <v>7400</v>
      </c>
      <c r="W137" s="265">
        <v>7581</v>
      </c>
      <c r="X137" s="265">
        <v>7684</v>
      </c>
      <c r="Y137" s="265">
        <v>7030</v>
      </c>
      <c r="Z137" s="265">
        <v>7207</v>
      </c>
      <c r="AA137" s="265">
        <v>6925</v>
      </c>
      <c r="AB137" s="265">
        <v>8865</v>
      </c>
      <c r="AC137" s="265">
        <v>8809</v>
      </c>
      <c r="AD137" s="265">
        <v>8891</v>
      </c>
      <c r="AE137" s="265">
        <v>8931</v>
      </c>
      <c r="AF137" s="265">
        <v>8823</v>
      </c>
      <c r="AG137" s="265">
        <v>8798</v>
      </c>
      <c r="AH137" s="265">
        <v>8970</v>
      </c>
      <c r="AI137" s="265">
        <v>9028</v>
      </c>
      <c r="AJ137" s="265">
        <v>9046</v>
      </c>
      <c r="AK137" s="265">
        <v>9142</v>
      </c>
      <c r="AL137" s="265">
        <v>9131</v>
      </c>
      <c r="AM137" s="265">
        <v>9524</v>
      </c>
      <c r="AN137" s="265">
        <v>10213</v>
      </c>
      <c r="AO137" s="265">
        <v>10313</v>
      </c>
      <c r="AP137" s="265">
        <v>10382</v>
      </c>
      <c r="AQ137" s="265">
        <v>10426</v>
      </c>
      <c r="AR137" s="265">
        <v>10513</v>
      </c>
      <c r="AS137" s="265">
        <v>10634</v>
      </c>
      <c r="AT137" s="265">
        <v>10700</v>
      </c>
      <c r="AU137" s="265">
        <v>10721</v>
      </c>
      <c r="AV137" s="265">
        <v>10528</v>
      </c>
      <c r="AW137" s="265">
        <v>10575</v>
      </c>
      <c r="AX137" s="265">
        <v>10543</v>
      </c>
      <c r="AY137" s="265">
        <v>10179</v>
      </c>
      <c r="AZ137" s="265">
        <v>10069</v>
      </c>
      <c r="BA137" s="265">
        <v>10064</v>
      </c>
      <c r="BB137" s="265">
        <v>10171</v>
      </c>
      <c r="BC137" s="265">
        <v>10055</v>
      </c>
      <c r="BD137" s="265">
        <v>10074</v>
      </c>
      <c r="BE137" s="265">
        <v>10114</v>
      </c>
      <c r="BF137" s="265">
        <v>10099</v>
      </c>
      <c r="BG137" s="265">
        <v>10310</v>
      </c>
      <c r="BH137" s="265">
        <v>9041</v>
      </c>
      <c r="BI137" s="265">
        <v>8925</v>
      </c>
      <c r="BJ137" s="265">
        <v>8758</v>
      </c>
      <c r="BK137" s="265">
        <v>8688</v>
      </c>
      <c r="BL137" s="95">
        <v>8475</v>
      </c>
      <c r="BM137" s="95">
        <v>8064</v>
      </c>
      <c r="BN137" s="95">
        <v>8398</v>
      </c>
      <c r="BO137" s="95">
        <v>8333</v>
      </c>
      <c r="BP137" s="95">
        <v>8257</v>
      </c>
      <c r="BQ137" s="95">
        <v>8163</v>
      </c>
      <c r="BR137" s="95">
        <v>8136</v>
      </c>
      <c r="BS137" s="95">
        <v>8151</v>
      </c>
      <c r="BT137" s="95">
        <v>8149</v>
      </c>
      <c r="BU137" s="95">
        <v>8134</v>
      </c>
      <c r="BV137" s="95">
        <v>8109</v>
      </c>
      <c r="BW137" s="95">
        <v>30283</v>
      </c>
      <c r="BX137" s="265">
        <v>30748</v>
      </c>
      <c r="BY137" s="265">
        <v>31179</v>
      </c>
      <c r="BZ137" s="265">
        <v>31589</v>
      </c>
      <c r="CA137" s="265">
        <v>32741</v>
      </c>
      <c r="CB137" s="265">
        <v>33311</v>
      </c>
      <c r="CC137" s="265">
        <v>33744</v>
      </c>
      <c r="CD137" s="265">
        <v>34211</v>
      </c>
      <c r="CE137" s="265">
        <v>34713</v>
      </c>
      <c r="CF137" s="265">
        <v>34971</v>
      </c>
      <c r="CG137" s="265">
        <v>35400</v>
      </c>
      <c r="CH137" s="265">
        <v>35790</v>
      </c>
      <c r="CI137" s="265">
        <v>35974</v>
      </c>
      <c r="CJ137" s="95">
        <v>35936</v>
      </c>
      <c r="CK137" s="95">
        <v>36182</v>
      </c>
      <c r="CL137" s="95">
        <v>36649</v>
      </c>
      <c r="CM137" s="95">
        <v>36329</v>
      </c>
      <c r="CN137" s="95">
        <v>35910</v>
      </c>
      <c r="CO137" s="95">
        <v>36008</v>
      </c>
      <c r="CP137" s="95">
        <v>36473</v>
      </c>
      <c r="CQ137" s="95">
        <v>37354</v>
      </c>
      <c r="CR137" s="95">
        <v>37668</v>
      </c>
      <c r="CS137" s="95">
        <v>38015</v>
      </c>
      <c r="CT137" s="95">
        <v>38331</v>
      </c>
      <c r="CU137" s="95">
        <v>38756</v>
      </c>
      <c r="CV137" s="265">
        <v>39094</v>
      </c>
      <c r="CW137" s="265">
        <v>39710</v>
      </c>
      <c r="CX137" s="265">
        <v>40254</v>
      </c>
      <c r="CY137" s="265">
        <v>40671</v>
      </c>
      <c r="CZ137" s="265">
        <v>40958</v>
      </c>
      <c r="DA137" s="265">
        <v>41301</v>
      </c>
      <c r="DB137" s="265">
        <v>41733</v>
      </c>
      <c r="DC137" s="265">
        <v>42057</v>
      </c>
      <c r="DD137" s="265">
        <v>41634</v>
      </c>
      <c r="DE137" s="265">
        <v>41973</v>
      </c>
      <c r="DF137" s="265">
        <v>42248</v>
      </c>
      <c r="DG137" s="265">
        <v>42408</v>
      </c>
      <c r="DH137" s="95">
        <v>42724</v>
      </c>
      <c r="DI137" s="95">
        <v>42874</v>
      </c>
      <c r="DJ137" s="95">
        <v>43093</v>
      </c>
      <c r="DK137" s="95">
        <v>43412</v>
      </c>
      <c r="DL137" s="95">
        <v>43651</v>
      </c>
      <c r="DM137" s="95">
        <v>43946</v>
      </c>
      <c r="DN137" s="95">
        <v>42646</v>
      </c>
      <c r="DO137" s="95">
        <v>43073</v>
      </c>
      <c r="DP137" s="95">
        <v>43476</v>
      </c>
      <c r="DQ137" s="95">
        <v>43727</v>
      </c>
      <c r="DR137" s="95">
        <v>43975</v>
      </c>
      <c r="DS137" s="95">
        <v>44018</v>
      </c>
      <c r="DT137" s="265">
        <v>43694</v>
      </c>
      <c r="DU137" s="265">
        <v>43839</v>
      </c>
      <c r="DV137" s="265">
        <v>44147</v>
      </c>
      <c r="DW137" s="265">
        <v>44273</v>
      </c>
      <c r="DX137" s="265">
        <v>44354</v>
      </c>
      <c r="DY137" s="265">
        <v>44497</v>
      </c>
      <c r="DZ137" s="265">
        <v>44493</v>
      </c>
      <c r="EA137" s="265">
        <v>44514</v>
      </c>
      <c r="EB137" s="265">
        <v>44798</v>
      </c>
      <c r="EC137" s="265">
        <v>44854</v>
      </c>
      <c r="ED137" s="265">
        <v>44868</v>
      </c>
      <c r="EE137" s="265">
        <v>44945</v>
      </c>
      <c r="EF137" s="95">
        <v>44509</v>
      </c>
      <c r="EG137" s="95">
        <v>44761</v>
      </c>
      <c r="EH137" s="95">
        <v>44972</v>
      </c>
      <c r="EI137" s="95">
        <v>45072</v>
      </c>
      <c r="EJ137" s="95">
        <v>45063</v>
      </c>
      <c r="EK137" s="95">
        <v>45447</v>
      </c>
      <c r="EL137" s="95">
        <v>45525</v>
      </c>
      <c r="EM137" s="95">
        <v>45878</v>
      </c>
      <c r="EN137" s="95">
        <v>45873</v>
      </c>
      <c r="EO137" s="95">
        <v>45932</v>
      </c>
      <c r="EP137" s="95">
        <v>46130</v>
      </c>
      <c r="EQ137" s="95">
        <v>46087</v>
      </c>
      <c r="ER137" s="95">
        <v>45891</v>
      </c>
      <c r="ES137" s="95">
        <v>46188</v>
      </c>
      <c r="ET137" s="95">
        <v>46380</v>
      </c>
      <c r="EU137" s="95">
        <v>46437</v>
      </c>
      <c r="EV137" s="95">
        <v>46554</v>
      </c>
      <c r="EW137" s="276">
        <v>45985</v>
      </c>
      <c r="EX137" s="276">
        <v>46093</v>
      </c>
      <c r="EY137" s="276">
        <v>46408</v>
      </c>
      <c r="EZ137" s="276">
        <v>46618</v>
      </c>
      <c r="FA137" s="276">
        <v>46740</v>
      </c>
      <c r="FB137" s="276">
        <v>46858</v>
      </c>
      <c r="FC137" s="276">
        <v>46977</v>
      </c>
      <c r="FD137" s="95">
        <v>46492</v>
      </c>
      <c r="FE137" s="281">
        <v>-485</v>
      </c>
      <c r="FF137" s="282">
        <v>98.967579879515498</v>
      </c>
      <c r="FG137" s="281">
        <v>-485</v>
      </c>
      <c r="FH137" s="282">
        <v>98.967579879515498</v>
      </c>
    </row>
    <row r="138" spans="1:164" ht="15" customHeight="1" outlineLevel="2">
      <c r="A138" s="306">
        <v>631</v>
      </c>
      <c r="B138" s="306" t="s">
        <v>872</v>
      </c>
      <c r="C138" s="306" t="s">
        <v>467</v>
      </c>
      <c r="D138" s="265">
        <v>32503</v>
      </c>
      <c r="E138" s="265">
        <v>32707</v>
      </c>
      <c r="F138" s="265">
        <v>33089</v>
      </c>
      <c r="G138" s="265">
        <v>33141</v>
      </c>
      <c r="H138" s="265">
        <v>33370</v>
      </c>
      <c r="I138" s="265">
        <v>33489</v>
      </c>
      <c r="J138" s="265">
        <v>33715</v>
      </c>
      <c r="K138" s="265">
        <v>34138</v>
      </c>
      <c r="L138" s="265">
        <v>33927</v>
      </c>
      <c r="M138" s="265">
        <v>34278</v>
      </c>
      <c r="N138" s="265">
        <v>34394</v>
      </c>
      <c r="O138" s="265">
        <v>34393</v>
      </c>
      <c r="P138" s="265">
        <v>34033</v>
      </c>
      <c r="Q138" s="265">
        <v>31454</v>
      </c>
      <c r="R138" s="265">
        <v>32923</v>
      </c>
      <c r="S138" s="265">
        <v>33421</v>
      </c>
      <c r="T138" s="265">
        <v>33370</v>
      </c>
      <c r="U138" s="265">
        <v>34203</v>
      </c>
      <c r="V138" s="265">
        <v>34348</v>
      </c>
      <c r="W138" s="265">
        <v>35520</v>
      </c>
      <c r="X138" s="265">
        <v>35850</v>
      </c>
      <c r="Y138" s="265">
        <v>38130</v>
      </c>
      <c r="Z138" s="265">
        <v>38297</v>
      </c>
      <c r="AA138" s="265">
        <v>38876</v>
      </c>
      <c r="AB138" s="265">
        <v>39361</v>
      </c>
      <c r="AC138" s="265">
        <v>39991</v>
      </c>
      <c r="AD138" s="265">
        <v>39841</v>
      </c>
      <c r="AE138" s="265">
        <v>40132</v>
      </c>
      <c r="AF138" s="265">
        <v>40535</v>
      </c>
      <c r="AG138" s="265">
        <v>41010</v>
      </c>
      <c r="AH138" s="265">
        <v>41602</v>
      </c>
      <c r="AI138" s="265">
        <v>41949</v>
      </c>
      <c r="AJ138" s="265">
        <v>42315</v>
      </c>
      <c r="AK138" s="265">
        <v>42541</v>
      </c>
      <c r="AL138" s="265">
        <v>42758</v>
      </c>
      <c r="AM138" s="265">
        <v>43491</v>
      </c>
      <c r="AN138" s="265">
        <v>43379</v>
      </c>
      <c r="AO138" s="265">
        <v>43793</v>
      </c>
      <c r="AP138" s="265">
        <v>44778</v>
      </c>
      <c r="AQ138" s="265">
        <v>45592</v>
      </c>
      <c r="AR138" s="265">
        <v>45927</v>
      </c>
      <c r="AS138" s="265">
        <v>46787</v>
      </c>
      <c r="AT138" s="265">
        <v>47082</v>
      </c>
      <c r="AU138" s="265">
        <v>47513</v>
      </c>
      <c r="AV138" s="265">
        <v>48214</v>
      </c>
      <c r="AW138" s="265">
        <v>49134</v>
      </c>
      <c r="AX138" s="265">
        <v>49328</v>
      </c>
      <c r="AY138" s="265">
        <v>48439</v>
      </c>
      <c r="AZ138" s="265">
        <v>48106</v>
      </c>
      <c r="BA138" s="265">
        <v>47824</v>
      </c>
      <c r="BB138" s="265">
        <v>49375</v>
      </c>
      <c r="BC138" s="265">
        <v>49751</v>
      </c>
      <c r="BD138" s="265">
        <v>49290</v>
      </c>
      <c r="BE138" s="265">
        <v>49765</v>
      </c>
      <c r="BF138" s="265">
        <v>50123</v>
      </c>
      <c r="BG138" s="265">
        <v>50415</v>
      </c>
      <c r="BH138" s="265">
        <v>51273</v>
      </c>
      <c r="BI138" s="265">
        <v>51825</v>
      </c>
      <c r="BJ138" s="265">
        <v>52473</v>
      </c>
      <c r="BK138" s="265">
        <v>52274</v>
      </c>
      <c r="BL138" s="95">
        <v>52173</v>
      </c>
      <c r="BM138" s="95">
        <v>51921</v>
      </c>
      <c r="BN138" s="95">
        <v>53816</v>
      </c>
      <c r="BO138" s="95">
        <v>54093</v>
      </c>
      <c r="BP138" s="95">
        <v>54467</v>
      </c>
      <c r="BQ138" s="95">
        <v>54779</v>
      </c>
      <c r="BR138" s="95">
        <v>55019</v>
      </c>
      <c r="BS138" s="95">
        <v>55544</v>
      </c>
      <c r="BT138" s="95">
        <v>56362</v>
      </c>
      <c r="BU138" s="95">
        <v>56915</v>
      </c>
      <c r="BV138" s="95">
        <v>57383</v>
      </c>
      <c r="BW138" s="95">
        <v>52371</v>
      </c>
      <c r="BX138" s="265">
        <v>52701</v>
      </c>
      <c r="BY138" s="265">
        <v>53132</v>
      </c>
      <c r="BZ138" s="265">
        <v>53734</v>
      </c>
      <c r="CA138" s="265">
        <v>54653</v>
      </c>
      <c r="CB138" s="265">
        <v>55287</v>
      </c>
      <c r="CC138" s="265">
        <v>55609</v>
      </c>
      <c r="CD138" s="265">
        <v>56182</v>
      </c>
      <c r="CE138" s="265">
        <v>56808</v>
      </c>
      <c r="CF138" s="265">
        <v>57481</v>
      </c>
      <c r="CG138" s="265">
        <v>57950</v>
      </c>
      <c r="CH138" s="265">
        <v>58373</v>
      </c>
      <c r="CI138" s="265">
        <v>58556</v>
      </c>
      <c r="CJ138" s="95">
        <v>58923</v>
      </c>
      <c r="CK138" s="95">
        <v>59298</v>
      </c>
      <c r="CL138" s="95">
        <v>60020</v>
      </c>
      <c r="CM138" s="95">
        <v>59148</v>
      </c>
      <c r="CN138" s="95">
        <v>59029</v>
      </c>
      <c r="CO138" s="95">
        <v>59182</v>
      </c>
      <c r="CP138" s="95">
        <v>60006</v>
      </c>
      <c r="CQ138" s="95">
        <v>61310</v>
      </c>
      <c r="CR138" s="95">
        <v>61776</v>
      </c>
      <c r="CS138" s="95">
        <v>62341</v>
      </c>
      <c r="CT138" s="95">
        <v>62659</v>
      </c>
      <c r="CU138" s="95">
        <v>63323</v>
      </c>
      <c r="CV138" s="265">
        <v>63843</v>
      </c>
      <c r="CW138" s="265">
        <v>65038</v>
      </c>
      <c r="CX138" s="265">
        <v>65994</v>
      </c>
      <c r="CY138" s="265">
        <v>66847</v>
      </c>
      <c r="CZ138" s="265">
        <v>67312</v>
      </c>
      <c r="DA138" s="265">
        <v>68006</v>
      </c>
      <c r="DB138" s="265">
        <v>68630</v>
      </c>
      <c r="DC138" s="265">
        <v>69195</v>
      </c>
      <c r="DD138" s="265">
        <v>69039</v>
      </c>
      <c r="DE138" s="265">
        <v>69638</v>
      </c>
      <c r="DF138" s="265">
        <v>70163</v>
      </c>
      <c r="DG138" s="265">
        <v>70546</v>
      </c>
      <c r="DH138" s="95">
        <v>71016</v>
      </c>
      <c r="DI138" s="95">
        <v>71153</v>
      </c>
      <c r="DJ138" s="95">
        <v>71279</v>
      </c>
      <c r="DK138" s="95">
        <v>71870</v>
      </c>
      <c r="DL138" s="95">
        <v>72177</v>
      </c>
      <c r="DM138" s="95">
        <v>72748</v>
      </c>
      <c r="DN138" s="95">
        <v>70144</v>
      </c>
      <c r="DO138" s="95">
        <v>70873</v>
      </c>
      <c r="DP138" s="95">
        <v>71449</v>
      </c>
      <c r="DQ138" s="95">
        <v>72047</v>
      </c>
      <c r="DR138" s="95">
        <v>72510</v>
      </c>
      <c r="DS138" s="95">
        <v>72811</v>
      </c>
      <c r="DT138" s="265">
        <v>72704</v>
      </c>
      <c r="DU138" s="265">
        <v>73083</v>
      </c>
      <c r="DV138" s="265">
        <v>73764</v>
      </c>
      <c r="DW138" s="265">
        <v>74003</v>
      </c>
      <c r="DX138" s="265">
        <v>74654</v>
      </c>
      <c r="DY138" s="265">
        <v>75027</v>
      </c>
      <c r="DZ138" s="265">
        <v>75011</v>
      </c>
      <c r="EA138" s="265">
        <v>75094</v>
      </c>
      <c r="EB138" s="265">
        <v>75637</v>
      </c>
      <c r="EC138" s="265">
        <v>75742</v>
      </c>
      <c r="ED138" s="265">
        <v>75610</v>
      </c>
      <c r="EE138" s="265">
        <v>75865</v>
      </c>
      <c r="EF138" s="95">
        <v>75169</v>
      </c>
      <c r="EG138" s="95">
        <v>75629</v>
      </c>
      <c r="EH138" s="95">
        <v>76102</v>
      </c>
      <c r="EI138" s="95">
        <v>76192</v>
      </c>
      <c r="EJ138" s="95">
        <v>76356</v>
      </c>
      <c r="EK138" s="95">
        <v>76957</v>
      </c>
      <c r="EL138" s="95">
        <v>76966</v>
      </c>
      <c r="EM138" s="95">
        <v>77637</v>
      </c>
      <c r="EN138" s="95">
        <v>77695</v>
      </c>
      <c r="EO138" s="95">
        <v>77643</v>
      </c>
      <c r="EP138" s="95">
        <v>78052</v>
      </c>
      <c r="EQ138" s="95">
        <v>78070</v>
      </c>
      <c r="ER138" s="95">
        <v>77903</v>
      </c>
      <c r="ES138" s="95">
        <v>78447</v>
      </c>
      <c r="ET138" s="95">
        <v>78920</v>
      </c>
      <c r="EU138" s="95">
        <v>79149</v>
      </c>
      <c r="EV138" s="95">
        <v>79584</v>
      </c>
      <c r="EW138" s="276">
        <v>78390</v>
      </c>
      <c r="EX138" s="276">
        <v>78520</v>
      </c>
      <c r="EY138" s="276">
        <v>79087</v>
      </c>
      <c r="EZ138" s="276">
        <v>79465</v>
      </c>
      <c r="FA138" s="276">
        <v>79987</v>
      </c>
      <c r="FB138" s="276">
        <v>80389</v>
      </c>
      <c r="FC138" s="276">
        <v>80538</v>
      </c>
      <c r="FD138" s="95">
        <v>80194</v>
      </c>
      <c r="FE138" s="281">
        <v>-344</v>
      </c>
      <c r="FF138" s="282">
        <v>99.572872432888801</v>
      </c>
      <c r="FG138" s="281">
        <v>-344</v>
      </c>
      <c r="FH138" s="282">
        <v>99.572872432888801</v>
      </c>
    </row>
    <row r="139" spans="1:164">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E139" s="300"/>
      <c r="FF139" s="301"/>
    </row>
    <row r="140" spans="1:164" ht="22.5">
      <c r="D140" s="864" t="s">
        <v>874</v>
      </c>
      <c r="E140" s="864"/>
      <c r="F140" s="864"/>
      <c r="BL140" s="890" t="s">
        <v>325</v>
      </c>
      <c r="BM140" s="891"/>
      <c r="BN140" s="325" t="s">
        <v>894</v>
      </c>
      <c r="BO140" s="326"/>
      <c r="BP140" s="326"/>
      <c r="BQ140" s="898" t="s">
        <v>292</v>
      </c>
      <c r="BR140" s="898"/>
      <c r="BS140" s="898"/>
      <c r="BT140" s="898"/>
      <c r="BU140" s="898"/>
      <c r="BV140" s="898"/>
      <c r="BW140" s="899"/>
      <c r="CD140" s="327"/>
      <c r="CW140" s="900" t="s">
        <v>895</v>
      </c>
      <c r="CX140" s="901"/>
      <c r="CY140" s="901"/>
      <c r="CZ140" s="901"/>
      <c r="DA140" s="901"/>
      <c r="DB140" s="901"/>
      <c r="DC140" s="901"/>
      <c r="DD140" s="901"/>
      <c r="DE140" s="901"/>
      <c r="DF140" s="901"/>
      <c r="DG140" s="901"/>
      <c r="DH140" s="902"/>
    </row>
    <row r="141" spans="1:164" ht="22.5">
      <c r="D141" s="864" t="s">
        <v>875</v>
      </c>
      <c r="E141" s="864"/>
      <c r="F141" s="864"/>
      <c r="BL141" s="890" t="s">
        <v>330</v>
      </c>
      <c r="BM141" s="891"/>
      <c r="BN141" s="825" t="s">
        <v>331</v>
      </c>
      <c r="BO141" s="826"/>
      <c r="BP141" s="826"/>
      <c r="BQ141" s="826"/>
      <c r="BR141" s="826"/>
      <c r="BS141" s="826"/>
      <c r="BT141" s="826"/>
      <c r="BU141" s="826"/>
      <c r="BV141" s="826"/>
      <c r="BW141" s="827"/>
      <c r="CW141" s="892" t="s">
        <v>896</v>
      </c>
      <c r="CX141" s="893"/>
      <c r="CY141" s="893"/>
      <c r="CZ141" s="893"/>
      <c r="DA141" s="893"/>
      <c r="DB141" s="893"/>
      <c r="DC141" s="893"/>
      <c r="DD141" s="893"/>
      <c r="DE141" s="893"/>
      <c r="DF141" s="893"/>
      <c r="DG141" s="893"/>
      <c r="DH141" s="893"/>
      <c r="ER141" s="825" t="s">
        <v>325</v>
      </c>
      <c r="ES141" s="827"/>
      <c r="ET141" s="846" t="s">
        <v>897</v>
      </c>
      <c r="EU141" s="783"/>
      <c r="EV141" s="330" t="s">
        <v>292</v>
      </c>
      <c r="EW141" s="37"/>
      <c r="EX141" s="330"/>
      <c r="EY141" s="330"/>
      <c r="EZ141" s="330"/>
      <c r="FA141" s="330"/>
      <c r="FB141" s="330"/>
      <c r="FC141" s="330"/>
      <c r="FD141" s="331"/>
    </row>
    <row r="142" spans="1:164" ht="17.25" customHeight="1">
      <c r="D142" s="323" t="s">
        <v>877</v>
      </c>
      <c r="E142" s="324"/>
      <c r="F142" s="324"/>
      <c r="G142" s="324"/>
      <c r="H142" s="324"/>
      <c r="I142" s="324"/>
      <c r="J142" s="324"/>
      <c r="K142" s="324"/>
      <c r="L142" s="324"/>
      <c r="M142" s="324"/>
      <c r="N142" s="324"/>
      <c r="BL142" s="885" t="s">
        <v>601</v>
      </c>
      <c r="BM142" s="886"/>
      <c r="BN142" s="887" t="s">
        <v>898</v>
      </c>
      <c r="BO142" s="888"/>
      <c r="BP142" s="888"/>
      <c r="BQ142" s="888"/>
      <c r="BR142" s="888"/>
      <c r="BS142" s="888"/>
      <c r="BT142" s="888"/>
      <c r="BU142" s="888"/>
      <c r="BV142" s="888"/>
      <c r="BW142" s="889"/>
      <c r="CW142" s="328" t="s">
        <v>877</v>
      </c>
      <c r="CX142" s="329"/>
      <c r="CY142" s="329"/>
      <c r="CZ142" s="329"/>
      <c r="DA142" s="329"/>
      <c r="DB142" s="329"/>
      <c r="DC142" s="329"/>
      <c r="DD142" s="329"/>
      <c r="DE142" s="329"/>
      <c r="DF142" s="329"/>
      <c r="DG142" s="329"/>
      <c r="DH142" s="29"/>
      <c r="ER142" s="825" t="s">
        <v>330</v>
      </c>
      <c r="ES142" s="827"/>
      <c r="ET142" s="296" t="s">
        <v>331</v>
      </c>
      <c r="EU142" s="297"/>
      <c r="EV142" s="297"/>
      <c r="EW142" s="297"/>
      <c r="EX142" s="330"/>
      <c r="EY142" s="330"/>
      <c r="EZ142" s="330"/>
      <c r="FA142" s="330"/>
      <c r="FB142" s="330"/>
      <c r="FC142" s="330"/>
      <c r="FD142" s="331"/>
    </row>
    <row r="143" spans="1:164">
      <c r="ER143" s="825" t="s">
        <v>601</v>
      </c>
      <c r="ES143" s="827"/>
      <c r="ET143" s="188" t="s">
        <v>333</v>
      </c>
      <c r="EU143" s="189"/>
      <c r="EV143" s="189"/>
      <c r="EW143" s="189"/>
      <c r="EX143" s="330"/>
      <c r="EY143" s="330"/>
      <c r="EZ143" s="330"/>
      <c r="FA143" s="330"/>
      <c r="FB143" s="330"/>
      <c r="FC143" s="330"/>
      <c r="FD143" s="331"/>
    </row>
  </sheetData>
  <sheetProtection autoFilter="0"/>
  <autoFilter ref="FE2:FH143" xr:uid="{00000000-0009-0000-0000-00000E000000}"/>
  <mergeCells count="38">
    <mergeCell ref="FE1:FF1"/>
    <mergeCell ref="FG1:FH1"/>
    <mergeCell ref="D2:O2"/>
    <mergeCell ref="P2:AA2"/>
    <mergeCell ref="AB2:AM2"/>
    <mergeCell ref="AN2:AY2"/>
    <mergeCell ref="AZ2:BK2"/>
    <mergeCell ref="BL2:BW2"/>
    <mergeCell ref="BX2:CI2"/>
    <mergeCell ref="CJ2:CU2"/>
    <mergeCell ref="CV2:DG2"/>
    <mergeCell ref="DH2:DS2"/>
    <mergeCell ref="DT2:EE2"/>
    <mergeCell ref="EF2:EQ2"/>
    <mergeCell ref="ER2:FC2"/>
    <mergeCell ref="FI2:FJ2"/>
    <mergeCell ref="FI7:FJ7"/>
    <mergeCell ref="D140:F140"/>
    <mergeCell ref="BL140:BM140"/>
    <mergeCell ref="BQ140:BW140"/>
    <mergeCell ref="CW140:DH140"/>
    <mergeCell ref="FG2:FG3"/>
    <mergeCell ref="FH2:FH3"/>
    <mergeCell ref="D141:F141"/>
    <mergeCell ref="BL141:BM141"/>
    <mergeCell ref="BN141:BW141"/>
    <mergeCell ref="CW141:DH141"/>
    <mergeCell ref="ER141:ES141"/>
    <mergeCell ref="ET141:EU141"/>
    <mergeCell ref="BL142:BM142"/>
    <mergeCell ref="BN142:BW142"/>
    <mergeCell ref="ER142:ES142"/>
    <mergeCell ref="ER143:ES143"/>
    <mergeCell ref="A2:A3"/>
    <mergeCell ref="B2:B3"/>
    <mergeCell ref="C2:C3"/>
    <mergeCell ref="FE2:FE3"/>
    <mergeCell ref="FF2:FF3"/>
  </mergeCells>
  <conditionalFormatting sqref="FE139">
    <cfRule type="iconSet" priority="7">
      <iconSet iconSet="3Arrows">
        <cfvo type="percent" val="0"/>
        <cfvo type="num" val="0"/>
        <cfvo type="num" val="1"/>
      </iconSet>
    </cfRule>
  </conditionalFormatting>
  <conditionalFormatting sqref="FF139">
    <cfRule type="iconSet" priority="6">
      <iconSet iconSet="3Symbols2">
        <cfvo type="percent" val="0"/>
        <cfvo type="num" val="0"/>
        <cfvo type="num" val="0.5"/>
      </iconSet>
    </cfRule>
  </conditionalFormatting>
  <conditionalFormatting sqref="FE4:FE138">
    <cfRule type="iconSet" priority="2">
      <iconSet iconSet="3Arrows">
        <cfvo type="percent" val="0"/>
        <cfvo type="num" val="0"/>
        <cfvo type="num" val="1"/>
      </iconSet>
    </cfRule>
  </conditionalFormatting>
  <conditionalFormatting sqref="FF4:FF138">
    <cfRule type="iconSet" priority="4">
      <iconSet iconSet="3Symbols2">
        <cfvo type="percent" val="0"/>
        <cfvo type="num" val="0.01"/>
        <cfvo type="num" val="0.5"/>
      </iconSet>
    </cfRule>
  </conditionalFormatting>
  <conditionalFormatting sqref="FG4:FG138">
    <cfRule type="iconSet" priority="1">
      <iconSet iconSet="3Arrows">
        <cfvo type="percent" val="0"/>
        <cfvo type="num" val="0"/>
        <cfvo type="num" val="1"/>
      </iconSet>
    </cfRule>
  </conditionalFormatting>
  <conditionalFormatting sqref="FH4:FH138">
    <cfRule type="iconSet" priority="3">
      <iconSet iconSet="3Symbols2">
        <cfvo type="percent" val="0"/>
        <cfvo type="num" val="0.01"/>
        <cfvo type="num" val="0.5"/>
      </iconSet>
    </cfRule>
  </conditionalFormatting>
  <hyperlinks>
    <hyperlink ref="FK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K142"/>
  <sheetViews>
    <sheetView showGridLines="0" zoomScale="90" zoomScaleNormal="90" workbookViewId="0">
      <pane xSplit="3" ySplit="4" topLeftCell="EB5" activePane="bottomRight" state="frozen"/>
      <selection pane="topRight"/>
      <selection pane="bottomLeft"/>
      <selection pane="bottomRight" activeCell="EY19" sqref="EY19"/>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6" width="13.7109375" customWidth="1"/>
    <col min="137" max="137" width="20" customWidth="1"/>
    <col min="138" max="138" width="16.7109375" customWidth="1"/>
    <col min="139" max="139" width="17.28515625" customWidth="1"/>
    <col min="140" max="140" width="14.5703125" customWidth="1"/>
    <col min="141" max="141" width="17" customWidth="1"/>
    <col min="142" max="142" width="14.42578125" customWidth="1"/>
    <col min="143" max="143" width="11.42578125" customWidth="1"/>
    <col min="144" max="144" width="13" customWidth="1"/>
    <col min="145" max="150" width="11.42578125" hidden="1" customWidth="1"/>
    <col min="151" max="161" width="11.42578125" customWidth="1"/>
    <col min="162" max="162" width="13.42578125" customWidth="1"/>
    <col min="163" max="169" width="11.42578125" customWidth="1"/>
    <col min="170" max="320" width="11.42578125" hidden="1"/>
    <col min="321" max="321" width="21.42578125" hidden="1"/>
    <col min="322" max="330" width="11.42578125" hidden="1"/>
    <col min="331" max="331" width="15.5703125" hidden="1"/>
    <col min="332" max="332" width="13.42578125" hidden="1"/>
    <col min="333" max="336" width="11.42578125" hidden="1"/>
    <col min="337" max="337" width="14.7109375" hidden="1"/>
    <col min="338" max="576" width="11.42578125" hidden="1"/>
    <col min="577" max="577" width="21.42578125" hidden="1"/>
    <col min="578" max="586" width="11.42578125" hidden="1"/>
    <col min="587" max="587" width="15.5703125" hidden="1"/>
    <col min="588" max="588" width="13.42578125" hidden="1"/>
    <col min="589" max="592" width="11.42578125" hidden="1"/>
    <col min="593" max="593" width="14.7109375" hidden="1"/>
    <col min="594" max="832" width="11.42578125" hidden="1"/>
    <col min="833" max="833" width="21.42578125" hidden="1"/>
    <col min="834" max="842" width="11.42578125" hidden="1"/>
    <col min="843" max="843" width="15.5703125" hidden="1"/>
    <col min="844" max="844" width="13.42578125" hidden="1"/>
    <col min="845" max="848" width="11.42578125" hidden="1"/>
    <col min="849" max="849" width="14.7109375" hidden="1"/>
    <col min="850" max="1088" width="11.42578125" hidden="1"/>
    <col min="1089" max="1089" width="21.42578125" hidden="1"/>
    <col min="1090" max="1098" width="11.42578125" hidden="1"/>
    <col min="1099" max="1099" width="15.5703125" hidden="1"/>
    <col min="1100" max="1100" width="13.42578125" hidden="1"/>
    <col min="1101" max="1104" width="11.42578125" hidden="1"/>
    <col min="1105" max="1105" width="14.7109375" hidden="1"/>
    <col min="1106" max="1344" width="11.42578125" hidden="1"/>
    <col min="1345" max="1345" width="21.42578125" hidden="1"/>
    <col min="1346" max="1354" width="11.42578125" hidden="1"/>
    <col min="1355" max="1355" width="15.5703125" hidden="1"/>
    <col min="1356" max="1356" width="13.42578125" hidden="1"/>
    <col min="1357" max="1360" width="11.42578125" hidden="1"/>
    <col min="1361" max="1361" width="14.7109375" hidden="1"/>
    <col min="1362" max="1600" width="11.42578125" hidden="1"/>
    <col min="1601" max="1601" width="21.42578125" hidden="1"/>
    <col min="1602" max="1610" width="11.42578125" hidden="1"/>
    <col min="1611" max="1611" width="15.5703125" hidden="1"/>
    <col min="1612" max="1612" width="13.42578125" hidden="1"/>
    <col min="1613" max="1616" width="11.42578125" hidden="1"/>
    <col min="1617" max="1617" width="14.7109375" hidden="1"/>
    <col min="1618" max="1856" width="11.42578125" hidden="1"/>
    <col min="1857" max="1857" width="21.42578125" hidden="1"/>
    <col min="1858" max="1866" width="11.42578125" hidden="1"/>
    <col min="1867" max="1867" width="15.5703125" hidden="1"/>
    <col min="1868" max="1868" width="13.42578125" hidden="1"/>
    <col min="1869" max="1872" width="11.42578125" hidden="1"/>
    <col min="1873" max="1873" width="14.7109375" hidden="1"/>
    <col min="1874" max="2112" width="11.42578125" hidden="1"/>
    <col min="2113" max="2113" width="21.42578125" hidden="1"/>
    <col min="2114" max="2122" width="11.42578125" hidden="1"/>
    <col min="2123" max="2123" width="15.5703125" hidden="1"/>
    <col min="2124" max="2124" width="13.42578125" hidden="1"/>
    <col min="2125" max="2128" width="11.42578125" hidden="1"/>
    <col min="2129" max="2129" width="14.7109375" hidden="1"/>
    <col min="2130" max="2368" width="11.42578125" hidden="1"/>
    <col min="2369" max="2369" width="21.42578125" hidden="1"/>
    <col min="2370" max="2378" width="11.42578125" hidden="1"/>
    <col min="2379" max="2379" width="15.5703125" hidden="1"/>
    <col min="2380" max="2380" width="13.42578125" hidden="1"/>
    <col min="2381" max="2384" width="11.42578125" hidden="1"/>
    <col min="2385" max="2385" width="14.7109375" hidden="1"/>
    <col min="2386" max="2624" width="11.42578125" hidden="1"/>
    <col min="2625" max="2625" width="21.42578125" hidden="1"/>
    <col min="2626" max="2634" width="11.42578125" hidden="1"/>
    <col min="2635" max="2635" width="15.5703125" hidden="1"/>
    <col min="2636" max="2636" width="13.42578125" hidden="1"/>
    <col min="2637" max="2640" width="11.42578125" hidden="1"/>
    <col min="2641" max="2641" width="14.7109375" hidden="1"/>
    <col min="2642" max="2880" width="11.42578125" hidden="1"/>
    <col min="2881" max="2881" width="21.42578125" hidden="1"/>
    <col min="2882" max="2890" width="11.42578125" hidden="1"/>
    <col min="2891" max="2891" width="15.5703125" hidden="1"/>
    <col min="2892" max="2892" width="13.42578125" hidden="1"/>
    <col min="2893" max="2896" width="11.42578125" hidden="1"/>
    <col min="2897" max="2897" width="14.7109375" hidden="1"/>
    <col min="2898" max="3136" width="11.42578125" hidden="1"/>
    <col min="3137" max="3137" width="21.42578125" hidden="1"/>
    <col min="3138" max="3146" width="11.42578125" hidden="1"/>
    <col min="3147" max="3147" width="15.5703125" hidden="1"/>
    <col min="3148" max="3148" width="13.42578125" hidden="1"/>
    <col min="3149" max="3152" width="11.42578125" hidden="1"/>
    <col min="3153" max="3153" width="14.7109375" hidden="1"/>
    <col min="3154" max="3392" width="11.42578125" hidden="1"/>
    <col min="3393" max="3393" width="21.42578125" hidden="1"/>
    <col min="3394" max="3402" width="11.42578125" hidden="1"/>
    <col min="3403" max="3403" width="15.5703125" hidden="1"/>
    <col min="3404" max="3404" width="13.42578125" hidden="1"/>
    <col min="3405" max="3408" width="11.42578125" hidden="1"/>
    <col min="3409" max="3409" width="14.7109375" hidden="1"/>
    <col min="3410" max="3648" width="11.42578125" hidden="1"/>
    <col min="3649" max="3649" width="21.42578125" hidden="1"/>
    <col min="3650" max="3658" width="11.42578125" hidden="1"/>
    <col min="3659" max="3659" width="15.5703125" hidden="1"/>
    <col min="3660" max="3660" width="13.42578125" hidden="1"/>
    <col min="3661" max="3664" width="11.42578125" hidden="1"/>
    <col min="3665" max="3665" width="14.7109375" hidden="1"/>
    <col min="3666" max="3904" width="11.42578125" hidden="1"/>
    <col min="3905" max="3905" width="21.42578125" hidden="1"/>
    <col min="3906" max="3914" width="11.42578125" hidden="1"/>
    <col min="3915" max="3915" width="15.5703125" hidden="1"/>
    <col min="3916" max="3916" width="13.42578125" hidden="1"/>
    <col min="3917" max="3920" width="11.42578125" hidden="1"/>
    <col min="3921" max="3921" width="14.7109375" hidden="1"/>
    <col min="3922" max="4160" width="11.42578125" hidden="1"/>
    <col min="4161" max="4161" width="21.42578125" hidden="1"/>
    <col min="4162" max="4170" width="11.42578125" hidden="1"/>
    <col min="4171" max="4171" width="15.5703125" hidden="1"/>
    <col min="4172" max="4172" width="13.42578125" hidden="1"/>
    <col min="4173" max="4176" width="11.42578125" hidden="1"/>
    <col min="4177" max="4177" width="14.7109375" hidden="1"/>
    <col min="4178" max="4416" width="11.42578125" hidden="1"/>
    <col min="4417" max="4417" width="21.42578125" hidden="1"/>
    <col min="4418" max="4426" width="11.42578125" hidden="1"/>
    <col min="4427" max="4427" width="15.5703125" hidden="1"/>
    <col min="4428" max="4428" width="13.42578125" hidden="1"/>
    <col min="4429" max="4432" width="11.42578125" hidden="1"/>
    <col min="4433" max="4433" width="14.7109375" hidden="1"/>
    <col min="4434" max="4672" width="11.42578125" hidden="1"/>
    <col min="4673" max="4673" width="21.42578125" hidden="1"/>
    <col min="4674" max="4682" width="11.42578125" hidden="1"/>
    <col min="4683" max="4683" width="15.5703125" hidden="1"/>
    <col min="4684" max="4684" width="13.42578125" hidden="1"/>
    <col min="4685" max="4688" width="11.42578125" hidden="1"/>
    <col min="4689" max="4689" width="14.7109375" hidden="1"/>
    <col min="4690" max="4928" width="11.42578125" hidden="1"/>
    <col min="4929" max="4929" width="21.42578125" hidden="1"/>
    <col min="4930" max="4938" width="11.42578125" hidden="1"/>
    <col min="4939" max="4939" width="15.5703125" hidden="1"/>
    <col min="4940" max="4940" width="13.42578125" hidden="1"/>
    <col min="4941" max="4944" width="11.42578125" hidden="1"/>
    <col min="4945" max="4945" width="14.7109375" hidden="1"/>
    <col min="4946" max="5184" width="11.42578125" hidden="1"/>
    <col min="5185" max="5185" width="21.42578125" hidden="1"/>
    <col min="5186" max="5194" width="11.42578125" hidden="1"/>
    <col min="5195" max="5195" width="15.5703125" hidden="1"/>
    <col min="5196" max="5196" width="13.42578125" hidden="1"/>
    <col min="5197" max="5200" width="11.42578125" hidden="1"/>
    <col min="5201" max="5201" width="14.7109375" hidden="1"/>
    <col min="5202" max="5440" width="11.42578125" hidden="1"/>
    <col min="5441" max="5441" width="21.42578125" hidden="1"/>
    <col min="5442" max="5450" width="11.42578125" hidden="1"/>
    <col min="5451" max="5451" width="15.5703125" hidden="1"/>
    <col min="5452" max="5452" width="13.42578125" hidden="1"/>
    <col min="5453" max="5456" width="11.42578125" hidden="1"/>
    <col min="5457" max="5457" width="14.7109375" hidden="1"/>
    <col min="5458" max="5696" width="11.42578125" hidden="1"/>
    <col min="5697" max="5697" width="21.42578125" hidden="1"/>
    <col min="5698" max="5706" width="11.42578125" hidden="1"/>
    <col min="5707" max="5707" width="15.5703125" hidden="1"/>
    <col min="5708" max="5708" width="13.42578125" hidden="1"/>
    <col min="5709" max="5712" width="11.42578125" hidden="1"/>
    <col min="5713" max="5713" width="14.7109375" hidden="1"/>
    <col min="5714" max="5952" width="11.42578125" hidden="1"/>
    <col min="5953" max="5953" width="21.42578125" hidden="1"/>
    <col min="5954" max="5962" width="11.42578125" hidden="1"/>
    <col min="5963" max="5963" width="15.5703125" hidden="1"/>
    <col min="5964" max="5964" width="13.42578125" hidden="1"/>
    <col min="5965" max="5968" width="11.42578125" hidden="1"/>
    <col min="5969" max="5969" width="14.7109375" hidden="1"/>
    <col min="5970" max="6208" width="11.42578125" hidden="1"/>
    <col min="6209" max="6209" width="21.42578125" hidden="1"/>
    <col min="6210" max="6218" width="11.42578125" hidden="1"/>
    <col min="6219" max="6219" width="15.5703125" hidden="1"/>
    <col min="6220" max="6220" width="13.42578125" hidden="1"/>
    <col min="6221" max="6224" width="11.42578125" hidden="1"/>
    <col min="6225" max="6225" width="14.7109375" hidden="1"/>
    <col min="6226" max="6464" width="11.42578125" hidden="1"/>
    <col min="6465" max="6465" width="21.42578125" hidden="1"/>
    <col min="6466" max="6474" width="11.42578125" hidden="1"/>
    <col min="6475" max="6475" width="15.5703125" hidden="1"/>
    <col min="6476" max="6476" width="13.42578125" hidden="1"/>
    <col min="6477" max="6480" width="11.42578125" hidden="1"/>
    <col min="6481" max="6481" width="14.7109375" hidden="1"/>
    <col min="6482" max="6720" width="11.42578125" hidden="1"/>
    <col min="6721" max="6721" width="21.42578125" hidden="1"/>
    <col min="6722" max="6730" width="11.42578125" hidden="1"/>
    <col min="6731" max="6731" width="15.5703125" hidden="1"/>
    <col min="6732" max="6732" width="13.42578125" hidden="1"/>
    <col min="6733" max="6736" width="11.42578125" hidden="1"/>
    <col min="6737" max="6737" width="14.7109375" hidden="1"/>
    <col min="6738" max="6976" width="11.42578125" hidden="1"/>
    <col min="6977" max="6977" width="21.42578125" hidden="1"/>
    <col min="6978" max="6986" width="11.42578125" hidden="1"/>
    <col min="6987" max="6987" width="15.5703125" hidden="1"/>
    <col min="6988" max="6988" width="13.42578125" hidden="1"/>
    <col min="6989" max="6992" width="11.42578125" hidden="1"/>
    <col min="6993" max="6993" width="14.7109375" hidden="1"/>
    <col min="6994" max="7232" width="11.42578125" hidden="1"/>
    <col min="7233" max="7233" width="21.42578125" hidden="1"/>
    <col min="7234" max="7242" width="11.42578125" hidden="1"/>
    <col min="7243" max="7243" width="15.5703125" hidden="1"/>
    <col min="7244" max="7244" width="13.42578125" hidden="1"/>
    <col min="7245" max="7248" width="11.42578125" hidden="1"/>
    <col min="7249" max="7249" width="14.7109375" hidden="1"/>
    <col min="7250" max="7488" width="11.42578125" hidden="1"/>
    <col min="7489" max="7489" width="21.42578125" hidden="1"/>
    <col min="7490" max="7498" width="11.42578125" hidden="1"/>
    <col min="7499" max="7499" width="15.5703125" hidden="1"/>
    <col min="7500" max="7500" width="13.42578125" hidden="1"/>
    <col min="7501" max="7504" width="11.42578125" hidden="1"/>
    <col min="7505" max="7505" width="14.7109375" hidden="1"/>
    <col min="7506" max="7744" width="11.42578125" hidden="1"/>
    <col min="7745" max="7745" width="21.42578125" hidden="1"/>
    <col min="7746" max="7754" width="11.42578125" hidden="1"/>
    <col min="7755" max="7755" width="15.5703125" hidden="1"/>
    <col min="7756" max="7756" width="13.42578125" hidden="1"/>
    <col min="7757" max="7760" width="11.42578125" hidden="1"/>
    <col min="7761" max="7761" width="14.7109375" hidden="1"/>
    <col min="7762" max="8000" width="11.42578125" hidden="1"/>
    <col min="8001" max="8001" width="21.42578125" hidden="1"/>
    <col min="8002" max="8010" width="11.42578125" hidden="1"/>
    <col min="8011" max="8011" width="15.5703125" hidden="1"/>
    <col min="8012" max="8012" width="13.42578125" hidden="1"/>
    <col min="8013" max="8016" width="11.42578125" hidden="1"/>
    <col min="8017" max="8017" width="14.7109375" hidden="1"/>
    <col min="8018" max="8256" width="11.42578125" hidden="1"/>
    <col min="8257" max="8257" width="21.42578125" hidden="1"/>
    <col min="8258" max="8266" width="11.42578125" hidden="1"/>
    <col min="8267" max="8267" width="15.5703125" hidden="1"/>
    <col min="8268" max="8268" width="13.42578125" hidden="1"/>
    <col min="8269" max="8272" width="11.42578125" hidden="1"/>
    <col min="8273" max="8273" width="14.7109375" hidden="1"/>
    <col min="8274" max="8512" width="11.42578125" hidden="1"/>
    <col min="8513" max="8513" width="21.42578125" hidden="1"/>
    <col min="8514" max="8522" width="11.42578125" hidden="1"/>
    <col min="8523" max="8523" width="15.5703125" hidden="1"/>
    <col min="8524" max="8524" width="13.42578125" hidden="1"/>
    <col min="8525" max="8528" width="11.42578125" hidden="1"/>
    <col min="8529" max="8529" width="14.7109375" hidden="1"/>
    <col min="8530" max="8768" width="11.42578125" hidden="1"/>
    <col min="8769" max="8769" width="21.42578125" hidden="1"/>
    <col min="8770" max="8778" width="11.42578125" hidden="1"/>
    <col min="8779" max="8779" width="15.5703125" hidden="1"/>
    <col min="8780" max="8780" width="13.42578125" hidden="1"/>
    <col min="8781" max="8784" width="11.42578125" hidden="1"/>
    <col min="8785" max="8785" width="14.7109375" hidden="1"/>
    <col min="8786" max="9024" width="11.42578125" hidden="1"/>
    <col min="9025" max="9025" width="21.42578125" hidden="1"/>
    <col min="9026" max="9034" width="11.42578125" hidden="1"/>
    <col min="9035" max="9035" width="15.5703125" hidden="1"/>
    <col min="9036" max="9036" width="13.42578125" hidden="1"/>
    <col min="9037" max="9040" width="11.42578125" hidden="1"/>
    <col min="9041" max="9041" width="14.7109375" hidden="1"/>
    <col min="9042" max="9280" width="11.42578125" hidden="1"/>
    <col min="9281" max="9281" width="21.42578125" hidden="1"/>
    <col min="9282" max="9290" width="11.42578125" hidden="1"/>
    <col min="9291" max="9291" width="15.5703125" hidden="1"/>
    <col min="9292" max="9292" width="13.42578125" hidden="1"/>
    <col min="9293" max="9296" width="11.42578125" hidden="1"/>
    <col min="9297" max="9297" width="14.7109375" hidden="1"/>
    <col min="9298" max="9536" width="11.42578125" hidden="1"/>
    <col min="9537" max="9537" width="21.42578125" hidden="1"/>
    <col min="9538" max="9546" width="11.42578125" hidden="1"/>
    <col min="9547" max="9547" width="15.5703125" hidden="1"/>
    <col min="9548" max="9548" width="13.42578125" hidden="1"/>
    <col min="9549" max="9552" width="11.42578125" hidden="1"/>
    <col min="9553" max="9553" width="14.7109375" hidden="1"/>
    <col min="9554" max="9792" width="11.42578125" hidden="1"/>
    <col min="9793" max="9793" width="21.42578125" hidden="1"/>
    <col min="9794" max="9802" width="11.42578125" hidden="1"/>
    <col min="9803" max="9803" width="15.5703125" hidden="1"/>
    <col min="9804" max="9804" width="13.42578125" hidden="1"/>
    <col min="9805" max="9808" width="11.42578125" hidden="1"/>
    <col min="9809" max="9809" width="14.7109375" hidden="1"/>
    <col min="9810" max="10048" width="11.42578125" hidden="1"/>
    <col min="10049" max="10049" width="21.42578125" hidden="1"/>
    <col min="10050" max="10058" width="11.42578125" hidden="1"/>
    <col min="10059" max="10059" width="15.5703125" hidden="1"/>
    <col min="10060" max="10060" width="13.42578125" hidden="1"/>
    <col min="10061" max="10064" width="11.42578125" hidden="1"/>
    <col min="10065" max="10065" width="14.7109375" hidden="1"/>
    <col min="10066" max="10304" width="11.42578125" hidden="1"/>
    <col min="10305" max="10305" width="21.42578125" hidden="1"/>
    <col min="10306" max="10314" width="11.42578125" hidden="1"/>
    <col min="10315" max="10315" width="15.5703125" hidden="1"/>
    <col min="10316" max="10316" width="13.42578125" hidden="1"/>
    <col min="10317" max="10320" width="11.42578125" hidden="1"/>
    <col min="10321" max="10321" width="14.7109375" hidden="1"/>
    <col min="10322" max="10560" width="11.42578125" hidden="1"/>
    <col min="10561" max="10561" width="21.42578125" hidden="1"/>
    <col min="10562" max="10570" width="11.42578125" hidden="1"/>
    <col min="10571" max="10571" width="15.5703125" hidden="1"/>
    <col min="10572" max="10572" width="13.42578125" hidden="1"/>
    <col min="10573" max="10576" width="11.42578125" hidden="1"/>
    <col min="10577" max="10577" width="14.7109375" hidden="1"/>
    <col min="10578" max="10816" width="11.42578125" hidden="1"/>
    <col min="10817" max="10817" width="21.42578125" hidden="1"/>
    <col min="10818" max="10826" width="11.42578125" hidden="1"/>
    <col min="10827" max="10827" width="15.5703125" hidden="1"/>
    <col min="10828" max="10828" width="13.42578125" hidden="1"/>
    <col min="10829" max="10832" width="11.42578125" hidden="1"/>
    <col min="10833" max="10833" width="14.7109375" hidden="1"/>
    <col min="10834" max="11072" width="11.42578125" hidden="1"/>
    <col min="11073" max="11073" width="21.42578125" hidden="1"/>
    <col min="11074" max="11082" width="11.42578125" hidden="1"/>
    <col min="11083" max="11083" width="15.5703125" hidden="1"/>
    <col min="11084" max="11084" width="13.42578125" hidden="1"/>
    <col min="11085" max="11088" width="11.42578125" hidden="1"/>
    <col min="11089" max="11089" width="14.7109375" hidden="1"/>
    <col min="11090" max="11328" width="11.42578125" hidden="1"/>
    <col min="11329" max="11329" width="21.42578125" hidden="1"/>
    <col min="11330" max="11338" width="11.42578125" hidden="1"/>
    <col min="11339" max="11339" width="15.5703125" hidden="1"/>
    <col min="11340" max="11340" width="13.42578125" hidden="1"/>
    <col min="11341" max="11344" width="11.42578125" hidden="1"/>
    <col min="11345" max="11345" width="14.7109375" hidden="1"/>
    <col min="11346" max="11584" width="11.42578125" hidden="1"/>
    <col min="11585" max="11585" width="21.42578125" hidden="1"/>
    <col min="11586" max="11594" width="11.42578125" hidden="1"/>
    <col min="11595" max="11595" width="15.5703125" hidden="1"/>
    <col min="11596" max="11596" width="13.42578125" hidden="1"/>
    <col min="11597" max="11600" width="11.42578125" hidden="1"/>
    <col min="11601" max="11601" width="14.7109375" hidden="1"/>
    <col min="11602" max="11840" width="11.42578125" hidden="1"/>
    <col min="11841" max="11841" width="21.42578125" hidden="1"/>
    <col min="11842" max="11850" width="11.42578125" hidden="1"/>
    <col min="11851" max="11851" width="15.5703125" hidden="1"/>
    <col min="11852" max="11852" width="13.42578125" hidden="1"/>
    <col min="11853" max="11856" width="11.42578125" hidden="1"/>
    <col min="11857" max="11857" width="14.7109375" hidden="1"/>
    <col min="11858" max="12096" width="11.42578125" hidden="1"/>
    <col min="12097" max="12097" width="21.42578125" hidden="1"/>
    <col min="12098" max="12106" width="11.42578125" hidden="1"/>
    <col min="12107" max="12107" width="15.5703125" hidden="1"/>
    <col min="12108" max="12108" width="13.42578125" hidden="1"/>
    <col min="12109" max="12112" width="11.42578125" hidden="1"/>
    <col min="12113" max="12113" width="14.7109375" hidden="1"/>
    <col min="12114" max="12352" width="11.42578125" hidden="1"/>
    <col min="12353" max="12353" width="21.42578125" hidden="1"/>
    <col min="12354" max="12362" width="11.42578125" hidden="1"/>
    <col min="12363" max="12363" width="15.5703125" hidden="1"/>
    <col min="12364" max="12364" width="13.42578125" hidden="1"/>
    <col min="12365" max="12368" width="11.42578125" hidden="1"/>
    <col min="12369" max="12369" width="14.7109375" hidden="1"/>
    <col min="12370" max="12608" width="11.42578125" hidden="1"/>
    <col min="12609" max="12609" width="21.42578125" hidden="1"/>
    <col min="12610" max="12618" width="11.42578125" hidden="1"/>
    <col min="12619" max="12619" width="15.5703125" hidden="1"/>
    <col min="12620" max="12620" width="13.42578125" hidden="1"/>
    <col min="12621" max="12624" width="11.42578125" hidden="1"/>
    <col min="12625" max="12625" width="14.7109375" hidden="1"/>
    <col min="12626" max="12864" width="11.42578125" hidden="1"/>
    <col min="12865" max="12865" width="21.42578125" hidden="1"/>
    <col min="12866" max="12874" width="11.42578125" hidden="1"/>
    <col min="12875" max="12875" width="15.5703125" hidden="1"/>
    <col min="12876" max="12876" width="13.42578125" hidden="1"/>
    <col min="12877" max="12880" width="11.42578125" hidden="1"/>
    <col min="12881" max="12881" width="14.7109375" hidden="1"/>
    <col min="12882" max="13120" width="11.42578125" hidden="1"/>
    <col min="13121" max="13121" width="21.42578125" hidden="1"/>
    <col min="13122" max="13130" width="11.42578125" hidden="1"/>
    <col min="13131" max="13131" width="15.5703125" hidden="1"/>
    <col min="13132" max="13132" width="13.42578125" hidden="1"/>
    <col min="13133" max="13136" width="11.42578125" hidden="1"/>
    <col min="13137" max="13137" width="14.7109375" hidden="1"/>
    <col min="13138" max="13376" width="11.42578125" hidden="1"/>
    <col min="13377" max="13377" width="21.42578125" hidden="1"/>
    <col min="13378" max="13386" width="11.42578125" hidden="1"/>
    <col min="13387" max="13387" width="15.5703125" hidden="1"/>
    <col min="13388" max="13388" width="13.42578125" hidden="1"/>
    <col min="13389" max="13392" width="11.42578125" hidden="1"/>
    <col min="13393" max="13393" width="14.7109375" hidden="1"/>
    <col min="13394" max="13632" width="11.42578125" hidden="1"/>
    <col min="13633" max="13633" width="21.42578125" hidden="1"/>
    <col min="13634" max="13642" width="11.42578125" hidden="1"/>
    <col min="13643" max="13643" width="15.5703125" hidden="1"/>
    <col min="13644" max="13644" width="13.42578125" hidden="1"/>
    <col min="13645" max="13648" width="11.42578125" hidden="1"/>
    <col min="13649" max="13649" width="14.7109375" hidden="1"/>
    <col min="13650" max="13888" width="11.42578125" hidden="1"/>
    <col min="13889" max="13889" width="21.42578125" hidden="1"/>
    <col min="13890" max="13898" width="11.42578125" hidden="1"/>
    <col min="13899" max="13899" width="15.5703125" hidden="1"/>
    <col min="13900" max="13900" width="13.42578125" hidden="1"/>
    <col min="13901" max="13904" width="11.42578125" hidden="1"/>
    <col min="13905" max="13905" width="14.7109375" hidden="1"/>
    <col min="13906" max="14144" width="11.42578125" hidden="1"/>
    <col min="14145" max="14145" width="21.42578125" hidden="1"/>
    <col min="14146" max="14154" width="11.42578125" hidden="1"/>
    <col min="14155" max="14155" width="15.5703125" hidden="1"/>
    <col min="14156" max="14156" width="13.42578125" hidden="1"/>
    <col min="14157" max="14160" width="11.42578125" hidden="1"/>
    <col min="14161" max="14161" width="14.7109375" hidden="1"/>
    <col min="14162" max="14400" width="11.42578125" hidden="1"/>
    <col min="14401" max="14401" width="21.42578125" hidden="1"/>
    <col min="14402" max="14410" width="11.42578125" hidden="1"/>
    <col min="14411" max="14411" width="15.5703125" hidden="1"/>
    <col min="14412" max="14412" width="13.42578125" hidden="1"/>
    <col min="14413" max="14416" width="11.42578125" hidden="1"/>
    <col min="14417" max="14417" width="14.7109375" hidden="1"/>
    <col min="14418" max="14656" width="11.42578125" hidden="1"/>
    <col min="14657" max="14657" width="21.42578125" hidden="1"/>
    <col min="14658" max="14666" width="11.42578125" hidden="1"/>
    <col min="14667" max="14667" width="15.5703125" hidden="1"/>
    <col min="14668" max="14668" width="13.42578125" hidden="1"/>
    <col min="14669" max="14672" width="11.42578125" hidden="1"/>
    <col min="14673" max="14673" width="14.7109375" hidden="1"/>
    <col min="14674" max="14912" width="11.42578125" hidden="1"/>
    <col min="14913" max="14913" width="21.42578125" hidden="1"/>
    <col min="14914" max="14922" width="11.42578125" hidden="1"/>
    <col min="14923" max="14923" width="15.5703125" hidden="1"/>
    <col min="14924" max="14924" width="13.42578125" hidden="1"/>
    <col min="14925" max="14928" width="11.42578125" hidden="1"/>
    <col min="14929" max="14929" width="14.7109375" hidden="1"/>
    <col min="14930" max="15168" width="11.42578125" hidden="1"/>
    <col min="15169" max="15169" width="21.42578125" hidden="1"/>
    <col min="15170" max="15178" width="11.42578125" hidden="1"/>
    <col min="15179" max="15179" width="15.5703125" hidden="1"/>
    <col min="15180" max="15180" width="13.42578125" hidden="1"/>
    <col min="15181" max="15184" width="11.42578125" hidden="1"/>
    <col min="15185" max="15185" width="14.7109375" hidden="1"/>
    <col min="15186" max="15424" width="11.42578125" hidden="1"/>
    <col min="15425" max="15425" width="21.42578125" hidden="1"/>
    <col min="15426" max="15434" width="11.42578125" hidden="1"/>
    <col min="15435" max="15435" width="15.5703125" hidden="1"/>
    <col min="15436" max="15436" width="13.42578125" hidden="1"/>
    <col min="15437" max="15440" width="11.42578125" hidden="1"/>
    <col min="15441" max="15441" width="14.7109375" hidden="1"/>
    <col min="15442" max="15680" width="11.42578125" hidden="1"/>
    <col min="15681" max="15681" width="21.42578125" hidden="1"/>
    <col min="15682" max="15690" width="11.42578125" hidden="1"/>
    <col min="15691" max="15691" width="15.5703125" hidden="1"/>
    <col min="15692" max="15692" width="13.42578125" hidden="1"/>
    <col min="15693" max="15696" width="11.42578125" hidden="1"/>
    <col min="15697" max="15697" width="14.7109375" hidden="1"/>
    <col min="15698" max="15936" width="11.42578125" hidden="1"/>
    <col min="15937" max="15937" width="21.42578125" hidden="1"/>
    <col min="15938" max="15946" width="11.42578125" hidden="1"/>
    <col min="15947" max="15947" width="15.5703125" hidden="1"/>
    <col min="15948" max="15948" width="13.42578125" hidden="1"/>
    <col min="15949" max="15952" width="11.42578125" hidden="1"/>
    <col min="15953" max="15953" width="14.7109375" hidden="1"/>
    <col min="15954" max="16192" width="11.42578125" hidden="1"/>
    <col min="16193" max="16193" width="21.42578125" hidden="1"/>
    <col min="16194" max="16202" width="11.42578125" hidden="1"/>
    <col min="16203" max="16203" width="15.5703125" hidden="1"/>
    <col min="16204" max="16204" width="13.42578125" hidden="1"/>
    <col min="16205" max="16208" width="11.42578125" hidden="1"/>
    <col min="16209" max="16209" width="14.7109375" hidden="1"/>
    <col min="16210" max="16384" width="11.42578125" hidden="1"/>
  </cols>
  <sheetData>
    <row r="1" spans="1:155" ht="39" customHeight="1">
      <c r="A1" s="251"/>
      <c r="B1" s="252" t="s">
        <v>899</v>
      </c>
      <c r="C1" s="253"/>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66" t="s">
        <v>900</v>
      </c>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54"/>
      <c r="DB1" s="254"/>
      <c r="DC1" s="254"/>
      <c r="DD1" s="254"/>
      <c r="DE1" s="254"/>
      <c r="DF1" s="254"/>
      <c r="DG1" s="254"/>
      <c r="DH1" s="254"/>
      <c r="DI1" s="254"/>
      <c r="DJ1" s="254"/>
      <c r="DK1" s="254"/>
      <c r="DL1" s="254"/>
      <c r="DM1" s="254"/>
      <c r="DN1" s="254"/>
      <c r="DO1" s="907" t="s">
        <v>292</v>
      </c>
      <c r="DP1" s="907"/>
      <c r="DQ1" s="908"/>
      <c r="DR1" s="909"/>
      <c r="DS1" s="910"/>
      <c r="DT1" s="910"/>
      <c r="DU1" s="910"/>
      <c r="DV1" s="910"/>
      <c r="DW1" s="910"/>
      <c r="DX1" s="910"/>
      <c r="DY1" s="910"/>
      <c r="DZ1" s="910"/>
      <c r="EA1" s="910"/>
      <c r="EB1" s="910"/>
      <c r="EC1" s="910"/>
      <c r="ED1" s="910"/>
      <c r="EE1" s="910"/>
      <c r="EF1" s="911"/>
      <c r="EG1" s="903" t="s">
        <v>822</v>
      </c>
      <c r="EH1" s="903"/>
      <c r="EI1" s="878" t="s">
        <v>823</v>
      </c>
      <c r="EJ1" s="879"/>
      <c r="EM1" s="18" t="s">
        <v>314</v>
      </c>
      <c r="EX1" s="290" t="s">
        <v>901</v>
      </c>
    </row>
    <row r="2" spans="1:155" ht="38.25" customHeight="1">
      <c r="A2" s="867" t="s">
        <v>825</v>
      </c>
      <c r="B2" s="868" t="s">
        <v>826</v>
      </c>
      <c r="C2" s="869" t="s">
        <v>334</v>
      </c>
      <c r="D2" s="912" t="s">
        <v>902</v>
      </c>
      <c r="E2" s="912"/>
      <c r="F2" s="912"/>
      <c r="G2" s="912"/>
      <c r="H2" s="912"/>
      <c r="I2" s="912"/>
      <c r="J2" s="912"/>
      <c r="K2" s="912"/>
      <c r="L2" s="912"/>
      <c r="M2" s="912"/>
      <c r="N2" s="912"/>
      <c r="O2" s="912"/>
      <c r="P2" s="882" t="s">
        <v>903</v>
      </c>
      <c r="Q2" s="882"/>
      <c r="R2" s="882"/>
      <c r="S2" s="882"/>
      <c r="T2" s="882"/>
      <c r="U2" s="882"/>
      <c r="V2" s="882"/>
      <c r="W2" s="882"/>
      <c r="X2" s="882"/>
      <c r="Y2" s="882"/>
      <c r="Z2" s="882"/>
      <c r="AA2" s="882"/>
      <c r="AB2" s="882" t="s">
        <v>904</v>
      </c>
      <c r="AC2" s="882"/>
      <c r="AD2" s="882"/>
      <c r="AE2" s="882"/>
      <c r="AF2" s="882"/>
      <c r="AG2" s="882"/>
      <c r="AH2" s="882"/>
      <c r="AI2" s="882"/>
      <c r="AJ2" s="882"/>
      <c r="AK2" s="882"/>
      <c r="AL2" s="882"/>
      <c r="AM2" s="882"/>
      <c r="AN2" s="882" t="s">
        <v>905</v>
      </c>
      <c r="AO2" s="882"/>
      <c r="AP2" s="882"/>
      <c r="AQ2" s="882"/>
      <c r="AR2" s="882"/>
      <c r="AS2" s="882"/>
      <c r="AT2" s="882"/>
      <c r="AU2" s="882"/>
      <c r="AV2" s="882"/>
      <c r="AW2" s="882"/>
      <c r="AX2" s="882"/>
      <c r="AY2" s="882"/>
      <c r="AZ2" s="882" t="s">
        <v>836</v>
      </c>
      <c r="BA2" s="882"/>
      <c r="BB2" s="882"/>
      <c r="BC2" s="882"/>
      <c r="BD2" s="882"/>
      <c r="BE2" s="882"/>
      <c r="BF2" s="882"/>
      <c r="BG2" s="882"/>
      <c r="BH2" s="882"/>
      <c r="BI2" s="882"/>
      <c r="BJ2" s="882"/>
      <c r="BK2" s="882"/>
      <c r="BL2" s="882" t="s">
        <v>837</v>
      </c>
      <c r="BM2" s="882"/>
      <c r="BN2" s="882"/>
      <c r="BO2" s="882"/>
      <c r="BP2" s="882"/>
      <c r="BQ2" s="882"/>
      <c r="BR2" s="882"/>
      <c r="BS2" s="882"/>
      <c r="BT2" s="882"/>
      <c r="BU2" s="882"/>
      <c r="BV2" s="882"/>
      <c r="BW2" s="882"/>
      <c r="BX2" s="882" t="s">
        <v>838</v>
      </c>
      <c r="BY2" s="882"/>
      <c r="BZ2" s="882"/>
      <c r="CA2" s="882"/>
      <c r="CB2" s="882"/>
      <c r="CC2" s="882"/>
      <c r="CD2" s="882"/>
      <c r="CE2" s="882"/>
      <c r="CF2" s="882"/>
      <c r="CG2" s="882"/>
      <c r="CH2" s="882"/>
      <c r="CI2" s="882"/>
      <c r="CJ2" s="882" t="s">
        <v>839</v>
      </c>
      <c r="CK2" s="882"/>
      <c r="CL2" s="882"/>
      <c r="CM2" s="882"/>
      <c r="CN2" s="882"/>
      <c r="CO2" s="882"/>
      <c r="CP2" s="882"/>
      <c r="CQ2" s="882"/>
      <c r="CR2" s="882"/>
      <c r="CS2" s="882"/>
      <c r="CT2" s="882"/>
      <c r="CU2" s="882"/>
      <c r="CV2" s="882" t="s">
        <v>840</v>
      </c>
      <c r="CW2" s="882"/>
      <c r="CX2" s="882"/>
      <c r="CY2" s="882"/>
      <c r="CZ2" s="882"/>
      <c r="DA2" s="882"/>
      <c r="DB2" s="882"/>
      <c r="DC2" s="882"/>
      <c r="DD2" s="882"/>
      <c r="DE2" s="882"/>
      <c r="DF2" s="882"/>
      <c r="DG2" s="882"/>
      <c r="DH2" s="913" t="s">
        <v>841</v>
      </c>
      <c r="DI2" s="914"/>
      <c r="DJ2" s="914"/>
      <c r="DK2" s="914"/>
      <c r="DL2" s="914"/>
      <c r="DM2" s="914"/>
      <c r="DN2" s="914"/>
      <c r="DO2" s="914"/>
      <c r="DP2" s="914"/>
      <c r="DQ2" s="914"/>
      <c r="DR2" s="914"/>
      <c r="DS2" s="915"/>
      <c r="DT2" s="872" t="s">
        <v>842</v>
      </c>
      <c r="DU2" s="873"/>
      <c r="DV2" s="873"/>
      <c r="DW2" s="873"/>
      <c r="DX2" s="873"/>
      <c r="DY2" s="873"/>
      <c r="DZ2" s="873"/>
      <c r="EA2" s="873"/>
      <c r="EB2" s="873"/>
      <c r="EC2" s="873"/>
      <c r="ED2" s="873"/>
      <c r="EE2" s="873"/>
      <c r="EF2" s="272" t="s">
        <v>843</v>
      </c>
      <c r="EG2" s="876" t="s">
        <v>844</v>
      </c>
      <c r="EH2" s="876" t="s">
        <v>845</v>
      </c>
      <c r="EI2" s="876" t="s">
        <v>846</v>
      </c>
      <c r="EJ2" s="876" t="s">
        <v>845</v>
      </c>
      <c r="EK2" s="894" t="s">
        <v>824</v>
      </c>
      <c r="EL2" s="895"/>
      <c r="EN2" s="2"/>
      <c r="EX2" s="290"/>
    </row>
    <row r="3" spans="1:155" ht="33" customHeight="1" outlineLevel="1">
      <c r="A3" s="867"/>
      <c r="B3" s="868"/>
      <c r="C3" s="869"/>
      <c r="D3" s="82" t="s">
        <v>587</v>
      </c>
      <c r="E3" s="82" t="s">
        <v>589</v>
      </c>
      <c r="F3" s="82" t="s">
        <v>590</v>
      </c>
      <c r="G3" s="82" t="s">
        <v>591</v>
      </c>
      <c r="H3" s="82" t="s">
        <v>592</v>
      </c>
      <c r="I3" s="82" t="s">
        <v>593</v>
      </c>
      <c r="J3" s="82" t="s">
        <v>594</v>
      </c>
      <c r="K3" s="82" t="s">
        <v>595</v>
      </c>
      <c r="L3" s="82" t="s">
        <v>596</v>
      </c>
      <c r="M3" s="82" t="s">
        <v>597</v>
      </c>
      <c r="N3" s="82" t="s">
        <v>598</v>
      </c>
      <c r="O3" s="82" t="s">
        <v>599</v>
      </c>
      <c r="P3" s="82" t="s">
        <v>587</v>
      </c>
      <c r="Q3" s="82" t="s">
        <v>589</v>
      </c>
      <c r="R3" s="82" t="s">
        <v>590</v>
      </c>
      <c r="S3" s="82" t="s">
        <v>591</v>
      </c>
      <c r="T3" s="82" t="s">
        <v>592</v>
      </c>
      <c r="U3" s="82" t="s">
        <v>593</v>
      </c>
      <c r="V3" s="82" t="s">
        <v>594</v>
      </c>
      <c r="W3" s="82" t="s">
        <v>595</v>
      </c>
      <c r="X3" s="82" t="s">
        <v>596</v>
      </c>
      <c r="Y3" s="82" t="s">
        <v>597</v>
      </c>
      <c r="Z3" s="82" t="s">
        <v>598</v>
      </c>
      <c r="AA3" s="82" t="s">
        <v>599</v>
      </c>
      <c r="AB3" s="82" t="s">
        <v>587</v>
      </c>
      <c r="AC3" s="82" t="s">
        <v>589</v>
      </c>
      <c r="AD3" s="82" t="s">
        <v>590</v>
      </c>
      <c r="AE3" s="82" t="s">
        <v>591</v>
      </c>
      <c r="AF3" s="82" t="s">
        <v>592</v>
      </c>
      <c r="AG3" s="82" t="s">
        <v>593</v>
      </c>
      <c r="AH3" s="82" t="s">
        <v>594</v>
      </c>
      <c r="AI3" s="82" t="s">
        <v>595</v>
      </c>
      <c r="AJ3" s="82" t="s">
        <v>596</v>
      </c>
      <c r="AK3" s="82" t="s">
        <v>597</v>
      </c>
      <c r="AL3" s="82" t="s">
        <v>598</v>
      </c>
      <c r="AM3" s="82" t="s">
        <v>599</v>
      </c>
      <c r="AN3" s="82" t="s">
        <v>587</v>
      </c>
      <c r="AO3" s="82" t="s">
        <v>589</v>
      </c>
      <c r="AP3" s="82" t="s">
        <v>590</v>
      </c>
      <c r="AQ3" s="82" t="s">
        <v>591</v>
      </c>
      <c r="AR3" s="82" t="s">
        <v>592</v>
      </c>
      <c r="AS3" s="82" t="s">
        <v>593</v>
      </c>
      <c r="AT3" s="82" t="s">
        <v>594</v>
      </c>
      <c r="AU3" s="82" t="s">
        <v>595</v>
      </c>
      <c r="AV3" s="82" t="s">
        <v>596</v>
      </c>
      <c r="AW3" s="82" t="s">
        <v>597</v>
      </c>
      <c r="AX3" s="82" t="s">
        <v>598</v>
      </c>
      <c r="AY3" s="82" t="s">
        <v>599</v>
      </c>
      <c r="AZ3" s="82" t="s">
        <v>587</v>
      </c>
      <c r="BA3" s="82" t="s">
        <v>589</v>
      </c>
      <c r="BB3" s="82" t="s">
        <v>590</v>
      </c>
      <c r="BC3" s="82" t="s">
        <v>591</v>
      </c>
      <c r="BD3" s="82" t="s">
        <v>592</v>
      </c>
      <c r="BE3" s="82" t="s">
        <v>593</v>
      </c>
      <c r="BF3" s="82" t="s">
        <v>594</v>
      </c>
      <c r="BG3" s="82" t="s">
        <v>595</v>
      </c>
      <c r="BH3" s="82" t="s">
        <v>596</v>
      </c>
      <c r="BI3" s="82" t="s">
        <v>597</v>
      </c>
      <c r="BJ3" s="82" t="s">
        <v>598</v>
      </c>
      <c r="BK3" s="82" t="s">
        <v>599</v>
      </c>
      <c r="BL3" s="82" t="s">
        <v>587</v>
      </c>
      <c r="BM3" s="82" t="s">
        <v>589</v>
      </c>
      <c r="BN3" s="82" t="s">
        <v>590</v>
      </c>
      <c r="BO3" s="82" t="s">
        <v>591</v>
      </c>
      <c r="BP3" s="82" t="s">
        <v>592</v>
      </c>
      <c r="BQ3" s="82" t="s">
        <v>593</v>
      </c>
      <c r="BR3" s="82" t="s">
        <v>594</v>
      </c>
      <c r="BS3" s="82" t="s">
        <v>595</v>
      </c>
      <c r="BT3" s="82" t="s">
        <v>596</v>
      </c>
      <c r="BU3" s="82" t="s">
        <v>597</v>
      </c>
      <c r="BV3" s="82" t="s">
        <v>598</v>
      </c>
      <c r="BW3" s="82" t="s">
        <v>599</v>
      </c>
      <c r="BX3" s="82" t="s">
        <v>587</v>
      </c>
      <c r="BY3" s="82" t="s">
        <v>589</v>
      </c>
      <c r="BZ3" s="82" t="s">
        <v>590</v>
      </c>
      <c r="CA3" s="82" t="s">
        <v>591</v>
      </c>
      <c r="CB3" s="82" t="s">
        <v>592</v>
      </c>
      <c r="CC3" s="82" t="s">
        <v>593</v>
      </c>
      <c r="CD3" s="82" t="s">
        <v>594</v>
      </c>
      <c r="CE3" s="82" t="s">
        <v>595</v>
      </c>
      <c r="CF3" s="82" t="s">
        <v>596</v>
      </c>
      <c r="CG3" s="82" t="s">
        <v>597</v>
      </c>
      <c r="CH3" s="82" t="s">
        <v>598</v>
      </c>
      <c r="CI3" s="82" t="s">
        <v>599</v>
      </c>
      <c r="CJ3" s="82" t="s">
        <v>587</v>
      </c>
      <c r="CK3" s="82" t="s">
        <v>589</v>
      </c>
      <c r="CL3" s="82" t="s">
        <v>590</v>
      </c>
      <c r="CM3" s="82" t="s">
        <v>591</v>
      </c>
      <c r="CN3" s="82" t="s">
        <v>592</v>
      </c>
      <c r="CO3" s="82" t="s">
        <v>593</v>
      </c>
      <c r="CP3" s="82" t="s">
        <v>594</v>
      </c>
      <c r="CQ3" s="82" t="s">
        <v>595</v>
      </c>
      <c r="CR3" s="82" t="s">
        <v>596</v>
      </c>
      <c r="CS3" s="82" t="s">
        <v>597</v>
      </c>
      <c r="CT3" s="82" t="s">
        <v>598</v>
      </c>
      <c r="CU3" s="82" t="s">
        <v>599</v>
      </c>
      <c r="CV3" s="82" t="s">
        <v>906</v>
      </c>
      <c r="CW3" s="82" t="s">
        <v>907</v>
      </c>
      <c r="CX3" s="82" t="s">
        <v>908</v>
      </c>
      <c r="CY3" s="82" t="s">
        <v>861</v>
      </c>
      <c r="CZ3" s="82" t="s">
        <v>592</v>
      </c>
      <c r="DA3" s="82" t="s">
        <v>887</v>
      </c>
      <c r="DB3" s="82" t="s">
        <v>888</v>
      </c>
      <c r="DC3" s="82" t="s">
        <v>889</v>
      </c>
      <c r="DD3" s="82" t="s">
        <v>890</v>
      </c>
      <c r="DE3" s="82" t="s">
        <v>891</v>
      </c>
      <c r="DF3" s="82" t="s">
        <v>892</v>
      </c>
      <c r="DG3" s="82" t="s">
        <v>893</v>
      </c>
      <c r="DH3" s="82" t="s">
        <v>587</v>
      </c>
      <c r="DI3" s="82" t="s">
        <v>589</v>
      </c>
      <c r="DJ3" s="82" t="s">
        <v>590</v>
      </c>
      <c r="DK3" s="82" t="s">
        <v>591</v>
      </c>
      <c r="DL3" s="82" t="s">
        <v>592</v>
      </c>
      <c r="DM3" s="82" t="s">
        <v>593</v>
      </c>
      <c r="DN3" s="82" t="s">
        <v>594</v>
      </c>
      <c r="DO3" s="82" t="s">
        <v>595</v>
      </c>
      <c r="DP3" s="82" t="s">
        <v>596</v>
      </c>
      <c r="DQ3" s="82" t="s">
        <v>597</v>
      </c>
      <c r="DR3" s="82" t="s">
        <v>598</v>
      </c>
      <c r="DS3" s="82" t="s">
        <v>599</v>
      </c>
      <c r="DT3" s="267" t="s">
        <v>587</v>
      </c>
      <c r="DU3" s="267" t="s">
        <v>589</v>
      </c>
      <c r="DV3" s="267" t="s">
        <v>590</v>
      </c>
      <c r="DW3" s="267" t="s">
        <v>591</v>
      </c>
      <c r="DX3" s="268" t="s">
        <v>592</v>
      </c>
      <c r="DY3" s="268" t="s">
        <v>593</v>
      </c>
      <c r="DZ3" s="267" t="s">
        <v>594</v>
      </c>
      <c r="EA3" s="267" t="s">
        <v>595</v>
      </c>
      <c r="EB3" s="267" t="s">
        <v>596</v>
      </c>
      <c r="EC3" s="267" t="s">
        <v>597</v>
      </c>
      <c r="ED3" s="267" t="s">
        <v>598</v>
      </c>
      <c r="EE3" s="267" t="s">
        <v>599</v>
      </c>
      <c r="EF3" s="273" t="s">
        <v>587</v>
      </c>
      <c r="EG3" s="877"/>
      <c r="EH3" s="877"/>
      <c r="EI3" s="877"/>
      <c r="EJ3" s="877"/>
      <c r="EK3" s="279"/>
      <c r="EL3" s="280" t="s">
        <v>847</v>
      </c>
    </row>
    <row r="4" spans="1:155" s="250" customFormat="1" ht="25.5" customHeight="1">
      <c r="A4" s="255" t="s">
        <v>863</v>
      </c>
      <c r="B4" s="256"/>
      <c r="C4" s="256"/>
      <c r="D4" s="257">
        <v>86975</v>
      </c>
      <c r="E4" s="257">
        <v>87168</v>
      </c>
      <c r="F4" s="257">
        <v>87161</v>
      </c>
      <c r="G4" s="257">
        <v>87068</v>
      </c>
      <c r="H4" s="257">
        <v>86902</v>
      </c>
      <c r="I4" s="257">
        <v>91602</v>
      </c>
      <c r="J4" s="257">
        <v>91591</v>
      </c>
      <c r="K4" s="257">
        <v>91991</v>
      </c>
      <c r="L4" s="257">
        <v>91954</v>
      </c>
      <c r="M4" s="257">
        <v>91962</v>
      </c>
      <c r="N4" s="257">
        <v>91621</v>
      </c>
      <c r="O4" s="257">
        <v>94834</v>
      </c>
      <c r="P4" s="257">
        <v>94404</v>
      </c>
      <c r="Q4" s="257">
        <v>83356</v>
      </c>
      <c r="R4" s="257">
        <v>82249</v>
      </c>
      <c r="S4" s="257">
        <v>106911</v>
      </c>
      <c r="T4" s="257">
        <v>105353</v>
      </c>
      <c r="U4" s="257">
        <v>106974</v>
      </c>
      <c r="V4" s="257">
        <v>105793</v>
      </c>
      <c r="W4" s="257">
        <v>105484</v>
      </c>
      <c r="X4" s="257">
        <v>105267</v>
      </c>
      <c r="Y4" s="257">
        <v>105957</v>
      </c>
      <c r="Z4" s="257">
        <v>105795</v>
      </c>
      <c r="AA4" s="257">
        <v>106002</v>
      </c>
      <c r="AB4" s="257">
        <v>105926</v>
      </c>
      <c r="AC4" s="257">
        <v>105895</v>
      </c>
      <c r="AD4" s="257">
        <v>106135</v>
      </c>
      <c r="AE4" s="257">
        <v>106103</v>
      </c>
      <c r="AF4" s="257">
        <v>106066</v>
      </c>
      <c r="AG4" s="257">
        <v>105780</v>
      </c>
      <c r="AH4" s="257">
        <v>105898</v>
      </c>
      <c r="AI4" s="257">
        <v>106031</v>
      </c>
      <c r="AJ4" s="257">
        <v>106045</v>
      </c>
      <c r="AK4" s="257">
        <v>106071</v>
      </c>
      <c r="AL4" s="257">
        <v>105884</v>
      </c>
      <c r="AM4" s="257">
        <v>105786</v>
      </c>
      <c r="AN4" s="257">
        <v>105714</v>
      </c>
      <c r="AO4" s="257">
        <v>105580</v>
      </c>
      <c r="AP4" s="257">
        <v>105454</v>
      </c>
      <c r="AQ4" s="257">
        <v>105172</v>
      </c>
      <c r="AR4" s="257">
        <v>105044</v>
      </c>
      <c r="AS4" s="257">
        <v>104884</v>
      </c>
      <c r="AT4" s="257">
        <v>104625</v>
      </c>
      <c r="AU4" s="257">
        <v>105164</v>
      </c>
      <c r="AV4" s="257">
        <v>104973</v>
      </c>
      <c r="AW4" s="257">
        <v>104813</v>
      </c>
      <c r="AX4" s="257">
        <v>104514</v>
      </c>
      <c r="AY4" s="257">
        <v>104367</v>
      </c>
      <c r="AZ4" s="257">
        <v>104163</v>
      </c>
      <c r="BA4" s="257">
        <v>104328</v>
      </c>
      <c r="BB4" s="257">
        <v>103814</v>
      </c>
      <c r="BC4" s="257">
        <v>103633</v>
      </c>
      <c r="BD4" s="257">
        <v>106477</v>
      </c>
      <c r="BE4" s="257">
        <v>106223</v>
      </c>
      <c r="BF4" s="257">
        <v>104412</v>
      </c>
      <c r="BG4" s="257">
        <v>104205</v>
      </c>
      <c r="BH4" s="257">
        <v>104074</v>
      </c>
      <c r="BI4" s="257">
        <v>103951</v>
      </c>
      <c r="BJ4" s="257">
        <v>103939</v>
      </c>
      <c r="BK4" s="257">
        <v>103803</v>
      </c>
      <c r="BL4" s="257">
        <v>102941</v>
      </c>
      <c r="BM4" s="257">
        <v>102751</v>
      </c>
      <c r="BN4" s="257">
        <v>104847</v>
      </c>
      <c r="BO4" s="257">
        <v>104974</v>
      </c>
      <c r="BP4" s="257">
        <v>104974</v>
      </c>
      <c r="BQ4" s="257">
        <v>105266</v>
      </c>
      <c r="BR4" s="257">
        <v>104021</v>
      </c>
      <c r="BS4" s="257">
        <v>104098</v>
      </c>
      <c r="BT4" s="257">
        <v>103804</v>
      </c>
      <c r="BU4" s="257">
        <v>103451</v>
      </c>
      <c r="BV4" s="257">
        <v>103298</v>
      </c>
      <c r="BW4" s="257">
        <v>103313</v>
      </c>
      <c r="BX4" s="257">
        <v>103750</v>
      </c>
      <c r="BY4" s="257">
        <v>103243</v>
      </c>
      <c r="BZ4" s="257">
        <v>109587</v>
      </c>
      <c r="CA4" s="257">
        <v>108409</v>
      </c>
      <c r="CB4" s="257">
        <v>108840</v>
      </c>
      <c r="CC4" s="257">
        <v>108461</v>
      </c>
      <c r="CD4" s="257">
        <v>107936</v>
      </c>
      <c r="CE4" s="257">
        <v>107598</v>
      </c>
      <c r="CF4" s="257">
        <v>107251</v>
      </c>
      <c r="CG4" s="257">
        <v>107471</v>
      </c>
      <c r="CH4" s="257">
        <v>106892</v>
      </c>
      <c r="CI4" s="257">
        <v>105628</v>
      </c>
      <c r="CJ4" s="257">
        <v>105190</v>
      </c>
      <c r="CK4" s="257">
        <v>104899</v>
      </c>
      <c r="CL4" s="257">
        <v>105289</v>
      </c>
      <c r="CM4" s="257">
        <v>106390</v>
      </c>
      <c r="CN4" s="257">
        <v>106237</v>
      </c>
      <c r="CO4" s="257">
        <v>106318</v>
      </c>
      <c r="CP4" s="257">
        <v>106026</v>
      </c>
      <c r="CQ4" s="257">
        <v>106671</v>
      </c>
      <c r="CR4" s="257">
        <v>106662</v>
      </c>
      <c r="CS4" s="257">
        <v>106320</v>
      </c>
      <c r="CT4" s="257">
        <v>106465</v>
      </c>
      <c r="CU4" s="257">
        <v>106175</v>
      </c>
      <c r="CV4" s="257">
        <v>105671</v>
      </c>
      <c r="CW4" s="257">
        <v>105468</v>
      </c>
      <c r="CX4" s="257">
        <v>105615</v>
      </c>
      <c r="CY4" s="257">
        <v>106122</v>
      </c>
      <c r="CZ4" s="257">
        <v>106026</v>
      </c>
      <c r="DA4" s="257">
        <v>106102</v>
      </c>
      <c r="DB4" s="257">
        <v>106013</v>
      </c>
      <c r="DC4" s="257">
        <v>106016</v>
      </c>
      <c r="DD4" s="257">
        <v>106047</v>
      </c>
      <c r="DE4" s="257">
        <v>106096</v>
      </c>
      <c r="DF4" s="257">
        <v>105937</v>
      </c>
      <c r="DG4" s="257">
        <v>105468</v>
      </c>
      <c r="DH4" s="257">
        <v>105115</v>
      </c>
      <c r="DI4" s="257">
        <v>105385</v>
      </c>
      <c r="DJ4" s="257">
        <v>103262</v>
      </c>
      <c r="DK4" s="257">
        <v>104533</v>
      </c>
      <c r="DL4" s="257">
        <v>105258</v>
      </c>
      <c r="DM4" s="257">
        <v>105711</v>
      </c>
      <c r="DN4" s="257">
        <v>106007</v>
      </c>
      <c r="DO4" s="257">
        <v>106065</v>
      </c>
      <c r="DP4" s="257">
        <v>106423</v>
      </c>
      <c r="DQ4" s="257">
        <v>106779</v>
      </c>
      <c r="DR4" s="257">
        <v>106829</v>
      </c>
      <c r="DS4" s="257">
        <v>106829</v>
      </c>
      <c r="DT4" s="257">
        <v>106690</v>
      </c>
      <c r="DU4" s="257">
        <v>106663</v>
      </c>
      <c r="DV4" s="257">
        <v>106856</v>
      </c>
      <c r="DW4" s="257">
        <v>106758</v>
      </c>
      <c r="DX4" s="269">
        <v>107122</v>
      </c>
      <c r="DY4" s="274">
        <v>107251</v>
      </c>
      <c r="DZ4" s="274">
        <v>107398</v>
      </c>
      <c r="EA4" s="274">
        <v>107511</v>
      </c>
      <c r="EB4" s="274">
        <v>107631</v>
      </c>
      <c r="EC4" s="274">
        <v>107734</v>
      </c>
      <c r="ED4" s="274">
        <v>107788</v>
      </c>
      <c r="EE4" s="274">
        <v>107750</v>
      </c>
      <c r="EF4" s="257">
        <v>107498</v>
      </c>
      <c r="EG4" s="281">
        <v>-252</v>
      </c>
      <c r="EH4" s="282">
        <v>99.766125290023197</v>
      </c>
      <c r="EI4" s="281">
        <v>-252</v>
      </c>
      <c r="EJ4" s="282">
        <v>99.766125290023197</v>
      </c>
      <c r="EK4" s="279"/>
      <c r="EL4" s="280" t="s">
        <v>862</v>
      </c>
    </row>
    <row r="5" spans="1:155" ht="18" customHeight="1" outlineLevel="1">
      <c r="A5" s="258" t="s">
        <v>316</v>
      </c>
      <c r="B5" s="259"/>
      <c r="C5" s="260"/>
      <c r="D5" s="261">
        <v>1558</v>
      </c>
      <c r="E5" s="261">
        <v>1568</v>
      </c>
      <c r="F5" s="261">
        <v>1564</v>
      </c>
      <c r="G5" s="261">
        <v>1563</v>
      </c>
      <c r="H5" s="261">
        <v>1563</v>
      </c>
      <c r="I5" s="261">
        <v>1578</v>
      </c>
      <c r="J5" s="261">
        <v>1580</v>
      </c>
      <c r="K5" s="261">
        <v>1597</v>
      </c>
      <c r="L5" s="261">
        <v>1600</v>
      </c>
      <c r="M5" s="261">
        <v>1602</v>
      </c>
      <c r="N5" s="261">
        <v>1594</v>
      </c>
      <c r="O5" s="261">
        <v>1685</v>
      </c>
      <c r="P5" s="261">
        <v>1678</v>
      </c>
      <c r="Q5" s="261">
        <v>1510</v>
      </c>
      <c r="R5" s="261">
        <v>1498</v>
      </c>
      <c r="S5" s="261">
        <v>1944</v>
      </c>
      <c r="T5" s="261">
        <v>1908</v>
      </c>
      <c r="U5" s="261">
        <v>1946</v>
      </c>
      <c r="V5" s="261">
        <v>1930</v>
      </c>
      <c r="W5" s="261">
        <v>1928</v>
      </c>
      <c r="X5" s="261">
        <v>1925</v>
      </c>
      <c r="Y5" s="261">
        <v>1935</v>
      </c>
      <c r="Z5" s="261">
        <v>1925</v>
      </c>
      <c r="AA5" s="261">
        <v>1936</v>
      </c>
      <c r="AB5" s="261">
        <v>1930</v>
      </c>
      <c r="AC5" s="261">
        <v>1930</v>
      </c>
      <c r="AD5" s="261">
        <v>1934</v>
      </c>
      <c r="AE5" s="261">
        <v>1934</v>
      </c>
      <c r="AF5" s="261">
        <v>1930</v>
      </c>
      <c r="AG5" s="261">
        <v>1931</v>
      </c>
      <c r="AH5" s="261">
        <v>1927</v>
      </c>
      <c r="AI5" s="261">
        <v>1933</v>
      </c>
      <c r="AJ5" s="261">
        <v>1929</v>
      </c>
      <c r="AK5" s="261">
        <v>1929</v>
      </c>
      <c r="AL5" s="261">
        <v>1925</v>
      </c>
      <c r="AM5" s="261">
        <v>1925</v>
      </c>
      <c r="AN5" s="261">
        <v>2029</v>
      </c>
      <c r="AO5" s="261">
        <v>1927</v>
      </c>
      <c r="AP5" s="261">
        <v>1925</v>
      </c>
      <c r="AQ5" s="261">
        <v>1923</v>
      </c>
      <c r="AR5" s="261">
        <v>1953</v>
      </c>
      <c r="AS5" s="261">
        <v>1951</v>
      </c>
      <c r="AT5" s="261">
        <v>1941</v>
      </c>
      <c r="AU5" s="261">
        <v>1936</v>
      </c>
      <c r="AV5" s="261">
        <v>1932</v>
      </c>
      <c r="AW5" s="261">
        <v>1932</v>
      </c>
      <c r="AX5" s="261">
        <v>1926</v>
      </c>
      <c r="AY5" s="261">
        <v>1921</v>
      </c>
      <c r="AZ5" s="261">
        <v>1917</v>
      </c>
      <c r="BA5" s="261">
        <v>1914</v>
      </c>
      <c r="BB5" s="261">
        <v>1904</v>
      </c>
      <c r="BC5" s="261">
        <v>1899</v>
      </c>
      <c r="BD5" s="261">
        <v>1894</v>
      </c>
      <c r="BE5" s="261">
        <v>1891</v>
      </c>
      <c r="BF5" s="261">
        <v>1858</v>
      </c>
      <c r="BG5" s="261">
        <v>1861</v>
      </c>
      <c r="BH5" s="261">
        <v>1858</v>
      </c>
      <c r="BI5" s="261">
        <v>1859</v>
      </c>
      <c r="BJ5" s="261">
        <v>1845</v>
      </c>
      <c r="BK5" s="261">
        <v>1847</v>
      </c>
      <c r="BL5" s="261">
        <v>1691</v>
      </c>
      <c r="BM5" s="261">
        <v>1688</v>
      </c>
      <c r="BN5" s="261">
        <v>1736</v>
      </c>
      <c r="BO5" s="261">
        <v>1742</v>
      </c>
      <c r="BP5" s="261">
        <v>1742</v>
      </c>
      <c r="BQ5" s="261">
        <v>1749</v>
      </c>
      <c r="BR5" s="261">
        <v>1733</v>
      </c>
      <c r="BS5" s="261">
        <v>1736</v>
      </c>
      <c r="BT5" s="261">
        <v>1734</v>
      </c>
      <c r="BU5" s="261">
        <v>1733</v>
      </c>
      <c r="BV5" s="261">
        <v>1726</v>
      </c>
      <c r="BW5" s="261">
        <v>1726</v>
      </c>
      <c r="BX5" s="261">
        <v>1739</v>
      </c>
      <c r="BY5" s="261">
        <v>1721</v>
      </c>
      <c r="BZ5" s="261">
        <v>1807</v>
      </c>
      <c r="CA5" s="261">
        <v>1789</v>
      </c>
      <c r="CB5" s="261">
        <v>1794</v>
      </c>
      <c r="CC5" s="261">
        <v>1793</v>
      </c>
      <c r="CD5" s="261">
        <v>1796</v>
      </c>
      <c r="CE5" s="261">
        <v>1796</v>
      </c>
      <c r="CF5" s="261">
        <v>1791</v>
      </c>
      <c r="CG5" s="261">
        <v>1793</v>
      </c>
      <c r="CH5" s="261">
        <v>1780</v>
      </c>
      <c r="CI5" s="261">
        <v>1749</v>
      </c>
      <c r="CJ5" s="261">
        <v>1754</v>
      </c>
      <c r="CK5" s="261">
        <v>1751</v>
      </c>
      <c r="CL5" s="261">
        <v>1750</v>
      </c>
      <c r="CM5" s="261">
        <v>1772</v>
      </c>
      <c r="CN5" s="261">
        <v>1762</v>
      </c>
      <c r="CO5" s="261">
        <v>1771</v>
      </c>
      <c r="CP5" s="261">
        <v>1766</v>
      </c>
      <c r="CQ5" s="261">
        <v>1779</v>
      </c>
      <c r="CR5" s="261">
        <v>1782</v>
      </c>
      <c r="CS5" s="261">
        <v>1780</v>
      </c>
      <c r="CT5" s="261">
        <v>1780</v>
      </c>
      <c r="CU5" s="261">
        <v>1770</v>
      </c>
      <c r="CV5" s="261">
        <v>1765</v>
      </c>
      <c r="CW5" s="261">
        <v>1759</v>
      </c>
      <c r="CX5" s="261">
        <v>1754</v>
      </c>
      <c r="CY5" s="261">
        <v>1766</v>
      </c>
      <c r="CZ5" s="261">
        <v>1765</v>
      </c>
      <c r="DA5" s="261">
        <v>1763</v>
      </c>
      <c r="DB5" s="261">
        <v>1775</v>
      </c>
      <c r="DC5" s="261">
        <v>1770</v>
      </c>
      <c r="DD5" s="261">
        <v>1775</v>
      </c>
      <c r="DE5" s="261">
        <v>1772</v>
      </c>
      <c r="DF5" s="261">
        <v>1759</v>
      </c>
      <c r="DG5" s="261">
        <v>1751</v>
      </c>
      <c r="DH5" s="261">
        <v>1741</v>
      </c>
      <c r="DI5" s="261">
        <v>1743</v>
      </c>
      <c r="DJ5" s="261">
        <v>1690</v>
      </c>
      <c r="DK5" s="261">
        <v>1716</v>
      </c>
      <c r="DL5" s="261">
        <v>1738</v>
      </c>
      <c r="DM5" s="261">
        <v>1760</v>
      </c>
      <c r="DN5" s="261">
        <v>1756</v>
      </c>
      <c r="DO5" s="261">
        <v>1761</v>
      </c>
      <c r="DP5" s="261">
        <v>1760</v>
      </c>
      <c r="DQ5" s="261">
        <v>1766</v>
      </c>
      <c r="DR5" s="261">
        <v>1765</v>
      </c>
      <c r="DS5" s="261">
        <v>1765</v>
      </c>
      <c r="DT5" s="261">
        <v>1767</v>
      </c>
      <c r="DU5" s="261">
        <v>1765</v>
      </c>
      <c r="DV5" s="261">
        <v>1774</v>
      </c>
      <c r="DW5" s="261">
        <v>1784</v>
      </c>
      <c r="DX5" s="270">
        <v>1796</v>
      </c>
      <c r="DY5" s="275">
        <v>1801</v>
      </c>
      <c r="DZ5" s="275">
        <v>1817</v>
      </c>
      <c r="EA5" s="275">
        <v>1816</v>
      </c>
      <c r="EB5" s="275">
        <v>1829</v>
      </c>
      <c r="EC5" s="275">
        <v>1835</v>
      </c>
      <c r="ED5" s="275">
        <v>1840</v>
      </c>
      <c r="EE5" s="275">
        <v>1839</v>
      </c>
      <c r="EF5" s="261">
        <v>1834</v>
      </c>
      <c r="EG5" s="281">
        <v>-5</v>
      </c>
      <c r="EH5" s="282">
        <v>99.728113104948306</v>
      </c>
      <c r="EI5" s="281">
        <v>-5</v>
      </c>
      <c r="EJ5" s="282">
        <v>99.728113104948306</v>
      </c>
      <c r="EK5" s="279"/>
      <c r="EL5" s="283" t="s">
        <v>864</v>
      </c>
      <c r="EO5" s="284">
        <v>2016</v>
      </c>
      <c r="EP5" s="284">
        <v>2017</v>
      </c>
      <c r="EQ5" s="284">
        <v>2018</v>
      </c>
      <c r="ER5" s="284">
        <v>2019</v>
      </c>
      <c r="ES5" s="284">
        <v>2020</v>
      </c>
      <c r="ET5" s="284">
        <v>2021</v>
      </c>
      <c r="EU5" s="284">
        <v>2022</v>
      </c>
      <c r="EV5" s="284">
        <v>2023</v>
      </c>
      <c r="EW5" s="284">
        <v>2024</v>
      </c>
      <c r="EX5" s="284">
        <v>2025</v>
      </c>
      <c r="EY5" s="284">
        <v>2026</v>
      </c>
    </row>
    <row r="6" spans="1:155" ht="15" outlineLevel="2">
      <c r="A6" s="262">
        <v>142</v>
      </c>
      <c r="B6" s="263" t="s">
        <v>316</v>
      </c>
      <c r="C6" s="264" t="s">
        <v>339</v>
      </c>
      <c r="D6" s="265">
        <v>60</v>
      </c>
      <c r="E6" s="265">
        <v>60</v>
      </c>
      <c r="F6" s="265">
        <v>60</v>
      </c>
      <c r="G6" s="265">
        <v>60</v>
      </c>
      <c r="H6" s="265">
        <v>60</v>
      </c>
      <c r="I6" s="265">
        <v>61</v>
      </c>
      <c r="J6" s="265">
        <v>61</v>
      </c>
      <c r="K6" s="265">
        <v>61</v>
      </c>
      <c r="L6" s="265">
        <v>61</v>
      </c>
      <c r="M6" s="265">
        <v>61</v>
      </c>
      <c r="N6" s="265">
        <v>61</v>
      </c>
      <c r="O6" s="265">
        <v>65</v>
      </c>
      <c r="P6" s="95">
        <v>65</v>
      </c>
      <c r="Q6" s="95">
        <v>56</v>
      </c>
      <c r="R6" s="95">
        <v>56</v>
      </c>
      <c r="S6" s="95">
        <v>80</v>
      </c>
      <c r="T6" s="95">
        <v>77</v>
      </c>
      <c r="U6" s="95">
        <v>80</v>
      </c>
      <c r="V6" s="95">
        <v>79</v>
      </c>
      <c r="W6" s="95">
        <v>78</v>
      </c>
      <c r="X6" s="95">
        <v>77</v>
      </c>
      <c r="Y6" s="95">
        <v>77</v>
      </c>
      <c r="Z6" s="95">
        <v>77</v>
      </c>
      <c r="AA6" s="95">
        <v>79</v>
      </c>
      <c r="AB6" s="265">
        <v>79</v>
      </c>
      <c r="AC6" s="265">
        <v>79</v>
      </c>
      <c r="AD6" s="265">
        <v>79</v>
      </c>
      <c r="AE6" s="265">
        <v>79</v>
      </c>
      <c r="AF6" s="265">
        <v>81</v>
      </c>
      <c r="AG6" s="265">
        <v>81</v>
      </c>
      <c r="AH6" s="265">
        <v>81</v>
      </c>
      <c r="AI6" s="265">
        <v>81</v>
      </c>
      <c r="AJ6" s="265">
        <v>81</v>
      </c>
      <c r="AK6" s="265">
        <v>81</v>
      </c>
      <c r="AL6" s="265">
        <v>80</v>
      </c>
      <c r="AM6" s="265">
        <v>80</v>
      </c>
      <c r="AN6" s="95">
        <v>80</v>
      </c>
      <c r="AO6" s="95">
        <v>79</v>
      </c>
      <c r="AP6" s="95">
        <v>79</v>
      </c>
      <c r="AQ6" s="95">
        <v>79</v>
      </c>
      <c r="AR6" s="95">
        <v>79</v>
      </c>
      <c r="AS6" s="95">
        <v>79</v>
      </c>
      <c r="AT6" s="95">
        <v>79</v>
      </c>
      <c r="AU6" s="95">
        <v>79</v>
      </c>
      <c r="AV6" s="95">
        <v>79</v>
      </c>
      <c r="AW6" s="95">
        <v>79</v>
      </c>
      <c r="AX6" s="95">
        <v>79</v>
      </c>
      <c r="AY6" s="95">
        <v>79</v>
      </c>
      <c r="AZ6" s="265">
        <v>79</v>
      </c>
      <c r="BA6" s="265">
        <v>78</v>
      </c>
      <c r="BB6" s="265">
        <v>78</v>
      </c>
      <c r="BC6" s="265">
        <v>77</v>
      </c>
      <c r="BD6" s="265">
        <v>77</v>
      </c>
      <c r="BE6" s="265">
        <v>76</v>
      </c>
      <c r="BF6" s="265">
        <v>74</v>
      </c>
      <c r="BG6" s="265">
        <v>74</v>
      </c>
      <c r="BH6" s="265">
        <v>74</v>
      </c>
      <c r="BI6" s="265">
        <v>74</v>
      </c>
      <c r="BJ6" s="265">
        <v>74</v>
      </c>
      <c r="BK6" s="265">
        <v>74</v>
      </c>
      <c r="BL6" s="95">
        <v>76</v>
      </c>
      <c r="BM6" s="95">
        <v>76</v>
      </c>
      <c r="BN6" s="95">
        <v>77</v>
      </c>
      <c r="BO6" s="95">
        <v>77</v>
      </c>
      <c r="BP6" s="95">
        <v>77</v>
      </c>
      <c r="BQ6" s="95">
        <v>77</v>
      </c>
      <c r="BR6" s="95">
        <v>77</v>
      </c>
      <c r="BS6" s="95">
        <v>76</v>
      </c>
      <c r="BT6" s="95">
        <v>76</v>
      </c>
      <c r="BU6" s="95">
        <v>76</v>
      </c>
      <c r="BV6" s="95">
        <v>76</v>
      </c>
      <c r="BW6" s="95">
        <v>76</v>
      </c>
      <c r="BX6" s="265">
        <v>77</v>
      </c>
      <c r="BY6" s="265">
        <v>77</v>
      </c>
      <c r="BZ6" s="265">
        <v>83</v>
      </c>
      <c r="CA6" s="265">
        <v>81</v>
      </c>
      <c r="CB6" s="265">
        <v>80</v>
      </c>
      <c r="CC6" s="265">
        <v>80</v>
      </c>
      <c r="CD6" s="265">
        <v>80</v>
      </c>
      <c r="CE6" s="265">
        <v>80</v>
      </c>
      <c r="CF6" s="265">
        <v>80</v>
      </c>
      <c r="CG6" s="265">
        <v>81</v>
      </c>
      <c r="CH6" s="265">
        <v>81</v>
      </c>
      <c r="CI6" s="265">
        <v>78</v>
      </c>
      <c r="CJ6" s="95">
        <v>78</v>
      </c>
      <c r="CK6" s="95">
        <v>78</v>
      </c>
      <c r="CL6" s="95">
        <v>78</v>
      </c>
      <c r="CM6" s="95">
        <v>78</v>
      </c>
      <c r="CN6" s="95">
        <v>77</v>
      </c>
      <c r="CO6" s="95">
        <v>77</v>
      </c>
      <c r="CP6" s="95">
        <v>77</v>
      </c>
      <c r="CQ6" s="95">
        <v>77</v>
      </c>
      <c r="CR6" s="95">
        <v>77</v>
      </c>
      <c r="CS6" s="95">
        <v>77</v>
      </c>
      <c r="CT6" s="95">
        <v>79</v>
      </c>
      <c r="CU6" s="95">
        <v>81</v>
      </c>
      <c r="CV6" s="265">
        <v>81</v>
      </c>
      <c r="CW6" s="265">
        <v>81</v>
      </c>
      <c r="CX6" s="265">
        <v>82</v>
      </c>
      <c r="CY6" s="265">
        <v>82</v>
      </c>
      <c r="CZ6" s="265">
        <v>83</v>
      </c>
      <c r="DA6" s="265">
        <v>82</v>
      </c>
      <c r="DB6" s="265">
        <v>82</v>
      </c>
      <c r="DC6" s="265">
        <v>81</v>
      </c>
      <c r="DD6" s="265">
        <v>81</v>
      </c>
      <c r="DE6" s="265">
        <v>81</v>
      </c>
      <c r="DF6" s="265">
        <v>81</v>
      </c>
      <c r="DG6" s="265">
        <v>79</v>
      </c>
      <c r="DH6" s="95">
        <v>78</v>
      </c>
      <c r="DI6" s="95">
        <v>79</v>
      </c>
      <c r="DJ6" s="95">
        <v>77</v>
      </c>
      <c r="DK6" s="95">
        <v>76</v>
      </c>
      <c r="DL6" s="95">
        <v>76</v>
      </c>
      <c r="DM6" s="95">
        <v>80</v>
      </c>
      <c r="DN6" s="95">
        <v>80</v>
      </c>
      <c r="DO6" s="95">
        <v>80</v>
      </c>
      <c r="DP6" s="95">
        <v>80</v>
      </c>
      <c r="DQ6" s="95">
        <v>80</v>
      </c>
      <c r="DR6" s="95">
        <v>80</v>
      </c>
      <c r="DS6" s="95">
        <v>80</v>
      </c>
      <c r="DT6" s="95">
        <v>82</v>
      </c>
      <c r="DU6" s="95">
        <v>82</v>
      </c>
      <c r="DV6" s="95">
        <v>81</v>
      </c>
      <c r="DW6" s="95">
        <v>81</v>
      </c>
      <c r="DX6" s="271">
        <v>80</v>
      </c>
      <c r="DY6" s="276">
        <v>80</v>
      </c>
      <c r="DZ6" s="276">
        <v>80</v>
      </c>
      <c r="EA6" s="276">
        <v>80</v>
      </c>
      <c r="EB6" s="276">
        <v>80</v>
      </c>
      <c r="EC6" s="276">
        <v>79</v>
      </c>
      <c r="ED6" s="276">
        <v>81</v>
      </c>
      <c r="EE6" s="276">
        <v>79</v>
      </c>
      <c r="EF6" s="95">
        <v>78</v>
      </c>
      <c r="EG6" s="281">
        <v>-1</v>
      </c>
      <c r="EH6" s="282">
        <v>98.734177215189902</v>
      </c>
      <c r="EI6" s="281">
        <v>-1</v>
      </c>
      <c r="EJ6" s="282">
        <v>98.734177215189902</v>
      </c>
      <c r="EN6" s="284" t="s">
        <v>587</v>
      </c>
      <c r="EO6" s="287">
        <v>94404</v>
      </c>
      <c r="EP6" s="288">
        <v>105926</v>
      </c>
      <c r="EQ6" s="288">
        <v>105714</v>
      </c>
      <c r="ER6" s="14">
        <v>104163</v>
      </c>
      <c r="ES6" s="14">
        <v>102941</v>
      </c>
      <c r="ET6" s="14">
        <v>103750</v>
      </c>
      <c r="EU6" s="14">
        <v>105190</v>
      </c>
      <c r="EV6" s="14">
        <v>105671</v>
      </c>
      <c r="EW6" s="14">
        <v>105115</v>
      </c>
      <c r="EX6" s="291">
        <v>106690</v>
      </c>
      <c r="EY6" s="292">
        <v>107498</v>
      </c>
    </row>
    <row r="7" spans="1:155" ht="15" customHeight="1" outlineLevel="2">
      <c r="A7" s="262">
        <v>425</v>
      </c>
      <c r="B7" s="263" t="s">
        <v>316</v>
      </c>
      <c r="C7" s="264" t="s">
        <v>341</v>
      </c>
      <c r="D7" s="265">
        <v>118</v>
      </c>
      <c r="E7" s="265">
        <v>118</v>
      </c>
      <c r="F7" s="265">
        <v>118</v>
      </c>
      <c r="G7" s="265">
        <v>118</v>
      </c>
      <c r="H7" s="265">
        <v>118</v>
      </c>
      <c r="I7" s="265">
        <v>119</v>
      </c>
      <c r="J7" s="265">
        <v>119</v>
      </c>
      <c r="K7" s="265">
        <v>119</v>
      </c>
      <c r="L7" s="265">
        <v>119</v>
      </c>
      <c r="M7" s="265">
        <v>119</v>
      </c>
      <c r="N7" s="265">
        <v>119</v>
      </c>
      <c r="O7" s="265">
        <v>128</v>
      </c>
      <c r="P7" s="95">
        <v>128</v>
      </c>
      <c r="Q7" s="95">
        <v>121</v>
      </c>
      <c r="R7" s="95">
        <v>119</v>
      </c>
      <c r="S7" s="95">
        <v>173</v>
      </c>
      <c r="T7" s="95">
        <v>171</v>
      </c>
      <c r="U7" s="95">
        <v>175</v>
      </c>
      <c r="V7" s="95">
        <v>172</v>
      </c>
      <c r="W7" s="95">
        <v>172</v>
      </c>
      <c r="X7" s="95">
        <v>172</v>
      </c>
      <c r="Y7" s="95">
        <v>174</v>
      </c>
      <c r="Z7" s="95">
        <v>173</v>
      </c>
      <c r="AA7" s="95">
        <v>173</v>
      </c>
      <c r="AB7" s="265">
        <v>172</v>
      </c>
      <c r="AC7" s="265">
        <v>172</v>
      </c>
      <c r="AD7" s="265">
        <v>173</v>
      </c>
      <c r="AE7" s="265">
        <v>173</v>
      </c>
      <c r="AF7" s="265">
        <v>173</v>
      </c>
      <c r="AG7" s="265">
        <v>173</v>
      </c>
      <c r="AH7" s="265">
        <v>173</v>
      </c>
      <c r="AI7" s="265">
        <v>173</v>
      </c>
      <c r="AJ7" s="265">
        <v>173</v>
      </c>
      <c r="AK7" s="265">
        <v>174</v>
      </c>
      <c r="AL7" s="265">
        <v>174</v>
      </c>
      <c r="AM7" s="265">
        <v>174</v>
      </c>
      <c r="AN7" s="95">
        <v>174</v>
      </c>
      <c r="AO7" s="95">
        <v>174</v>
      </c>
      <c r="AP7" s="95">
        <v>174</v>
      </c>
      <c r="AQ7" s="95">
        <v>173</v>
      </c>
      <c r="AR7" s="95">
        <v>173</v>
      </c>
      <c r="AS7" s="95">
        <v>173</v>
      </c>
      <c r="AT7" s="95">
        <v>173</v>
      </c>
      <c r="AU7" s="95">
        <v>173</v>
      </c>
      <c r="AV7" s="95">
        <v>172</v>
      </c>
      <c r="AW7" s="95">
        <v>172</v>
      </c>
      <c r="AX7" s="95">
        <v>172</v>
      </c>
      <c r="AY7" s="95">
        <v>170</v>
      </c>
      <c r="AZ7" s="265">
        <v>170</v>
      </c>
      <c r="BA7" s="265">
        <v>168</v>
      </c>
      <c r="BB7" s="265">
        <v>165</v>
      </c>
      <c r="BC7" s="265">
        <v>163</v>
      </c>
      <c r="BD7" s="265">
        <v>162</v>
      </c>
      <c r="BE7" s="265">
        <v>162</v>
      </c>
      <c r="BF7" s="265">
        <v>160</v>
      </c>
      <c r="BG7" s="265">
        <v>160</v>
      </c>
      <c r="BH7" s="265">
        <v>160</v>
      </c>
      <c r="BI7" s="265">
        <v>160</v>
      </c>
      <c r="BJ7" s="265">
        <v>161</v>
      </c>
      <c r="BK7" s="265">
        <v>161</v>
      </c>
      <c r="BL7" s="95">
        <v>161</v>
      </c>
      <c r="BM7" s="95">
        <v>161</v>
      </c>
      <c r="BN7" s="95">
        <v>162</v>
      </c>
      <c r="BO7" s="95">
        <v>161</v>
      </c>
      <c r="BP7" s="95">
        <v>161</v>
      </c>
      <c r="BQ7" s="95">
        <v>162</v>
      </c>
      <c r="BR7" s="95">
        <v>161</v>
      </c>
      <c r="BS7" s="95">
        <v>162</v>
      </c>
      <c r="BT7" s="95">
        <v>162</v>
      </c>
      <c r="BU7" s="95">
        <v>161</v>
      </c>
      <c r="BV7" s="95">
        <v>160</v>
      </c>
      <c r="BW7" s="95">
        <v>160</v>
      </c>
      <c r="BX7" s="265">
        <v>164</v>
      </c>
      <c r="BY7" s="265">
        <v>164</v>
      </c>
      <c r="BZ7" s="265">
        <v>170</v>
      </c>
      <c r="CA7" s="265">
        <v>169</v>
      </c>
      <c r="CB7" s="265">
        <v>168</v>
      </c>
      <c r="CC7" s="265">
        <v>167</v>
      </c>
      <c r="CD7" s="265">
        <v>168</v>
      </c>
      <c r="CE7" s="265">
        <v>168</v>
      </c>
      <c r="CF7" s="265">
        <v>169</v>
      </c>
      <c r="CG7" s="265">
        <v>169</v>
      </c>
      <c r="CH7" s="265">
        <v>168</v>
      </c>
      <c r="CI7" s="265">
        <v>167</v>
      </c>
      <c r="CJ7" s="95">
        <v>166</v>
      </c>
      <c r="CK7" s="95">
        <v>165</v>
      </c>
      <c r="CL7" s="95">
        <v>165</v>
      </c>
      <c r="CM7" s="95">
        <v>165</v>
      </c>
      <c r="CN7" s="95">
        <v>162</v>
      </c>
      <c r="CO7" s="95">
        <v>163</v>
      </c>
      <c r="CP7" s="95">
        <v>162</v>
      </c>
      <c r="CQ7" s="95">
        <v>162</v>
      </c>
      <c r="CR7" s="95">
        <v>164</v>
      </c>
      <c r="CS7" s="95">
        <v>164</v>
      </c>
      <c r="CT7" s="95">
        <v>165</v>
      </c>
      <c r="CU7" s="95">
        <v>164</v>
      </c>
      <c r="CV7" s="265">
        <v>164</v>
      </c>
      <c r="CW7" s="265">
        <v>163</v>
      </c>
      <c r="CX7" s="265">
        <v>163</v>
      </c>
      <c r="CY7" s="265">
        <v>163</v>
      </c>
      <c r="CZ7" s="265">
        <v>159</v>
      </c>
      <c r="DA7" s="265">
        <v>159</v>
      </c>
      <c r="DB7" s="265">
        <v>164</v>
      </c>
      <c r="DC7" s="265">
        <v>165</v>
      </c>
      <c r="DD7" s="265">
        <v>164</v>
      </c>
      <c r="DE7" s="265">
        <v>164</v>
      </c>
      <c r="DF7" s="265">
        <v>161</v>
      </c>
      <c r="DG7" s="265">
        <v>159</v>
      </c>
      <c r="DH7" s="95">
        <v>160</v>
      </c>
      <c r="DI7" s="95">
        <v>158</v>
      </c>
      <c r="DJ7" s="95">
        <v>154</v>
      </c>
      <c r="DK7" s="95">
        <v>156</v>
      </c>
      <c r="DL7" s="95">
        <v>156</v>
      </c>
      <c r="DM7" s="95">
        <v>156</v>
      </c>
      <c r="DN7" s="95">
        <v>156</v>
      </c>
      <c r="DO7" s="95">
        <v>157</v>
      </c>
      <c r="DP7" s="95">
        <v>157</v>
      </c>
      <c r="DQ7" s="95">
        <v>157</v>
      </c>
      <c r="DR7" s="95">
        <v>158</v>
      </c>
      <c r="DS7" s="95">
        <v>158</v>
      </c>
      <c r="DT7" s="95">
        <v>160</v>
      </c>
      <c r="DU7" s="95">
        <v>161</v>
      </c>
      <c r="DV7" s="95">
        <v>161</v>
      </c>
      <c r="DW7" s="95">
        <v>160</v>
      </c>
      <c r="DX7" s="271">
        <v>161</v>
      </c>
      <c r="DY7" s="276">
        <v>159</v>
      </c>
      <c r="DZ7" s="276">
        <v>159</v>
      </c>
      <c r="EA7" s="276">
        <v>159</v>
      </c>
      <c r="EB7" s="276">
        <v>160</v>
      </c>
      <c r="EC7" s="276">
        <v>161</v>
      </c>
      <c r="ED7" s="276">
        <v>164</v>
      </c>
      <c r="EE7" s="276">
        <v>163</v>
      </c>
      <c r="EF7" s="95">
        <v>163</v>
      </c>
      <c r="EG7" s="281">
        <v>0</v>
      </c>
      <c r="EH7" s="282">
        <v>100</v>
      </c>
      <c r="EI7" s="281">
        <v>0</v>
      </c>
      <c r="EJ7" s="282">
        <v>100</v>
      </c>
      <c r="EK7" s="896" t="s">
        <v>865</v>
      </c>
      <c r="EL7" s="897"/>
      <c r="EN7" s="284" t="s">
        <v>589</v>
      </c>
      <c r="EO7" s="287">
        <v>83356</v>
      </c>
      <c r="EP7" s="288">
        <v>105895</v>
      </c>
      <c r="EQ7" s="288">
        <v>105580</v>
      </c>
      <c r="ER7" s="14">
        <v>104328</v>
      </c>
      <c r="ES7" s="14">
        <v>102751</v>
      </c>
      <c r="ET7" s="14">
        <v>103243</v>
      </c>
      <c r="EU7" s="14">
        <v>104899</v>
      </c>
      <c r="EV7" s="14">
        <v>106065</v>
      </c>
      <c r="EW7" s="14">
        <v>105385</v>
      </c>
      <c r="EX7" s="291">
        <v>106663</v>
      </c>
    </row>
    <row r="8" spans="1:155" ht="15" customHeight="1" outlineLevel="2">
      <c r="A8" s="262">
        <v>579</v>
      </c>
      <c r="B8" s="263" t="s">
        <v>316</v>
      </c>
      <c r="C8" s="264" t="s">
        <v>343</v>
      </c>
      <c r="D8" s="265">
        <v>779</v>
      </c>
      <c r="E8" s="265">
        <v>782</v>
      </c>
      <c r="F8" s="265">
        <v>781</v>
      </c>
      <c r="G8" s="265">
        <v>780</v>
      </c>
      <c r="H8" s="265">
        <v>780</v>
      </c>
      <c r="I8" s="265">
        <v>791</v>
      </c>
      <c r="J8" s="265">
        <v>791</v>
      </c>
      <c r="K8" s="265">
        <v>795</v>
      </c>
      <c r="L8" s="265">
        <v>795</v>
      </c>
      <c r="M8" s="265">
        <v>796</v>
      </c>
      <c r="N8" s="265">
        <v>789</v>
      </c>
      <c r="O8" s="265">
        <v>815</v>
      </c>
      <c r="P8" s="95">
        <v>813</v>
      </c>
      <c r="Q8" s="95">
        <v>730</v>
      </c>
      <c r="R8" s="95">
        <v>725</v>
      </c>
      <c r="S8" s="95">
        <v>928</v>
      </c>
      <c r="T8" s="95">
        <v>913</v>
      </c>
      <c r="U8" s="95">
        <v>929</v>
      </c>
      <c r="V8" s="95">
        <v>919</v>
      </c>
      <c r="W8" s="95">
        <v>916</v>
      </c>
      <c r="X8" s="95">
        <v>915</v>
      </c>
      <c r="Y8" s="95">
        <v>919</v>
      </c>
      <c r="Z8" s="95">
        <v>911</v>
      </c>
      <c r="AA8" s="95">
        <v>915</v>
      </c>
      <c r="AB8" s="265">
        <v>912</v>
      </c>
      <c r="AC8" s="265">
        <v>911</v>
      </c>
      <c r="AD8" s="265">
        <v>911</v>
      </c>
      <c r="AE8" s="265">
        <v>911</v>
      </c>
      <c r="AF8" s="265">
        <v>907</v>
      </c>
      <c r="AG8" s="265">
        <v>909</v>
      </c>
      <c r="AH8" s="265">
        <v>904</v>
      </c>
      <c r="AI8" s="265">
        <v>904</v>
      </c>
      <c r="AJ8" s="265">
        <v>901</v>
      </c>
      <c r="AK8" s="265">
        <v>898</v>
      </c>
      <c r="AL8" s="265">
        <v>897</v>
      </c>
      <c r="AM8" s="265">
        <v>897</v>
      </c>
      <c r="AN8" s="95">
        <v>1003</v>
      </c>
      <c r="AO8" s="95">
        <v>897</v>
      </c>
      <c r="AP8" s="95">
        <v>895</v>
      </c>
      <c r="AQ8" s="95">
        <v>894</v>
      </c>
      <c r="AR8" s="95">
        <v>925</v>
      </c>
      <c r="AS8" s="95">
        <v>924</v>
      </c>
      <c r="AT8" s="95">
        <v>921</v>
      </c>
      <c r="AU8" s="95">
        <v>919</v>
      </c>
      <c r="AV8" s="95">
        <v>918</v>
      </c>
      <c r="AW8" s="95">
        <v>918</v>
      </c>
      <c r="AX8" s="95">
        <v>914</v>
      </c>
      <c r="AY8" s="95">
        <v>911</v>
      </c>
      <c r="AZ8" s="265">
        <v>909</v>
      </c>
      <c r="BA8" s="265">
        <v>909</v>
      </c>
      <c r="BB8" s="265">
        <v>904</v>
      </c>
      <c r="BC8" s="265">
        <v>903</v>
      </c>
      <c r="BD8" s="265">
        <v>903</v>
      </c>
      <c r="BE8" s="265">
        <v>902</v>
      </c>
      <c r="BF8" s="265">
        <v>884</v>
      </c>
      <c r="BG8" s="265">
        <v>885</v>
      </c>
      <c r="BH8" s="265">
        <v>884</v>
      </c>
      <c r="BI8" s="265">
        <v>884</v>
      </c>
      <c r="BJ8" s="265">
        <v>881</v>
      </c>
      <c r="BK8" s="265">
        <v>882</v>
      </c>
      <c r="BL8" s="95">
        <v>671</v>
      </c>
      <c r="BM8" s="95">
        <v>670</v>
      </c>
      <c r="BN8" s="95">
        <v>696</v>
      </c>
      <c r="BO8" s="95">
        <v>698</v>
      </c>
      <c r="BP8" s="95">
        <v>698</v>
      </c>
      <c r="BQ8" s="95">
        <v>700</v>
      </c>
      <c r="BR8" s="95">
        <v>696</v>
      </c>
      <c r="BS8" s="95">
        <v>699</v>
      </c>
      <c r="BT8" s="95">
        <v>698</v>
      </c>
      <c r="BU8" s="95">
        <v>698</v>
      </c>
      <c r="BV8" s="95">
        <v>695</v>
      </c>
      <c r="BW8" s="95">
        <v>697</v>
      </c>
      <c r="BX8" s="265">
        <v>704</v>
      </c>
      <c r="BY8" s="265">
        <v>690</v>
      </c>
      <c r="BZ8" s="265">
        <v>731</v>
      </c>
      <c r="CA8" s="265">
        <v>725</v>
      </c>
      <c r="CB8" s="265">
        <v>720</v>
      </c>
      <c r="CC8" s="265">
        <v>717</v>
      </c>
      <c r="CD8" s="265">
        <v>714</v>
      </c>
      <c r="CE8" s="265">
        <v>714</v>
      </c>
      <c r="CF8" s="265">
        <v>710</v>
      </c>
      <c r="CG8" s="265">
        <v>709</v>
      </c>
      <c r="CH8" s="265">
        <v>701</v>
      </c>
      <c r="CI8" s="265">
        <v>696</v>
      </c>
      <c r="CJ8" s="95">
        <v>697</v>
      </c>
      <c r="CK8" s="95">
        <v>698</v>
      </c>
      <c r="CL8" s="95">
        <v>698</v>
      </c>
      <c r="CM8" s="95">
        <v>708</v>
      </c>
      <c r="CN8" s="95">
        <v>706</v>
      </c>
      <c r="CO8" s="95">
        <v>713</v>
      </c>
      <c r="CP8" s="95">
        <v>712</v>
      </c>
      <c r="CQ8" s="95">
        <v>719</v>
      </c>
      <c r="CR8" s="95">
        <v>717</v>
      </c>
      <c r="CS8" s="95">
        <v>715</v>
      </c>
      <c r="CT8" s="95">
        <v>712</v>
      </c>
      <c r="CU8" s="95">
        <v>707</v>
      </c>
      <c r="CV8" s="265">
        <v>704</v>
      </c>
      <c r="CW8" s="265">
        <v>700</v>
      </c>
      <c r="CX8" s="265">
        <v>693</v>
      </c>
      <c r="CY8" s="265">
        <v>698</v>
      </c>
      <c r="CZ8" s="265">
        <v>701</v>
      </c>
      <c r="DA8" s="265">
        <v>702</v>
      </c>
      <c r="DB8" s="265">
        <v>700</v>
      </c>
      <c r="DC8" s="265">
        <v>697</v>
      </c>
      <c r="DD8" s="265">
        <v>700</v>
      </c>
      <c r="DE8" s="265">
        <v>697</v>
      </c>
      <c r="DF8" s="265">
        <v>685</v>
      </c>
      <c r="DG8" s="265">
        <v>686</v>
      </c>
      <c r="DH8" s="95">
        <v>675</v>
      </c>
      <c r="DI8" s="95">
        <v>675</v>
      </c>
      <c r="DJ8" s="95">
        <v>646</v>
      </c>
      <c r="DK8" s="95">
        <v>663</v>
      </c>
      <c r="DL8" s="95">
        <v>673</v>
      </c>
      <c r="DM8" s="95">
        <v>684</v>
      </c>
      <c r="DN8" s="95">
        <v>685</v>
      </c>
      <c r="DO8" s="95">
        <v>687</v>
      </c>
      <c r="DP8" s="95">
        <v>684</v>
      </c>
      <c r="DQ8" s="95">
        <v>685</v>
      </c>
      <c r="DR8" s="95">
        <v>685</v>
      </c>
      <c r="DS8" s="95">
        <v>685</v>
      </c>
      <c r="DT8" s="95">
        <v>684</v>
      </c>
      <c r="DU8" s="95">
        <v>683</v>
      </c>
      <c r="DV8" s="95">
        <v>685</v>
      </c>
      <c r="DW8" s="95">
        <v>690</v>
      </c>
      <c r="DX8" s="271">
        <v>695</v>
      </c>
      <c r="DY8" s="276">
        <v>697</v>
      </c>
      <c r="DZ8" s="276">
        <v>701</v>
      </c>
      <c r="EA8" s="276">
        <v>702</v>
      </c>
      <c r="EB8" s="276">
        <v>706</v>
      </c>
      <c r="EC8" s="276">
        <v>711</v>
      </c>
      <c r="ED8" s="276">
        <v>712</v>
      </c>
      <c r="EE8" s="276">
        <v>713</v>
      </c>
      <c r="EF8" s="95">
        <v>709</v>
      </c>
      <c r="EG8" s="281">
        <v>-4</v>
      </c>
      <c r="EH8" s="282">
        <v>99.438990182328197</v>
      </c>
      <c r="EI8" s="281">
        <v>-4</v>
      </c>
      <c r="EJ8" s="282">
        <v>99.438990182328197</v>
      </c>
      <c r="EK8" s="279"/>
      <c r="EL8" s="278" t="s">
        <v>866</v>
      </c>
      <c r="EN8" s="284" t="s">
        <v>590</v>
      </c>
      <c r="EO8" s="287">
        <v>82249</v>
      </c>
      <c r="EP8" s="288">
        <v>106135</v>
      </c>
      <c r="EQ8" s="288">
        <v>105454</v>
      </c>
      <c r="ER8" s="14">
        <v>103814</v>
      </c>
      <c r="ES8" s="14">
        <v>104847</v>
      </c>
      <c r="ET8" s="14">
        <v>109587</v>
      </c>
      <c r="EU8" s="14">
        <v>105289</v>
      </c>
      <c r="EV8" s="14">
        <v>105615</v>
      </c>
      <c r="EW8" s="14">
        <v>103262</v>
      </c>
      <c r="EX8" s="292">
        <v>106856</v>
      </c>
    </row>
    <row r="9" spans="1:155" ht="15" customHeight="1" outlineLevel="2">
      <c r="A9" s="262">
        <v>585</v>
      </c>
      <c r="B9" s="263" t="s">
        <v>316</v>
      </c>
      <c r="C9" s="264" t="s">
        <v>345</v>
      </c>
      <c r="D9" s="265">
        <v>212</v>
      </c>
      <c r="E9" s="265">
        <v>212</v>
      </c>
      <c r="F9" s="265">
        <v>212</v>
      </c>
      <c r="G9" s="265">
        <v>212</v>
      </c>
      <c r="H9" s="265">
        <v>212</v>
      </c>
      <c r="I9" s="265">
        <v>212</v>
      </c>
      <c r="J9" s="265">
        <v>212</v>
      </c>
      <c r="K9" s="265">
        <v>212</v>
      </c>
      <c r="L9" s="265">
        <v>212</v>
      </c>
      <c r="M9" s="265">
        <v>212</v>
      </c>
      <c r="N9" s="265">
        <v>212</v>
      </c>
      <c r="O9" s="265">
        <v>236</v>
      </c>
      <c r="P9" s="95">
        <v>235</v>
      </c>
      <c r="Q9" s="95">
        <v>220</v>
      </c>
      <c r="R9" s="95">
        <v>218</v>
      </c>
      <c r="S9" s="95">
        <v>285</v>
      </c>
      <c r="T9" s="95">
        <v>282</v>
      </c>
      <c r="U9" s="95">
        <v>289</v>
      </c>
      <c r="V9" s="95">
        <v>288</v>
      </c>
      <c r="W9" s="95">
        <v>292</v>
      </c>
      <c r="X9" s="95">
        <v>292</v>
      </c>
      <c r="Y9" s="95">
        <v>295</v>
      </c>
      <c r="Z9" s="95">
        <v>294</v>
      </c>
      <c r="AA9" s="95">
        <v>294</v>
      </c>
      <c r="AB9" s="265">
        <v>293</v>
      </c>
      <c r="AC9" s="265">
        <v>293</v>
      </c>
      <c r="AD9" s="265">
        <v>293</v>
      </c>
      <c r="AE9" s="265">
        <v>293</v>
      </c>
      <c r="AF9" s="265">
        <v>291</v>
      </c>
      <c r="AG9" s="265">
        <v>291</v>
      </c>
      <c r="AH9" s="265">
        <v>291</v>
      </c>
      <c r="AI9" s="265">
        <v>293</v>
      </c>
      <c r="AJ9" s="265">
        <v>292</v>
      </c>
      <c r="AK9" s="265">
        <v>292</v>
      </c>
      <c r="AL9" s="265">
        <v>291</v>
      </c>
      <c r="AM9" s="265">
        <v>291</v>
      </c>
      <c r="AN9" s="95">
        <v>291</v>
      </c>
      <c r="AO9" s="95">
        <v>293</v>
      </c>
      <c r="AP9" s="95">
        <v>293</v>
      </c>
      <c r="AQ9" s="95">
        <v>293</v>
      </c>
      <c r="AR9" s="95">
        <v>292</v>
      </c>
      <c r="AS9" s="95">
        <v>292</v>
      </c>
      <c r="AT9" s="95">
        <v>291</v>
      </c>
      <c r="AU9" s="95">
        <v>290</v>
      </c>
      <c r="AV9" s="95">
        <v>289</v>
      </c>
      <c r="AW9" s="95">
        <v>289</v>
      </c>
      <c r="AX9" s="95">
        <v>288</v>
      </c>
      <c r="AY9" s="95">
        <v>288</v>
      </c>
      <c r="AZ9" s="265">
        <v>288</v>
      </c>
      <c r="BA9" s="265">
        <v>288</v>
      </c>
      <c r="BB9" s="265">
        <v>286</v>
      </c>
      <c r="BC9" s="265">
        <v>286</v>
      </c>
      <c r="BD9" s="265">
        <v>283</v>
      </c>
      <c r="BE9" s="265">
        <v>282</v>
      </c>
      <c r="BF9" s="265">
        <v>281</v>
      </c>
      <c r="BG9" s="265">
        <v>283</v>
      </c>
      <c r="BH9" s="265">
        <v>281</v>
      </c>
      <c r="BI9" s="265">
        <v>281</v>
      </c>
      <c r="BJ9" s="265">
        <v>277</v>
      </c>
      <c r="BK9" s="265">
        <v>278</v>
      </c>
      <c r="BL9" s="95">
        <v>279</v>
      </c>
      <c r="BM9" s="95">
        <v>278</v>
      </c>
      <c r="BN9" s="95">
        <v>287</v>
      </c>
      <c r="BO9" s="95">
        <v>286</v>
      </c>
      <c r="BP9" s="95">
        <v>286</v>
      </c>
      <c r="BQ9" s="95">
        <v>288</v>
      </c>
      <c r="BR9" s="95">
        <v>283</v>
      </c>
      <c r="BS9" s="95">
        <v>283</v>
      </c>
      <c r="BT9" s="95">
        <v>283</v>
      </c>
      <c r="BU9" s="95">
        <v>283</v>
      </c>
      <c r="BV9" s="95">
        <v>281</v>
      </c>
      <c r="BW9" s="95">
        <v>282</v>
      </c>
      <c r="BX9" s="265">
        <v>285</v>
      </c>
      <c r="BY9" s="265">
        <v>281</v>
      </c>
      <c r="BZ9" s="265">
        <v>294</v>
      </c>
      <c r="CA9" s="265">
        <v>289</v>
      </c>
      <c r="CB9" s="265">
        <v>293</v>
      </c>
      <c r="CC9" s="265">
        <v>291</v>
      </c>
      <c r="CD9" s="265">
        <v>291</v>
      </c>
      <c r="CE9" s="265">
        <v>291</v>
      </c>
      <c r="CF9" s="265">
        <v>290</v>
      </c>
      <c r="CG9" s="265">
        <v>290</v>
      </c>
      <c r="CH9" s="265">
        <v>289</v>
      </c>
      <c r="CI9" s="265">
        <v>278</v>
      </c>
      <c r="CJ9" s="95">
        <v>281</v>
      </c>
      <c r="CK9" s="95">
        <v>281</v>
      </c>
      <c r="CL9" s="95">
        <v>281</v>
      </c>
      <c r="CM9" s="95">
        <v>284</v>
      </c>
      <c r="CN9" s="95">
        <v>284</v>
      </c>
      <c r="CO9" s="95">
        <v>284</v>
      </c>
      <c r="CP9" s="95">
        <v>282</v>
      </c>
      <c r="CQ9" s="95">
        <v>283</v>
      </c>
      <c r="CR9" s="95">
        <v>284</v>
      </c>
      <c r="CS9" s="95">
        <v>283</v>
      </c>
      <c r="CT9" s="95">
        <v>285</v>
      </c>
      <c r="CU9" s="95">
        <v>280</v>
      </c>
      <c r="CV9" s="265">
        <v>280</v>
      </c>
      <c r="CW9" s="265">
        <v>279</v>
      </c>
      <c r="CX9" s="265">
        <v>280</v>
      </c>
      <c r="CY9" s="265">
        <v>281</v>
      </c>
      <c r="CZ9" s="265">
        <v>282</v>
      </c>
      <c r="DA9" s="265">
        <v>280</v>
      </c>
      <c r="DB9" s="265">
        <v>279</v>
      </c>
      <c r="DC9" s="265">
        <v>279</v>
      </c>
      <c r="DD9" s="265">
        <v>278</v>
      </c>
      <c r="DE9" s="265">
        <v>277</v>
      </c>
      <c r="DF9" s="265">
        <v>281</v>
      </c>
      <c r="DG9" s="265">
        <v>276</v>
      </c>
      <c r="DH9" s="95">
        <v>274</v>
      </c>
      <c r="DI9" s="95">
        <v>275</v>
      </c>
      <c r="DJ9" s="95">
        <v>270</v>
      </c>
      <c r="DK9" s="95">
        <v>271</v>
      </c>
      <c r="DL9" s="95">
        <v>274</v>
      </c>
      <c r="DM9" s="95">
        <v>274</v>
      </c>
      <c r="DN9" s="95">
        <v>270</v>
      </c>
      <c r="DO9" s="95">
        <v>270</v>
      </c>
      <c r="DP9" s="95">
        <v>271</v>
      </c>
      <c r="DQ9" s="95">
        <v>272</v>
      </c>
      <c r="DR9" s="95">
        <v>271</v>
      </c>
      <c r="DS9" s="95">
        <v>271</v>
      </c>
      <c r="DT9" s="95">
        <v>271</v>
      </c>
      <c r="DU9" s="95">
        <v>271</v>
      </c>
      <c r="DV9" s="95">
        <v>272</v>
      </c>
      <c r="DW9" s="95">
        <v>272</v>
      </c>
      <c r="DX9" s="271">
        <v>270</v>
      </c>
      <c r="DY9" s="276">
        <v>271</v>
      </c>
      <c r="DZ9" s="276">
        <v>274</v>
      </c>
      <c r="EA9" s="276">
        <v>274</v>
      </c>
      <c r="EB9" s="276">
        <v>276</v>
      </c>
      <c r="EC9" s="276">
        <v>277</v>
      </c>
      <c r="ED9" s="276">
        <v>275</v>
      </c>
      <c r="EE9" s="276">
        <v>275</v>
      </c>
      <c r="EF9" s="95">
        <v>276</v>
      </c>
      <c r="EG9" s="281">
        <v>1</v>
      </c>
      <c r="EH9" s="282">
        <v>100.363636363636</v>
      </c>
      <c r="EI9" s="281">
        <v>1</v>
      </c>
      <c r="EJ9" s="282">
        <v>100.363636363636</v>
      </c>
      <c r="EK9" s="279"/>
      <c r="EL9" s="278" t="s">
        <v>909</v>
      </c>
      <c r="EN9" s="284" t="s">
        <v>591</v>
      </c>
      <c r="EO9" s="287">
        <v>106911</v>
      </c>
      <c r="EP9" s="288">
        <v>106103</v>
      </c>
      <c r="EQ9" s="288">
        <v>105172</v>
      </c>
      <c r="ER9" s="14">
        <v>103633</v>
      </c>
      <c r="ES9" s="14">
        <v>104974</v>
      </c>
      <c r="ET9" s="14">
        <v>108409</v>
      </c>
      <c r="EU9" s="14">
        <v>106390</v>
      </c>
      <c r="EV9" s="14">
        <v>106122</v>
      </c>
      <c r="EW9" s="14">
        <v>104533</v>
      </c>
      <c r="EX9" s="292">
        <v>106758</v>
      </c>
    </row>
    <row r="10" spans="1:155" ht="15" customHeight="1" outlineLevel="2">
      <c r="A10" s="262">
        <v>591</v>
      </c>
      <c r="B10" s="263" t="s">
        <v>316</v>
      </c>
      <c r="C10" s="264" t="s">
        <v>347</v>
      </c>
      <c r="D10" s="265">
        <v>226</v>
      </c>
      <c r="E10" s="265">
        <v>226</v>
      </c>
      <c r="F10" s="265">
        <v>226</v>
      </c>
      <c r="G10" s="265">
        <v>226</v>
      </c>
      <c r="H10" s="265">
        <v>226</v>
      </c>
      <c r="I10" s="265">
        <v>228</v>
      </c>
      <c r="J10" s="265">
        <v>228</v>
      </c>
      <c r="K10" s="265">
        <v>228</v>
      </c>
      <c r="L10" s="265">
        <v>228</v>
      </c>
      <c r="M10" s="265">
        <v>228</v>
      </c>
      <c r="N10" s="265">
        <v>228</v>
      </c>
      <c r="O10" s="265">
        <v>241</v>
      </c>
      <c r="P10" s="95">
        <v>241</v>
      </c>
      <c r="Q10" s="95">
        <v>209</v>
      </c>
      <c r="R10" s="95">
        <v>207</v>
      </c>
      <c r="S10" s="95">
        <v>265</v>
      </c>
      <c r="T10" s="95">
        <v>255</v>
      </c>
      <c r="U10" s="95">
        <v>264</v>
      </c>
      <c r="V10" s="95">
        <v>266</v>
      </c>
      <c r="W10" s="95">
        <v>266</v>
      </c>
      <c r="X10" s="95">
        <v>266</v>
      </c>
      <c r="Y10" s="95">
        <v>266</v>
      </c>
      <c r="Z10" s="95">
        <v>266</v>
      </c>
      <c r="AA10" s="95">
        <v>266</v>
      </c>
      <c r="AB10" s="265">
        <v>265</v>
      </c>
      <c r="AC10" s="265">
        <v>264</v>
      </c>
      <c r="AD10" s="265">
        <v>265</v>
      </c>
      <c r="AE10" s="265">
        <v>265</v>
      </c>
      <c r="AF10" s="265">
        <v>264</v>
      </c>
      <c r="AG10" s="265">
        <v>263</v>
      </c>
      <c r="AH10" s="265">
        <v>263</v>
      </c>
      <c r="AI10" s="265">
        <v>263</v>
      </c>
      <c r="AJ10" s="265">
        <v>263</v>
      </c>
      <c r="AK10" s="265">
        <v>263</v>
      </c>
      <c r="AL10" s="265">
        <v>262</v>
      </c>
      <c r="AM10" s="265">
        <v>262</v>
      </c>
      <c r="AN10" s="95">
        <v>262</v>
      </c>
      <c r="AO10" s="95">
        <v>262</v>
      </c>
      <c r="AP10" s="95">
        <v>262</v>
      </c>
      <c r="AQ10" s="95">
        <v>262</v>
      </c>
      <c r="AR10" s="95">
        <v>262</v>
      </c>
      <c r="AS10" s="95">
        <v>262</v>
      </c>
      <c r="AT10" s="95">
        <v>261</v>
      </c>
      <c r="AU10" s="95">
        <v>260</v>
      </c>
      <c r="AV10" s="95">
        <v>259</v>
      </c>
      <c r="AW10" s="95">
        <v>259</v>
      </c>
      <c r="AX10" s="95">
        <v>258</v>
      </c>
      <c r="AY10" s="95">
        <v>258</v>
      </c>
      <c r="AZ10" s="265">
        <v>257</v>
      </c>
      <c r="BA10" s="265">
        <v>257</v>
      </c>
      <c r="BB10" s="265">
        <v>257</v>
      </c>
      <c r="BC10" s="265">
        <v>256</v>
      </c>
      <c r="BD10" s="265">
        <v>255</v>
      </c>
      <c r="BE10" s="265">
        <v>255</v>
      </c>
      <c r="BF10" s="265">
        <v>247</v>
      </c>
      <c r="BG10" s="265">
        <v>250</v>
      </c>
      <c r="BH10" s="265">
        <v>250</v>
      </c>
      <c r="BI10" s="265">
        <v>250</v>
      </c>
      <c r="BJ10" s="265">
        <v>247</v>
      </c>
      <c r="BK10" s="265">
        <v>247</v>
      </c>
      <c r="BL10" s="95">
        <v>247</v>
      </c>
      <c r="BM10" s="95">
        <v>247</v>
      </c>
      <c r="BN10" s="95">
        <v>255</v>
      </c>
      <c r="BO10" s="95">
        <v>256</v>
      </c>
      <c r="BP10" s="95">
        <v>256</v>
      </c>
      <c r="BQ10" s="95">
        <v>257</v>
      </c>
      <c r="BR10" s="95">
        <v>253</v>
      </c>
      <c r="BS10" s="95">
        <v>253</v>
      </c>
      <c r="BT10" s="95">
        <v>252</v>
      </c>
      <c r="BU10" s="95">
        <v>252</v>
      </c>
      <c r="BV10" s="95">
        <v>253</v>
      </c>
      <c r="BW10" s="95">
        <v>250</v>
      </c>
      <c r="BX10" s="265">
        <v>251</v>
      </c>
      <c r="BY10" s="265">
        <v>251</v>
      </c>
      <c r="BZ10" s="265">
        <v>260</v>
      </c>
      <c r="CA10" s="265">
        <v>259</v>
      </c>
      <c r="CB10" s="265">
        <v>263</v>
      </c>
      <c r="CC10" s="265">
        <v>265</v>
      </c>
      <c r="CD10" s="265">
        <v>268</v>
      </c>
      <c r="CE10" s="265">
        <v>268</v>
      </c>
      <c r="CF10" s="265">
        <v>266</v>
      </c>
      <c r="CG10" s="265">
        <v>267</v>
      </c>
      <c r="CH10" s="265">
        <v>267</v>
      </c>
      <c r="CI10" s="265">
        <v>261</v>
      </c>
      <c r="CJ10" s="95">
        <v>261</v>
      </c>
      <c r="CK10" s="95">
        <v>258</v>
      </c>
      <c r="CL10" s="95">
        <v>256</v>
      </c>
      <c r="CM10" s="95">
        <v>259</v>
      </c>
      <c r="CN10" s="95">
        <v>259</v>
      </c>
      <c r="CO10" s="95">
        <v>261</v>
      </c>
      <c r="CP10" s="95">
        <v>260</v>
      </c>
      <c r="CQ10" s="95">
        <v>265</v>
      </c>
      <c r="CR10" s="95">
        <v>267</v>
      </c>
      <c r="CS10" s="95">
        <v>267</v>
      </c>
      <c r="CT10" s="95">
        <v>266</v>
      </c>
      <c r="CU10" s="95">
        <v>265</v>
      </c>
      <c r="CV10" s="265">
        <v>264</v>
      </c>
      <c r="CW10" s="265">
        <v>265</v>
      </c>
      <c r="CX10" s="265">
        <v>264</v>
      </c>
      <c r="CY10" s="265">
        <v>267</v>
      </c>
      <c r="CZ10" s="265">
        <v>267</v>
      </c>
      <c r="DA10" s="265">
        <v>266</v>
      </c>
      <c r="DB10" s="265">
        <v>268</v>
      </c>
      <c r="DC10" s="265">
        <v>263</v>
      </c>
      <c r="DD10" s="265">
        <v>264</v>
      </c>
      <c r="DE10" s="265">
        <v>264</v>
      </c>
      <c r="DF10" s="265">
        <v>264</v>
      </c>
      <c r="DG10" s="265">
        <v>265</v>
      </c>
      <c r="DH10" s="95">
        <v>265</v>
      </c>
      <c r="DI10" s="95">
        <v>268</v>
      </c>
      <c r="DJ10" s="95">
        <v>262</v>
      </c>
      <c r="DK10" s="95">
        <v>267</v>
      </c>
      <c r="DL10" s="95">
        <v>274</v>
      </c>
      <c r="DM10" s="95">
        <v>277</v>
      </c>
      <c r="DN10" s="95">
        <v>275</v>
      </c>
      <c r="DO10" s="95">
        <v>277</v>
      </c>
      <c r="DP10" s="95">
        <v>275</v>
      </c>
      <c r="DQ10" s="95">
        <v>275</v>
      </c>
      <c r="DR10" s="95">
        <v>275</v>
      </c>
      <c r="DS10" s="95">
        <v>275</v>
      </c>
      <c r="DT10" s="95">
        <v>274</v>
      </c>
      <c r="DU10" s="95">
        <v>273</v>
      </c>
      <c r="DV10" s="95">
        <v>275</v>
      </c>
      <c r="DW10" s="95">
        <v>279</v>
      </c>
      <c r="DX10" s="271">
        <v>281</v>
      </c>
      <c r="DY10" s="276">
        <v>280</v>
      </c>
      <c r="DZ10" s="276">
        <v>281</v>
      </c>
      <c r="EA10" s="276">
        <v>281</v>
      </c>
      <c r="EB10" s="276">
        <v>286</v>
      </c>
      <c r="EC10" s="276">
        <v>283</v>
      </c>
      <c r="ED10" s="276">
        <v>283</v>
      </c>
      <c r="EE10" s="276">
        <v>284</v>
      </c>
      <c r="EF10" s="95">
        <v>283</v>
      </c>
      <c r="EG10" s="281">
        <v>-1</v>
      </c>
      <c r="EH10" s="282">
        <v>99.647887323943706</v>
      </c>
      <c r="EI10" s="281">
        <v>-1</v>
      </c>
      <c r="EJ10" s="282">
        <v>99.647887323943706</v>
      </c>
      <c r="EK10" s="279"/>
      <c r="EL10" s="278" t="s">
        <v>910</v>
      </c>
      <c r="EN10" s="284" t="s">
        <v>592</v>
      </c>
      <c r="EO10" s="287">
        <v>105353</v>
      </c>
      <c r="EP10" s="288">
        <v>106066</v>
      </c>
      <c r="EQ10" s="288">
        <v>105044</v>
      </c>
      <c r="ER10" s="14">
        <v>106477</v>
      </c>
      <c r="ES10" s="14">
        <v>104974</v>
      </c>
      <c r="ET10" s="14">
        <v>108840</v>
      </c>
      <c r="EU10" s="14">
        <v>106237</v>
      </c>
      <c r="EV10" s="14">
        <v>106026</v>
      </c>
      <c r="EW10" s="14">
        <v>105258</v>
      </c>
      <c r="EX10" s="292">
        <v>107122</v>
      </c>
    </row>
    <row r="11" spans="1:155" ht="15" customHeight="1" outlineLevel="2">
      <c r="A11" s="262">
        <v>893</v>
      </c>
      <c r="B11" s="263" t="s">
        <v>316</v>
      </c>
      <c r="C11" s="264" t="s">
        <v>348</v>
      </c>
      <c r="D11" s="265">
        <v>163</v>
      </c>
      <c r="E11" s="265">
        <v>170</v>
      </c>
      <c r="F11" s="265">
        <v>167</v>
      </c>
      <c r="G11" s="265">
        <v>167</v>
      </c>
      <c r="H11" s="265">
        <v>167</v>
      </c>
      <c r="I11" s="265">
        <v>167</v>
      </c>
      <c r="J11" s="265">
        <v>169</v>
      </c>
      <c r="K11" s="265">
        <v>182</v>
      </c>
      <c r="L11" s="265">
        <v>185</v>
      </c>
      <c r="M11" s="265">
        <v>186</v>
      </c>
      <c r="N11" s="265">
        <v>185</v>
      </c>
      <c r="O11" s="265">
        <v>200</v>
      </c>
      <c r="P11" s="95">
        <v>196</v>
      </c>
      <c r="Q11" s="95">
        <v>174</v>
      </c>
      <c r="R11" s="95">
        <v>173</v>
      </c>
      <c r="S11" s="95">
        <v>213</v>
      </c>
      <c r="T11" s="95">
        <v>210</v>
      </c>
      <c r="U11" s="95">
        <v>209</v>
      </c>
      <c r="V11" s="95">
        <v>206</v>
      </c>
      <c r="W11" s="95">
        <v>204</v>
      </c>
      <c r="X11" s="95">
        <v>203</v>
      </c>
      <c r="Y11" s="95">
        <v>204</v>
      </c>
      <c r="Z11" s="95">
        <v>204</v>
      </c>
      <c r="AA11" s="95">
        <v>209</v>
      </c>
      <c r="AB11" s="265">
        <v>209</v>
      </c>
      <c r="AC11" s="265">
        <v>211</v>
      </c>
      <c r="AD11" s="265">
        <v>213</v>
      </c>
      <c r="AE11" s="265">
        <v>213</v>
      </c>
      <c r="AF11" s="265">
        <v>214</v>
      </c>
      <c r="AG11" s="265">
        <v>214</v>
      </c>
      <c r="AH11" s="265">
        <v>215</v>
      </c>
      <c r="AI11" s="265">
        <v>219</v>
      </c>
      <c r="AJ11" s="265">
        <v>219</v>
      </c>
      <c r="AK11" s="265">
        <v>221</v>
      </c>
      <c r="AL11" s="265">
        <v>221</v>
      </c>
      <c r="AM11" s="265">
        <v>221</v>
      </c>
      <c r="AN11" s="95">
        <v>219</v>
      </c>
      <c r="AO11" s="95">
        <v>222</v>
      </c>
      <c r="AP11" s="95">
        <v>222</v>
      </c>
      <c r="AQ11" s="95">
        <v>222</v>
      </c>
      <c r="AR11" s="95">
        <v>222</v>
      </c>
      <c r="AS11" s="95">
        <v>221</v>
      </c>
      <c r="AT11" s="95">
        <v>216</v>
      </c>
      <c r="AU11" s="95">
        <v>215</v>
      </c>
      <c r="AV11" s="95">
        <v>215</v>
      </c>
      <c r="AW11" s="95">
        <v>215</v>
      </c>
      <c r="AX11" s="95">
        <v>215</v>
      </c>
      <c r="AY11" s="95">
        <v>215</v>
      </c>
      <c r="AZ11" s="265">
        <v>214</v>
      </c>
      <c r="BA11" s="265">
        <v>214</v>
      </c>
      <c r="BB11" s="265">
        <v>214</v>
      </c>
      <c r="BC11" s="265">
        <v>214</v>
      </c>
      <c r="BD11" s="265">
        <v>214</v>
      </c>
      <c r="BE11" s="265">
        <v>214</v>
      </c>
      <c r="BF11" s="265">
        <v>212</v>
      </c>
      <c r="BG11" s="265">
        <v>209</v>
      </c>
      <c r="BH11" s="265">
        <v>209</v>
      </c>
      <c r="BI11" s="265">
        <v>210</v>
      </c>
      <c r="BJ11" s="265">
        <v>205</v>
      </c>
      <c r="BK11" s="265">
        <v>205</v>
      </c>
      <c r="BL11" s="95">
        <v>257</v>
      </c>
      <c r="BM11" s="95">
        <v>256</v>
      </c>
      <c r="BN11" s="95">
        <v>259</v>
      </c>
      <c r="BO11" s="95">
        <v>264</v>
      </c>
      <c r="BP11" s="95">
        <v>264</v>
      </c>
      <c r="BQ11" s="95">
        <v>265</v>
      </c>
      <c r="BR11" s="95">
        <v>263</v>
      </c>
      <c r="BS11" s="95">
        <v>263</v>
      </c>
      <c r="BT11" s="95">
        <v>263</v>
      </c>
      <c r="BU11" s="95">
        <v>263</v>
      </c>
      <c r="BV11" s="95">
        <v>261</v>
      </c>
      <c r="BW11" s="95">
        <v>261</v>
      </c>
      <c r="BX11" s="265">
        <v>258</v>
      </c>
      <c r="BY11" s="265">
        <v>258</v>
      </c>
      <c r="BZ11" s="265">
        <v>269</v>
      </c>
      <c r="CA11" s="265">
        <v>266</v>
      </c>
      <c r="CB11" s="265">
        <v>270</v>
      </c>
      <c r="CC11" s="265">
        <v>273</v>
      </c>
      <c r="CD11" s="265">
        <v>275</v>
      </c>
      <c r="CE11" s="265">
        <v>275</v>
      </c>
      <c r="CF11" s="265">
        <v>276</v>
      </c>
      <c r="CG11" s="265">
        <v>277</v>
      </c>
      <c r="CH11" s="265">
        <v>274</v>
      </c>
      <c r="CI11" s="265">
        <v>269</v>
      </c>
      <c r="CJ11" s="95">
        <v>271</v>
      </c>
      <c r="CK11" s="95">
        <v>271</v>
      </c>
      <c r="CL11" s="95">
        <v>272</v>
      </c>
      <c r="CM11" s="95">
        <v>278</v>
      </c>
      <c r="CN11" s="95">
        <v>274</v>
      </c>
      <c r="CO11" s="95">
        <v>273</v>
      </c>
      <c r="CP11" s="95">
        <v>273</v>
      </c>
      <c r="CQ11" s="95">
        <v>273</v>
      </c>
      <c r="CR11" s="95">
        <v>273</v>
      </c>
      <c r="CS11" s="95">
        <v>274</v>
      </c>
      <c r="CT11" s="95">
        <v>273</v>
      </c>
      <c r="CU11" s="95">
        <v>273</v>
      </c>
      <c r="CV11" s="265">
        <v>272</v>
      </c>
      <c r="CW11" s="265">
        <v>271</v>
      </c>
      <c r="CX11" s="265">
        <v>272</v>
      </c>
      <c r="CY11" s="265">
        <v>275</v>
      </c>
      <c r="CZ11" s="265">
        <v>273</v>
      </c>
      <c r="DA11" s="265">
        <v>274</v>
      </c>
      <c r="DB11" s="265">
        <v>282</v>
      </c>
      <c r="DC11" s="265">
        <v>285</v>
      </c>
      <c r="DD11" s="265">
        <v>288</v>
      </c>
      <c r="DE11" s="265">
        <v>289</v>
      </c>
      <c r="DF11" s="265">
        <v>287</v>
      </c>
      <c r="DG11" s="265">
        <v>286</v>
      </c>
      <c r="DH11" s="95">
        <v>289</v>
      </c>
      <c r="DI11" s="95">
        <v>288</v>
      </c>
      <c r="DJ11" s="95">
        <v>281</v>
      </c>
      <c r="DK11" s="95">
        <v>283</v>
      </c>
      <c r="DL11" s="95">
        <v>285</v>
      </c>
      <c r="DM11" s="95">
        <v>289</v>
      </c>
      <c r="DN11" s="95">
        <v>290</v>
      </c>
      <c r="DO11" s="95">
        <v>290</v>
      </c>
      <c r="DP11" s="95">
        <v>293</v>
      </c>
      <c r="DQ11" s="95">
        <v>297</v>
      </c>
      <c r="DR11" s="95">
        <v>296</v>
      </c>
      <c r="DS11" s="95">
        <v>296</v>
      </c>
      <c r="DT11" s="95">
        <v>296</v>
      </c>
      <c r="DU11" s="95">
        <v>295</v>
      </c>
      <c r="DV11" s="95">
        <v>300</v>
      </c>
      <c r="DW11" s="95">
        <v>302</v>
      </c>
      <c r="DX11" s="271">
        <v>309</v>
      </c>
      <c r="DY11" s="276">
        <v>314</v>
      </c>
      <c r="DZ11" s="276">
        <v>322</v>
      </c>
      <c r="EA11" s="276">
        <v>320</v>
      </c>
      <c r="EB11" s="276">
        <v>321</v>
      </c>
      <c r="EC11" s="276">
        <v>324</v>
      </c>
      <c r="ED11" s="276">
        <v>325</v>
      </c>
      <c r="EE11" s="276">
        <v>325</v>
      </c>
      <c r="EF11" s="95">
        <v>325</v>
      </c>
      <c r="EG11" s="281">
        <v>0</v>
      </c>
      <c r="EH11" s="282">
        <v>100</v>
      </c>
      <c r="EI11" s="281">
        <v>0</v>
      </c>
      <c r="EJ11" s="282">
        <v>100</v>
      </c>
      <c r="EN11" s="284" t="s">
        <v>593</v>
      </c>
      <c r="EO11" s="287">
        <v>106974</v>
      </c>
      <c r="EP11" s="288">
        <v>105780</v>
      </c>
      <c r="EQ11" s="288">
        <v>104884</v>
      </c>
      <c r="ER11" s="14">
        <v>106223</v>
      </c>
      <c r="ES11" s="14">
        <v>105266</v>
      </c>
      <c r="ET11" s="289">
        <v>108461</v>
      </c>
      <c r="EU11" s="14">
        <v>106318</v>
      </c>
      <c r="EV11" s="14">
        <v>106102</v>
      </c>
      <c r="EW11" s="14">
        <v>105711</v>
      </c>
      <c r="EX11" s="292">
        <v>107251</v>
      </c>
    </row>
    <row r="12" spans="1:155" ht="15" outlineLevel="1">
      <c r="A12" s="258" t="s">
        <v>317</v>
      </c>
      <c r="B12" s="259"/>
      <c r="C12" s="260"/>
      <c r="D12" s="261">
        <v>3895</v>
      </c>
      <c r="E12" s="261">
        <v>3895</v>
      </c>
      <c r="F12" s="261">
        <v>3895</v>
      </c>
      <c r="G12" s="261">
        <v>3895</v>
      </c>
      <c r="H12" s="261">
        <v>3895</v>
      </c>
      <c r="I12" s="261">
        <v>3921</v>
      </c>
      <c r="J12" s="261">
        <v>3918</v>
      </c>
      <c r="K12" s="261">
        <v>3921</v>
      </c>
      <c r="L12" s="261">
        <v>3921</v>
      </c>
      <c r="M12" s="261">
        <v>3921</v>
      </c>
      <c r="N12" s="261">
        <v>3913</v>
      </c>
      <c r="O12" s="261">
        <v>4071</v>
      </c>
      <c r="P12" s="261">
        <v>4058</v>
      </c>
      <c r="Q12" s="261">
        <v>3463</v>
      </c>
      <c r="R12" s="261">
        <v>3424</v>
      </c>
      <c r="S12" s="261">
        <v>4210</v>
      </c>
      <c r="T12" s="261">
        <v>4145</v>
      </c>
      <c r="U12" s="261">
        <v>4163</v>
      </c>
      <c r="V12" s="261">
        <v>4119</v>
      </c>
      <c r="W12" s="261">
        <v>4124</v>
      </c>
      <c r="X12" s="261">
        <v>4122</v>
      </c>
      <c r="Y12" s="261">
        <v>4146</v>
      </c>
      <c r="Z12" s="261">
        <v>4138</v>
      </c>
      <c r="AA12" s="261">
        <v>4153</v>
      </c>
      <c r="AB12" s="261">
        <v>4153</v>
      </c>
      <c r="AC12" s="261">
        <v>4158</v>
      </c>
      <c r="AD12" s="261">
        <v>4156</v>
      </c>
      <c r="AE12" s="261">
        <v>4155</v>
      </c>
      <c r="AF12" s="261">
        <v>4135</v>
      </c>
      <c r="AG12" s="261">
        <v>4124</v>
      </c>
      <c r="AH12" s="261">
        <v>4125</v>
      </c>
      <c r="AI12" s="261">
        <v>4138</v>
      </c>
      <c r="AJ12" s="261">
        <v>4143</v>
      </c>
      <c r="AK12" s="261">
        <v>4150</v>
      </c>
      <c r="AL12" s="261">
        <v>4145</v>
      </c>
      <c r="AM12" s="261">
        <v>4144</v>
      </c>
      <c r="AN12" s="261">
        <v>4142</v>
      </c>
      <c r="AO12" s="261">
        <v>4148</v>
      </c>
      <c r="AP12" s="261">
        <v>4138</v>
      </c>
      <c r="AQ12" s="261">
        <v>4131</v>
      </c>
      <c r="AR12" s="261">
        <v>4123</v>
      </c>
      <c r="AS12" s="261">
        <v>4120</v>
      </c>
      <c r="AT12" s="261">
        <v>4112</v>
      </c>
      <c r="AU12" s="261">
        <v>4108</v>
      </c>
      <c r="AV12" s="261">
        <v>4100</v>
      </c>
      <c r="AW12" s="261">
        <v>4092</v>
      </c>
      <c r="AX12" s="261">
        <v>4083</v>
      </c>
      <c r="AY12" s="261">
        <v>4076</v>
      </c>
      <c r="AZ12" s="261">
        <v>4073</v>
      </c>
      <c r="BA12" s="261">
        <v>4064</v>
      </c>
      <c r="BB12" s="261">
        <v>4044</v>
      </c>
      <c r="BC12" s="261">
        <v>4035</v>
      </c>
      <c r="BD12" s="261">
        <v>4026</v>
      </c>
      <c r="BE12" s="261">
        <v>4016</v>
      </c>
      <c r="BF12" s="261">
        <v>3938</v>
      </c>
      <c r="BG12" s="261">
        <v>3910</v>
      </c>
      <c r="BH12" s="261">
        <v>3907</v>
      </c>
      <c r="BI12" s="261">
        <v>3899</v>
      </c>
      <c r="BJ12" s="261">
        <v>3901</v>
      </c>
      <c r="BK12" s="261">
        <v>3895</v>
      </c>
      <c r="BL12" s="261">
        <v>3880</v>
      </c>
      <c r="BM12" s="261">
        <v>3874</v>
      </c>
      <c r="BN12" s="261">
        <v>3927</v>
      </c>
      <c r="BO12" s="261">
        <v>3940</v>
      </c>
      <c r="BP12" s="261">
        <v>3940</v>
      </c>
      <c r="BQ12" s="261">
        <v>3995</v>
      </c>
      <c r="BR12" s="261">
        <v>3933</v>
      </c>
      <c r="BS12" s="261">
        <v>3951</v>
      </c>
      <c r="BT12" s="261">
        <v>3931</v>
      </c>
      <c r="BU12" s="261">
        <v>3915</v>
      </c>
      <c r="BV12" s="261">
        <v>3908</v>
      </c>
      <c r="BW12" s="261">
        <v>3922</v>
      </c>
      <c r="BX12" s="261">
        <v>3952</v>
      </c>
      <c r="BY12" s="261">
        <v>3900</v>
      </c>
      <c r="BZ12" s="261">
        <v>4338</v>
      </c>
      <c r="CA12" s="261">
        <v>4109</v>
      </c>
      <c r="CB12" s="261">
        <v>4218</v>
      </c>
      <c r="CC12" s="261">
        <v>4208</v>
      </c>
      <c r="CD12" s="261">
        <v>4186</v>
      </c>
      <c r="CE12" s="261">
        <v>4170</v>
      </c>
      <c r="CF12" s="261">
        <v>4152</v>
      </c>
      <c r="CG12" s="261">
        <v>4174</v>
      </c>
      <c r="CH12" s="261">
        <v>4146</v>
      </c>
      <c r="CI12" s="261">
        <v>4136</v>
      </c>
      <c r="CJ12" s="261">
        <v>4140</v>
      </c>
      <c r="CK12" s="261">
        <v>4110</v>
      </c>
      <c r="CL12" s="261">
        <v>4122</v>
      </c>
      <c r="CM12" s="261">
        <v>4176</v>
      </c>
      <c r="CN12" s="261">
        <v>4174</v>
      </c>
      <c r="CO12" s="261">
        <v>4202</v>
      </c>
      <c r="CP12" s="261">
        <v>4173</v>
      </c>
      <c r="CQ12" s="261">
        <v>4205</v>
      </c>
      <c r="CR12" s="261">
        <v>4195</v>
      </c>
      <c r="CS12" s="261">
        <v>4177</v>
      </c>
      <c r="CT12" s="261">
        <v>4199</v>
      </c>
      <c r="CU12" s="261">
        <v>4184</v>
      </c>
      <c r="CV12" s="261">
        <v>4169</v>
      </c>
      <c r="CW12" s="261">
        <v>4121</v>
      </c>
      <c r="CX12" s="261">
        <v>4167</v>
      </c>
      <c r="CY12" s="261">
        <v>4205</v>
      </c>
      <c r="CZ12" s="261">
        <v>4205</v>
      </c>
      <c r="DA12" s="261">
        <v>4209</v>
      </c>
      <c r="DB12" s="261">
        <v>4199</v>
      </c>
      <c r="DC12" s="261">
        <v>4205</v>
      </c>
      <c r="DD12" s="261">
        <v>4201</v>
      </c>
      <c r="DE12" s="261">
        <v>4197</v>
      </c>
      <c r="DF12" s="261">
        <v>4179</v>
      </c>
      <c r="DG12" s="261">
        <v>4170</v>
      </c>
      <c r="DH12" s="261">
        <v>4164</v>
      </c>
      <c r="DI12" s="261">
        <v>4093</v>
      </c>
      <c r="DJ12" s="261">
        <v>4007</v>
      </c>
      <c r="DK12" s="261">
        <v>4069</v>
      </c>
      <c r="DL12" s="261">
        <v>4117</v>
      </c>
      <c r="DM12" s="261">
        <v>4127</v>
      </c>
      <c r="DN12" s="261">
        <v>4130</v>
      </c>
      <c r="DO12" s="261">
        <v>4151</v>
      </c>
      <c r="DP12" s="261">
        <v>4168</v>
      </c>
      <c r="DQ12" s="261">
        <v>4194</v>
      </c>
      <c r="DR12" s="261">
        <v>4193</v>
      </c>
      <c r="DS12" s="261">
        <v>4193</v>
      </c>
      <c r="DT12" s="261">
        <v>4186</v>
      </c>
      <c r="DU12" s="261">
        <v>4188</v>
      </c>
      <c r="DV12" s="261">
        <v>4196</v>
      </c>
      <c r="DW12" s="261">
        <v>4197</v>
      </c>
      <c r="DX12" s="270">
        <v>4214</v>
      </c>
      <c r="DY12" s="275">
        <v>4219</v>
      </c>
      <c r="DZ12" s="275">
        <v>4236</v>
      </c>
      <c r="EA12" s="275">
        <v>4234</v>
      </c>
      <c r="EB12" s="275">
        <v>4245</v>
      </c>
      <c r="EC12" s="275">
        <v>4248</v>
      </c>
      <c r="ED12" s="275">
        <v>4266</v>
      </c>
      <c r="EE12" s="275">
        <v>4265</v>
      </c>
      <c r="EF12" s="261">
        <v>4256</v>
      </c>
      <c r="EG12" s="281">
        <v>-9</v>
      </c>
      <c r="EH12" s="282">
        <v>99.788980070340003</v>
      </c>
      <c r="EI12" s="281">
        <v>-9</v>
      </c>
      <c r="EJ12" s="282">
        <v>99.788980070340003</v>
      </c>
      <c r="EN12" s="284" t="s">
        <v>594</v>
      </c>
      <c r="EO12" s="287">
        <v>105793</v>
      </c>
      <c r="EP12" s="288">
        <v>105898</v>
      </c>
      <c r="EQ12" s="288">
        <v>104625</v>
      </c>
      <c r="ER12" s="14">
        <v>104412</v>
      </c>
      <c r="ES12" s="14">
        <v>104021</v>
      </c>
      <c r="ET12" s="289">
        <v>107936</v>
      </c>
      <c r="EU12" s="14">
        <v>106026</v>
      </c>
      <c r="EV12" s="14">
        <v>106013</v>
      </c>
      <c r="EW12" s="14">
        <v>106007</v>
      </c>
      <c r="EX12" s="292">
        <v>107398</v>
      </c>
    </row>
    <row r="13" spans="1:155" ht="15" outlineLevel="2">
      <c r="A13" s="262">
        <v>120</v>
      </c>
      <c r="B13" s="263" t="s">
        <v>317</v>
      </c>
      <c r="C13" s="264" t="s">
        <v>349</v>
      </c>
      <c r="D13" s="265">
        <v>273</v>
      </c>
      <c r="E13" s="265">
        <v>273</v>
      </c>
      <c r="F13" s="265">
        <v>273</v>
      </c>
      <c r="G13" s="265">
        <v>273</v>
      </c>
      <c r="H13" s="265">
        <v>273</v>
      </c>
      <c r="I13" s="265">
        <v>273</v>
      </c>
      <c r="J13" s="265">
        <v>273</v>
      </c>
      <c r="K13" s="265">
        <v>273</v>
      </c>
      <c r="L13" s="265">
        <v>273</v>
      </c>
      <c r="M13" s="265">
        <v>273</v>
      </c>
      <c r="N13" s="265">
        <v>273</v>
      </c>
      <c r="O13" s="265">
        <v>290</v>
      </c>
      <c r="P13" s="95">
        <v>288</v>
      </c>
      <c r="Q13" s="95">
        <v>258</v>
      </c>
      <c r="R13" s="95">
        <v>257</v>
      </c>
      <c r="S13" s="95">
        <v>339</v>
      </c>
      <c r="T13" s="95">
        <v>335</v>
      </c>
      <c r="U13" s="95">
        <v>341</v>
      </c>
      <c r="V13" s="95">
        <v>343</v>
      </c>
      <c r="W13" s="95">
        <v>343</v>
      </c>
      <c r="X13" s="95">
        <v>343</v>
      </c>
      <c r="Y13" s="95">
        <v>346</v>
      </c>
      <c r="Z13" s="95">
        <v>346</v>
      </c>
      <c r="AA13" s="95">
        <v>351</v>
      </c>
      <c r="AB13" s="265">
        <v>351</v>
      </c>
      <c r="AC13" s="265">
        <v>351</v>
      </c>
      <c r="AD13" s="265">
        <v>350</v>
      </c>
      <c r="AE13" s="265">
        <v>350</v>
      </c>
      <c r="AF13" s="265">
        <v>354</v>
      </c>
      <c r="AG13" s="265">
        <v>352</v>
      </c>
      <c r="AH13" s="265">
        <v>351</v>
      </c>
      <c r="AI13" s="265">
        <v>353</v>
      </c>
      <c r="AJ13" s="265">
        <v>354</v>
      </c>
      <c r="AK13" s="265">
        <v>356</v>
      </c>
      <c r="AL13" s="265">
        <v>355</v>
      </c>
      <c r="AM13" s="265">
        <v>355</v>
      </c>
      <c r="AN13" s="95">
        <v>355</v>
      </c>
      <c r="AO13" s="95">
        <v>354</v>
      </c>
      <c r="AP13" s="95">
        <v>354</v>
      </c>
      <c r="AQ13" s="95">
        <v>353</v>
      </c>
      <c r="AR13" s="95">
        <v>352</v>
      </c>
      <c r="AS13" s="95">
        <v>352</v>
      </c>
      <c r="AT13" s="95">
        <v>352</v>
      </c>
      <c r="AU13" s="95">
        <v>352</v>
      </c>
      <c r="AV13" s="95">
        <v>350</v>
      </c>
      <c r="AW13" s="95">
        <v>349</v>
      </c>
      <c r="AX13" s="95">
        <v>348</v>
      </c>
      <c r="AY13" s="95">
        <v>346</v>
      </c>
      <c r="AZ13" s="265">
        <v>346</v>
      </c>
      <c r="BA13" s="265">
        <v>346</v>
      </c>
      <c r="BB13" s="265">
        <v>345</v>
      </c>
      <c r="BC13" s="265">
        <v>345</v>
      </c>
      <c r="BD13" s="265">
        <v>345</v>
      </c>
      <c r="BE13" s="265">
        <v>345</v>
      </c>
      <c r="BF13" s="265">
        <v>338</v>
      </c>
      <c r="BG13" s="265">
        <v>342</v>
      </c>
      <c r="BH13" s="265">
        <v>342</v>
      </c>
      <c r="BI13" s="265">
        <v>342</v>
      </c>
      <c r="BJ13" s="265">
        <v>340</v>
      </c>
      <c r="BK13" s="265">
        <v>340</v>
      </c>
      <c r="BL13" s="95">
        <v>339</v>
      </c>
      <c r="BM13" s="95">
        <v>339</v>
      </c>
      <c r="BN13" s="95">
        <v>339</v>
      </c>
      <c r="BO13" s="95">
        <v>340</v>
      </c>
      <c r="BP13" s="95">
        <v>340</v>
      </c>
      <c r="BQ13" s="95">
        <v>341</v>
      </c>
      <c r="BR13" s="95">
        <v>340</v>
      </c>
      <c r="BS13" s="95">
        <v>344</v>
      </c>
      <c r="BT13" s="95">
        <v>342</v>
      </c>
      <c r="BU13" s="95">
        <v>339</v>
      </c>
      <c r="BV13" s="95">
        <v>339</v>
      </c>
      <c r="BW13" s="95">
        <v>337</v>
      </c>
      <c r="BX13" s="265">
        <v>341</v>
      </c>
      <c r="BY13" s="265">
        <v>340</v>
      </c>
      <c r="BZ13" s="265">
        <v>349</v>
      </c>
      <c r="CA13" s="265">
        <v>322</v>
      </c>
      <c r="CB13" s="265">
        <v>332</v>
      </c>
      <c r="CC13" s="265">
        <v>330</v>
      </c>
      <c r="CD13" s="265">
        <v>329</v>
      </c>
      <c r="CE13" s="265">
        <v>328</v>
      </c>
      <c r="CF13" s="265">
        <v>328</v>
      </c>
      <c r="CG13" s="265">
        <v>331</v>
      </c>
      <c r="CH13" s="265">
        <v>328</v>
      </c>
      <c r="CI13" s="265">
        <v>330</v>
      </c>
      <c r="CJ13" s="95">
        <v>330</v>
      </c>
      <c r="CK13" s="95">
        <v>326</v>
      </c>
      <c r="CL13" s="95">
        <v>326</v>
      </c>
      <c r="CM13" s="95">
        <v>332</v>
      </c>
      <c r="CN13" s="95">
        <v>334</v>
      </c>
      <c r="CO13" s="95">
        <v>338</v>
      </c>
      <c r="CP13" s="95">
        <v>339</v>
      </c>
      <c r="CQ13" s="95">
        <v>341</v>
      </c>
      <c r="CR13" s="95">
        <v>342</v>
      </c>
      <c r="CS13" s="95">
        <v>344</v>
      </c>
      <c r="CT13" s="95">
        <v>346</v>
      </c>
      <c r="CU13" s="95">
        <v>345</v>
      </c>
      <c r="CV13" s="265">
        <v>344</v>
      </c>
      <c r="CW13" s="265">
        <v>338</v>
      </c>
      <c r="CX13" s="265">
        <v>348</v>
      </c>
      <c r="CY13" s="265">
        <v>354</v>
      </c>
      <c r="CZ13" s="265">
        <v>353</v>
      </c>
      <c r="DA13" s="265">
        <v>354</v>
      </c>
      <c r="DB13" s="265">
        <v>353</v>
      </c>
      <c r="DC13" s="265">
        <v>353</v>
      </c>
      <c r="DD13" s="265">
        <v>352</v>
      </c>
      <c r="DE13" s="265">
        <v>353</v>
      </c>
      <c r="DF13" s="265">
        <v>354</v>
      </c>
      <c r="DG13" s="265">
        <v>353</v>
      </c>
      <c r="DH13" s="95">
        <v>350</v>
      </c>
      <c r="DI13" s="95">
        <v>352</v>
      </c>
      <c r="DJ13" s="95">
        <v>338</v>
      </c>
      <c r="DK13" s="95">
        <v>346</v>
      </c>
      <c r="DL13" s="95">
        <v>350</v>
      </c>
      <c r="DM13" s="95">
        <v>352</v>
      </c>
      <c r="DN13" s="95">
        <v>352</v>
      </c>
      <c r="DO13" s="95">
        <v>356</v>
      </c>
      <c r="DP13" s="95">
        <v>358</v>
      </c>
      <c r="DQ13" s="95">
        <v>365</v>
      </c>
      <c r="DR13" s="95">
        <v>366</v>
      </c>
      <c r="DS13" s="95">
        <v>366</v>
      </c>
      <c r="DT13" s="95">
        <v>364</v>
      </c>
      <c r="DU13" s="95">
        <v>365</v>
      </c>
      <c r="DV13" s="95">
        <v>366</v>
      </c>
      <c r="DW13" s="95">
        <v>368</v>
      </c>
      <c r="DX13" s="271">
        <v>369</v>
      </c>
      <c r="DY13" s="276">
        <v>368</v>
      </c>
      <c r="DZ13" s="276">
        <v>368</v>
      </c>
      <c r="EA13" s="276">
        <v>370</v>
      </c>
      <c r="EB13" s="276">
        <v>370</v>
      </c>
      <c r="EC13" s="276">
        <v>371</v>
      </c>
      <c r="ED13" s="276">
        <v>374</v>
      </c>
      <c r="EE13" s="276">
        <v>373</v>
      </c>
      <c r="EF13" s="95">
        <v>373</v>
      </c>
      <c r="EG13" s="281">
        <v>0</v>
      </c>
      <c r="EH13" s="282">
        <v>100</v>
      </c>
      <c r="EI13" s="281">
        <v>0</v>
      </c>
      <c r="EJ13" s="282">
        <v>100</v>
      </c>
      <c r="EN13" s="284" t="s">
        <v>595</v>
      </c>
      <c r="EO13" s="287">
        <v>105484</v>
      </c>
      <c r="EP13" s="288">
        <v>106031</v>
      </c>
      <c r="EQ13" s="288">
        <v>105164</v>
      </c>
      <c r="ER13" s="14">
        <v>104205</v>
      </c>
      <c r="ES13" s="14">
        <v>104098</v>
      </c>
      <c r="ET13" s="289">
        <v>107598</v>
      </c>
      <c r="EU13" s="14">
        <v>106671</v>
      </c>
      <c r="EV13" s="14">
        <v>106016</v>
      </c>
      <c r="EW13" s="14">
        <v>106065</v>
      </c>
      <c r="EX13" s="292">
        <v>107511</v>
      </c>
    </row>
    <row r="14" spans="1:155" ht="15" outlineLevel="2">
      <c r="A14" s="262">
        <v>154</v>
      </c>
      <c r="B14" s="263" t="s">
        <v>317</v>
      </c>
      <c r="C14" s="264" t="s">
        <v>350</v>
      </c>
      <c r="D14" s="265">
        <v>1791</v>
      </c>
      <c r="E14" s="265">
        <v>1791</v>
      </c>
      <c r="F14" s="265">
        <v>1791</v>
      </c>
      <c r="G14" s="265">
        <v>1791</v>
      </c>
      <c r="H14" s="265">
        <v>1791</v>
      </c>
      <c r="I14" s="265">
        <v>1805</v>
      </c>
      <c r="J14" s="265">
        <v>1803</v>
      </c>
      <c r="K14" s="265">
        <v>1805</v>
      </c>
      <c r="L14" s="265">
        <v>1805</v>
      </c>
      <c r="M14" s="265">
        <v>1805</v>
      </c>
      <c r="N14" s="265">
        <v>1800</v>
      </c>
      <c r="O14" s="265">
        <v>1826</v>
      </c>
      <c r="P14" s="95">
        <v>1819</v>
      </c>
      <c r="Q14" s="95">
        <v>1537</v>
      </c>
      <c r="R14" s="95">
        <v>1514</v>
      </c>
      <c r="S14" s="95">
        <v>1895</v>
      </c>
      <c r="T14" s="95">
        <v>1860</v>
      </c>
      <c r="U14" s="95">
        <v>1872</v>
      </c>
      <c r="V14" s="95">
        <v>1844</v>
      </c>
      <c r="W14" s="95">
        <v>1847</v>
      </c>
      <c r="X14" s="95">
        <v>1846</v>
      </c>
      <c r="Y14" s="95">
        <v>1849</v>
      </c>
      <c r="Z14" s="95">
        <v>1845</v>
      </c>
      <c r="AA14" s="95">
        <v>1844</v>
      </c>
      <c r="AB14" s="265">
        <v>1843</v>
      </c>
      <c r="AC14" s="265">
        <v>1841</v>
      </c>
      <c r="AD14" s="265">
        <v>1843</v>
      </c>
      <c r="AE14" s="265">
        <v>1843</v>
      </c>
      <c r="AF14" s="265">
        <v>1832</v>
      </c>
      <c r="AG14" s="265">
        <v>1830</v>
      </c>
      <c r="AH14" s="265">
        <v>1827</v>
      </c>
      <c r="AI14" s="265">
        <v>1831</v>
      </c>
      <c r="AJ14" s="265">
        <v>1832</v>
      </c>
      <c r="AK14" s="265">
        <v>1831</v>
      </c>
      <c r="AL14" s="265">
        <v>1828</v>
      </c>
      <c r="AM14" s="265">
        <v>1828</v>
      </c>
      <c r="AN14" s="95">
        <v>1828</v>
      </c>
      <c r="AO14" s="95">
        <v>1829</v>
      </c>
      <c r="AP14" s="95">
        <v>1822</v>
      </c>
      <c r="AQ14" s="95">
        <v>1818</v>
      </c>
      <c r="AR14" s="95">
        <v>1816</v>
      </c>
      <c r="AS14" s="95">
        <v>1815</v>
      </c>
      <c r="AT14" s="95">
        <v>1810</v>
      </c>
      <c r="AU14" s="95">
        <v>1807</v>
      </c>
      <c r="AV14" s="95">
        <v>1804</v>
      </c>
      <c r="AW14" s="95">
        <v>1802</v>
      </c>
      <c r="AX14" s="95">
        <v>1797</v>
      </c>
      <c r="AY14" s="95">
        <v>1794</v>
      </c>
      <c r="AZ14" s="265">
        <v>1794</v>
      </c>
      <c r="BA14" s="265">
        <v>1791</v>
      </c>
      <c r="BB14" s="265">
        <v>1781</v>
      </c>
      <c r="BC14" s="265">
        <v>1773</v>
      </c>
      <c r="BD14" s="265">
        <v>1769</v>
      </c>
      <c r="BE14" s="265">
        <v>1762</v>
      </c>
      <c r="BF14" s="265">
        <v>1734</v>
      </c>
      <c r="BG14" s="265">
        <v>1734</v>
      </c>
      <c r="BH14" s="265">
        <v>1733</v>
      </c>
      <c r="BI14" s="265">
        <v>1730</v>
      </c>
      <c r="BJ14" s="265">
        <v>1731</v>
      </c>
      <c r="BK14" s="265">
        <v>1729</v>
      </c>
      <c r="BL14" s="95">
        <v>1723</v>
      </c>
      <c r="BM14" s="95">
        <v>1720</v>
      </c>
      <c r="BN14" s="95">
        <v>1748</v>
      </c>
      <c r="BO14" s="95">
        <v>1754</v>
      </c>
      <c r="BP14" s="95">
        <v>1754</v>
      </c>
      <c r="BQ14" s="95">
        <v>1771</v>
      </c>
      <c r="BR14" s="95">
        <v>1734</v>
      </c>
      <c r="BS14" s="95">
        <v>1734</v>
      </c>
      <c r="BT14" s="95">
        <v>1724</v>
      </c>
      <c r="BU14" s="95">
        <v>1714</v>
      </c>
      <c r="BV14" s="95">
        <v>1710</v>
      </c>
      <c r="BW14" s="95">
        <v>1719</v>
      </c>
      <c r="BX14" s="265">
        <v>1737</v>
      </c>
      <c r="BY14" s="265">
        <v>1714</v>
      </c>
      <c r="BZ14" s="265">
        <v>1941</v>
      </c>
      <c r="CA14" s="265">
        <v>1875</v>
      </c>
      <c r="CB14" s="265">
        <v>1911</v>
      </c>
      <c r="CC14" s="265">
        <v>1909</v>
      </c>
      <c r="CD14" s="265">
        <v>1892</v>
      </c>
      <c r="CE14" s="265">
        <v>1881</v>
      </c>
      <c r="CF14" s="265">
        <v>1874</v>
      </c>
      <c r="CG14" s="265">
        <v>1884</v>
      </c>
      <c r="CH14" s="265">
        <v>1879</v>
      </c>
      <c r="CI14" s="265">
        <v>1867</v>
      </c>
      <c r="CJ14" s="95">
        <v>1864</v>
      </c>
      <c r="CK14" s="95">
        <v>1843</v>
      </c>
      <c r="CL14" s="95">
        <v>1851</v>
      </c>
      <c r="CM14" s="95">
        <v>1884</v>
      </c>
      <c r="CN14" s="95">
        <v>1884</v>
      </c>
      <c r="CO14" s="95">
        <v>1897</v>
      </c>
      <c r="CP14" s="95">
        <v>1878</v>
      </c>
      <c r="CQ14" s="95">
        <v>1904</v>
      </c>
      <c r="CR14" s="95">
        <v>1891</v>
      </c>
      <c r="CS14" s="95">
        <v>1877</v>
      </c>
      <c r="CT14" s="95">
        <v>1886</v>
      </c>
      <c r="CU14" s="95">
        <v>1877</v>
      </c>
      <c r="CV14" s="265">
        <v>1870</v>
      </c>
      <c r="CW14" s="265">
        <v>1860</v>
      </c>
      <c r="CX14" s="265">
        <v>1870</v>
      </c>
      <c r="CY14" s="265">
        <v>1888</v>
      </c>
      <c r="CZ14" s="265">
        <v>1889</v>
      </c>
      <c r="DA14" s="265">
        <v>1890</v>
      </c>
      <c r="DB14" s="265">
        <v>1884</v>
      </c>
      <c r="DC14" s="265">
        <v>1880</v>
      </c>
      <c r="DD14" s="265">
        <v>1881</v>
      </c>
      <c r="DE14" s="265">
        <v>1879</v>
      </c>
      <c r="DF14" s="265">
        <v>1865</v>
      </c>
      <c r="DG14" s="265">
        <v>1863</v>
      </c>
      <c r="DH14" s="95">
        <v>1862</v>
      </c>
      <c r="DI14" s="95">
        <v>1832</v>
      </c>
      <c r="DJ14" s="95">
        <v>1781</v>
      </c>
      <c r="DK14" s="95">
        <v>1806</v>
      </c>
      <c r="DL14" s="95">
        <v>1828</v>
      </c>
      <c r="DM14" s="95">
        <v>1828</v>
      </c>
      <c r="DN14" s="95">
        <v>1825</v>
      </c>
      <c r="DO14" s="95">
        <v>1839</v>
      </c>
      <c r="DP14" s="95">
        <v>1840</v>
      </c>
      <c r="DQ14" s="95">
        <v>1850</v>
      </c>
      <c r="DR14" s="95">
        <v>1845</v>
      </c>
      <c r="DS14" s="95">
        <v>1845</v>
      </c>
      <c r="DT14" s="95">
        <v>1852</v>
      </c>
      <c r="DU14" s="95">
        <v>1848</v>
      </c>
      <c r="DV14" s="95">
        <v>1854</v>
      </c>
      <c r="DW14" s="95">
        <v>1854</v>
      </c>
      <c r="DX14" s="271">
        <v>1864</v>
      </c>
      <c r="DY14" s="276">
        <v>1868</v>
      </c>
      <c r="DZ14" s="276">
        <v>1877</v>
      </c>
      <c r="EA14" s="276">
        <v>1877</v>
      </c>
      <c r="EB14" s="276">
        <v>1882</v>
      </c>
      <c r="EC14" s="276">
        <v>1889</v>
      </c>
      <c r="ED14" s="276">
        <v>1902</v>
      </c>
      <c r="EE14" s="276">
        <v>1904</v>
      </c>
      <c r="EF14" s="95">
        <v>1905</v>
      </c>
      <c r="EG14" s="281">
        <v>1</v>
      </c>
      <c r="EH14" s="282">
        <v>100.052521008403</v>
      </c>
      <c r="EI14" s="281">
        <v>1</v>
      </c>
      <c r="EJ14" s="282">
        <v>100.052521008403</v>
      </c>
      <c r="EN14" s="284" t="s">
        <v>596</v>
      </c>
      <c r="EO14" s="287">
        <v>105267</v>
      </c>
      <c r="EP14" s="288">
        <v>106045</v>
      </c>
      <c r="EQ14" s="288">
        <v>104973</v>
      </c>
      <c r="ER14" s="14">
        <v>104074</v>
      </c>
      <c r="ES14" s="14">
        <v>103804</v>
      </c>
      <c r="ET14" s="289">
        <v>107251</v>
      </c>
      <c r="EU14" s="14">
        <v>106662</v>
      </c>
      <c r="EV14" s="14">
        <v>106047</v>
      </c>
      <c r="EW14" s="14">
        <v>106423</v>
      </c>
      <c r="EX14" s="292">
        <v>107631</v>
      </c>
    </row>
    <row r="15" spans="1:155" ht="15" outlineLevel="2">
      <c r="A15" s="262">
        <v>250</v>
      </c>
      <c r="B15" s="263" t="s">
        <v>317</v>
      </c>
      <c r="C15" s="264" t="s">
        <v>351</v>
      </c>
      <c r="D15" s="265">
        <v>696</v>
      </c>
      <c r="E15" s="265">
        <v>696</v>
      </c>
      <c r="F15" s="265">
        <v>696</v>
      </c>
      <c r="G15" s="265">
        <v>696</v>
      </c>
      <c r="H15" s="265">
        <v>696</v>
      </c>
      <c r="I15" s="265">
        <v>698</v>
      </c>
      <c r="J15" s="265">
        <v>698</v>
      </c>
      <c r="K15" s="265">
        <v>698</v>
      </c>
      <c r="L15" s="265">
        <v>698</v>
      </c>
      <c r="M15" s="265">
        <v>698</v>
      </c>
      <c r="N15" s="265">
        <v>698</v>
      </c>
      <c r="O15" s="265">
        <v>738</v>
      </c>
      <c r="P15" s="95">
        <v>737</v>
      </c>
      <c r="Q15" s="95">
        <v>620</v>
      </c>
      <c r="R15" s="95">
        <v>617</v>
      </c>
      <c r="S15" s="95">
        <v>742</v>
      </c>
      <c r="T15" s="95">
        <v>733</v>
      </c>
      <c r="U15" s="95">
        <v>727</v>
      </c>
      <c r="V15" s="95">
        <v>724</v>
      </c>
      <c r="W15" s="95">
        <v>725</v>
      </c>
      <c r="X15" s="95">
        <v>724</v>
      </c>
      <c r="Y15" s="95">
        <v>729</v>
      </c>
      <c r="Z15" s="95">
        <v>728</v>
      </c>
      <c r="AA15" s="95">
        <v>731</v>
      </c>
      <c r="AB15" s="265">
        <v>732</v>
      </c>
      <c r="AC15" s="265">
        <v>738</v>
      </c>
      <c r="AD15" s="265">
        <v>734</v>
      </c>
      <c r="AE15" s="265">
        <v>734</v>
      </c>
      <c r="AF15" s="265">
        <v>719</v>
      </c>
      <c r="AG15" s="265">
        <v>719</v>
      </c>
      <c r="AH15" s="265">
        <v>721</v>
      </c>
      <c r="AI15" s="265">
        <v>724</v>
      </c>
      <c r="AJ15" s="265">
        <v>724</v>
      </c>
      <c r="AK15" s="265">
        <v>728</v>
      </c>
      <c r="AL15" s="265">
        <v>728</v>
      </c>
      <c r="AM15" s="265">
        <v>728</v>
      </c>
      <c r="AN15" s="95">
        <v>728</v>
      </c>
      <c r="AO15" s="95">
        <v>730</v>
      </c>
      <c r="AP15" s="95">
        <v>727</v>
      </c>
      <c r="AQ15" s="95">
        <v>726</v>
      </c>
      <c r="AR15" s="95">
        <v>725</v>
      </c>
      <c r="AS15" s="95">
        <v>724</v>
      </c>
      <c r="AT15" s="95">
        <v>723</v>
      </c>
      <c r="AU15" s="95">
        <v>723</v>
      </c>
      <c r="AV15" s="95">
        <v>722</v>
      </c>
      <c r="AW15" s="95">
        <v>722</v>
      </c>
      <c r="AX15" s="95">
        <v>720</v>
      </c>
      <c r="AY15" s="95">
        <v>719</v>
      </c>
      <c r="AZ15" s="265">
        <v>718</v>
      </c>
      <c r="BA15" s="265">
        <v>714</v>
      </c>
      <c r="BB15" s="265">
        <v>712</v>
      </c>
      <c r="BC15" s="265">
        <v>711</v>
      </c>
      <c r="BD15" s="265">
        <v>708</v>
      </c>
      <c r="BE15" s="265">
        <v>707</v>
      </c>
      <c r="BF15" s="265">
        <v>690</v>
      </c>
      <c r="BG15" s="265">
        <v>675</v>
      </c>
      <c r="BH15" s="265">
        <v>674</v>
      </c>
      <c r="BI15" s="265">
        <v>672</v>
      </c>
      <c r="BJ15" s="265">
        <v>673</v>
      </c>
      <c r="BK15" s="265">
        <v>672</v>
      </c>
      <c r="BL15" s="95">
        <v>670</v>
      </c>
      <c r="BM15" s="95">
        <v>669</v>
      </c>
      <c r="BN15" s="95">
        <v>674</v>
      </c>
      <c r="BO15" s="95">
        <v>675</v>
      </c>
      <c r="BP15" s="95">
        <v>675</v>
      </c>
      <c r="BQ15" s="95">
        <v>683</v>
      </c>
      <c r="BR15" s="95">
        <v>673</v>
      </c>
      <c r="BS15" s="95">
        <v>676</v>
      </c>
      <c r="BT15" s="95">
        <v>675</v>
      </c>
      <c r="BU15" s="95">
        <v>672</v>
      </c>
      <c r="BV15" s="95">
        <v>670</v>
      </c>
      <c r="BW15" s="95">
        <v>673</v>
      </c>
      <c r="BX15" s="265">
        <v>674</v>
      </c>
      <c r="BY15" s="265">
        <v>665</v>
      </c>
      <c r="BZ15" s="265">
        <v>749</v>
      </c>
      <c r="CA15" s="265">
        <v>700</v>
      </c>
      <c r="CB15" s="265">
        <v>714</v>
      </c>
      <c r="CC15" s="265">
        <v>715</v>
      </c>
      <c r="CD15" s="265">
        <v>716</v>
      </c>
      <c r="CE15" s="265">
        <v>713</v>
      </c>
      <c r="CF15" s="265">
        <v>706</v>
      </c>
      <c r="CG15" s="265">
        <v>712</v>
      </c>
      <c r="CH15" s="265">
        <v>710</v>
      </c>
      <c r="CI15" s="265">
        <v>707</v>
      </c>
      <c r="CJ15" s="95">
        <v>713</v>
      </c>
      <c r="CK15" s="95">
        <v>716</v>
      </c>
      <c r="CL15" s="95">
        <v>719</v>
      </c>
      <c r="CM15" s="95">
        <v>721</v>
      </c>
      <c r="CN15" s="95">
        <v>721</v>
      </c>
      <c r="CO15" s="95">
        <v>727</v>
      </c>
      <c r="CP15" s="95">
        <v>728</v>
      </c>
      <c r="CQ15" s="95">
        <v>729</v>
      </c>
      <c r="CR15" s="95">
        <v>729</v>
      </c>
      <c r="CS15" s="95">
        <v>726</v>
      </c>
      <c r="CT15" s="95">
        <v>730</v>
      </c>
      <c r="CU15" s="95">
        <v>725</v>
      </c>
      <c r="CV15" s="265">
        <v>726</v>
      </c>
      <c r="CW15" s="265">
        <v>717</v>
      </c>
      <c r="CX15" s="265">
        <v>722</v>
      </c>
      <c r="CY15" s="265">
        <v>728</v>
      </c>
      <c r="CZ15" s="265">
        <v>728</v>
      </c>
      <c r="DA15" s="265">
        <v>729</v>
      </c>
      <c r="DB15" s="265">
        <v>730</v>
      </c>
      <c r="DC15" s="265">
        <v>737</v>
      </c>
      <c r="DD15" s="265">
        <v>729</v>
      </c>
      <c r="DE15" s="265">
        <v>729</v>
      </c>
      <c r="DF15" s="265">
        <v>725</v>
      </c>
      <c r="DG15" s="265">
        <v>723</v>
      </c>
      <c r="DH15" s="95">
        <v>724</v>
      </c>
      <c r="DI15" s="95">
        <v>706</v>
      </c>
      <c r="DJ15" s="95">
        <v>690</v>
      </c>
      <c r="DK15" s="95">
        <v>696</v>
      </c>
      <c r="DL15" s="95">
        <v>702</v>
      </c>
      <c r="DM15" s="95">
        <v>706</v>
      </c>
      <c r="DN15" s="95">
        <v>708</v>
      </c>
      <c r="DO15" s="95">
        <v>710</v>
      </c>
      <c r="DP15" s="95">
        <v>714</v>
      </c>
      <c r="DQ15" s="95">
        <v>714</v>
      </c>
      <c r="DR15" s="95">
        <v>710</v>
      </c>
      <c r="DS15" s="95">
        <v>710</v>
      </c>
      <c r="DT15" s="95">
        <v>704</v>
      </c>
      <c r="DU15" s="95">
        <v>706</v>
      </c>
      <c r="DV15" s="95">
        <v>707</v>
      </c>
      <c r="DW15" s="95">
        <v>709</v>
      </c>
      <c r="DX15" s="271">
        <v>712</v>
      </c>
      <c r="DY15" s="276">
        <v>715</v>
      </c>
      <c r="DZ15" s="276">
        <v>717</v>
      </c>
      <c r="EA15" s="276">
        <v>713</v>
      </c>
      <c r="EB15" s="276">
        <v>715</v>
      </c>
      <c r="EC15" s="276">
        <v>710</v>
      </c>
      <c r="ED15" s="276">
        <v>712</v>
      </c>
      <c r="EE15" s="276">
        <v>714</v>
      </c>
      <c r="EF15" s="95">
        <v>711</v>
      </c>
      <c r="EG15" s="281">
        <v>-3</v>
      </c>
      <c r="EH15" s="282">
        <v>99.579831932773104</v>
      </c>
      <c r="EI15" s="281">
        <v>-3</v>
      </c>
      <c r="EJ15" s="282">
        <v>99.579831932773104</v>
      </c>
      <c r="EN15" s="284" t="s">
        <v>597</v>
      </c>
      <c r="EO15" s="287">
        <v>105957</v>
      </c>
      <c r="EP15" s="288">
        <v>106071</v>
      </c>
      <c r="EQ15" s="288">
        <v>104813</v>
      </c>
      <c r="ER15" s="14">
        <v>103951</v>
      </c>
      <c r="ES15" s="14">
        <v>103451</v>
      </c>
      <c r="ET15" s="289">
        <v>107471</v>
      </c>
      <c r="EU15" s="14">
        <v>106065</v>
      </c>
      <c r="EV15" s="14">
        <v>106096</v>
      </c>
      <c r="EW15" s="14">
        <v>106779</v>
      </c>
      <c r="EX15" s="292">
        <v>107734</v>
      </c>
    </row>
    <row r="16" spans="1:155" ht="15" outlineLevel="2">
      <c r="A16" s="262">
        <v>495</v>
      </c>
      <c r="B16" s="263" t="s">
        <v>317</v>
      </c>
      <c r="C16" s="264" t="s">
        <v>352</v>
      </c>
      <c r="D16" s="265">
        <v>372</v>
      </c>
      <c r="E16" s="265">
        <v>372</v>
      </c>
      <c r="F16" s="265">
        <v>372</v>
      </c>
      <c r="G16" s="265">
        <v>372</v>
      </c>
      <c r="H16" s="265">
        <v>372</v>
      </c>
      <c r="I16" s="265">
        <v>373</v>
      </c>
      <c r="J16" s="265">
        <v>373</v>
      </c>
      <c r="K16" s="265">
        <v>373</v>
      </c>
      <c r="L16" s="265">
        <v>373</v>
      </c>
      <c r="M16" s="265">
        <v>373</v>
      </c>
      <c r="N16" s="265">
        <v>373</v>
      </c>
      <c r="O16" s="265">
        <v>390</v>
      </c>
      <c r="P16" s="95">
        <v>390</v>
      </c>
      <c r="Q16" s="95">
        <v>340</v>
      </c>
      <c r="R16" s="95">
        <v>336</v>
      </c>
      <c r="S16" s="95">
        <v>394</v>
      </c>
      <c r="T16" s="95">
        <v>389</v>
      </c>
      <c r="U16" s="95">
        <v>387</v>
      </c>
      <c r="V16" s="95">
        <v>386</v>
      </c>
      <c r="W16" s="95">
        <v>387</v>
      </c>
      <c r="X16" s="95">
        <v>387</v>
      </c>
      <c r="Y16" s="95">
        <v>391</v>
      </c>
      <c r="Z16" s="95">
        <v>390</v>
      </c>
      <c r="AA16" s="95">
        <v>397</v>
      </c>
      <c r="AB16" s="265">
        <v>397</v>
      </c>
      <c r="AC16" s="265">
        <v>397</v>
      </c>
      <c r="AD16" s="265">
        <v>396</v>
      </c>
      <c r="AE16" s="265">
        <v>395</v>
      </c>
      <c r="AF16" s="265">
        <v>393</v>
      </c>
      <c r="AG16" s="265">
        <v>392</v>
      </c>
      <c r="AH16" s="265">
        <v>393</v>
      </c>
      <c r="AI16" s="265">
        <v>397</v>
      </c>
      <c r="AJ16" s="265">
        <v>398</v>
      </c>
      <c r="AK16" s="265">
        <v>400</v>
      </c>
      <c r="AL16" s="265">
        <v>400</v>
      </c>
      <c r="AM16" s="265">
        <v>400</v>
      </c>
      <c r="AN16" s="95">
        <v>400</v>
      </c>
      <c r="AO16" s="95">
        <v>400</v>
      </c>
      <c r="AP16" s="95">
        <v>400</v>
      </c>
      <c r="AQ16" s="95">
        <v>399</v>
      </c>
      <c r="AR16" s="95">
        <v>397</v>
      </c>
      <c r="AS16" s="95">
        <v>397</v>
      </c>
      <c r="AT16" s="95">
        <v>395</v>
      </c>
      <c r="AU16" s="95">
        <v>395</v>
      </c>
      <c r="AV16" s="95">
        <v>395</v>
      </c>
      <c r="AW16" s="95">
        <v>391</v>
      </c>
      <c r="AX16" s="95">
        <v>391</v>
      </c>
      <c r="AY16" s="95">
        <v>391</v>
      </c>
      <c r="AZ16" s="265">
        <v>390</v>
      </c>
      <c r="BA16" s="265">
        <v>389</v>
      </c>
      <c r="BB16" s="265">
        <v>385</v>
      </c>
      <c r="BC16" s="265">
        <v>385</v>
      </c>
      <c r="BD16" s="265">
        <v>384</v>
      </c>
      <c r="BE16" s="265">
        <v>383</v>
      </c>
      <c r="BF16" s="265">
        <v>376</v>
      </c>
      <c r="BG16" s="265">
        <v>372</v>
      </c>
      <c r="BH16" s="265">
        <v>372</v>
      </c>
      <c r="BI16" s="265">
        <v>372</v>
      </c>
      <c r="BJ16" s="265">
        <v>367</v>
      </c>
      <c r="BK16" s="265">
        <v>366</v>
      </c>
      <c r="BL16" s="95">
        <v>365</v>
      </c>
      <c r="BM16" s="95">
        <v>364</v>
      </c>
      <c r="BN16" s="95">
        <v>364</v>
      </c>
      <c r="BO16" s="95">
        <v>365</v>
      </c>
      <c r="BP16" s="95">
        <v>365</v>
      </c>
      <c r="BQ16" s="95">
        <v>375</v>
      </c>
      <c r="BR16" s="95">
        <v>370</v>
      </c>
      <c r="BS16" s="95">
        <v>373</v>
      </c>
      <c r="BT16" s="95">
        <v>369</v>
      </c>
      <c r="BU16" s="95">
        <v>369</v>
      </c>
      <c r="BV16" s="95">
        <v>368</v>
      </c>
      <c r="BW16" s="95">
        <v>369</v>
      </c>
      <c r="BX16" s="265">
        <v>370</v>
      </c>
      <c r="BY16" s="265">
        <v>367</v>
      </c>
      <c r="BZ16" s="265">
        <v>399</v>
      </c>
      <c r="CA16" s="265">
        <v>378</v>
      </c>
      <c r="CB16" s="265">
        <v>386</v>
      </c>
      <c r="CC16" s="265">
        <v>387</v>
      </c>
      <c r="CD16" s="265">
        <v>384</v>
      </c>
      <c r="CE16" s="265">
        <v>383</v>
      </c>
      <c r="CF16" s="265">
        <v>382</v>
      </c>
      <c r="CG16" s="265">
        <v>383</v>
      </c>
      <c r="CH16" s="265">
        <v>375</v>
      </c>
      <c r="CI16" s="265">
        <v>367</v>
      </c>
      <c r="CJ16" s="95">
        <v>366</v>
      </c>
      <c r="CK16" s="95">
        <v>362</v>
      </c>
      <c r="CL16" s="95">
        <v>364</v>
      </c>
      <c r="CM16" s="95">
        <v>372</v>
      </c>
      <c r="CN16" s="95">
        <v>368</v>
      </c>
      <c r="CO16" s="95">
        <v>372</v>
      </c>
      <c r="CP16" s="95">
        <v>367</v>
      </c>
      <c r="CQ16" s="95">
        <v>370</v>
      </c>
      <c r="CR16" s="95">
        <v>371</v>
      </c>
      <c r="CS16" s="95">
        <v>369</v>
      </c>
      <c r="CT16" s="95">
        <v>372</v>
      </c>
      <c r="CU16" s="95">
        <v>371</v>
      </c>
      <c r="CV16" s="265">
        <v>367</v>
      </c>
      <c r="CW16" s="265">
        <v>362</v>
      </c>
      <c r="CX16" s="265">
        <v>362</v>
      </c>
      <c r="CY16" s="265">
        <v>363</v>
      </c>
      <c r="CZ16" s="265">
        <v>365</v>
      </c>
      <c r="DA16" s="265">
        <v>364</v>
      </c>
      <c r="DB16" s="265">
        <v>363</v>
      </c>
      <c r="DC16" s="265">
        <v>362</v>
      </c>
      <c r="DD16" s="265">
        <v>365</v>
      </c>
      <c r="DE16" s="265">
        <v>364</v>
      </c>
      <c r="DF16" s="265">
        <v>363</v>
      </c>
      <c r="DG16" s="265">
        <v>364</v>
      </c>
      <c r="DH16" s="95">
        <v>365</v>
      </c>
      <c r="DI16" s="95">
        <v>360</v>
      </c>
      <c r="DJ16" s="95">
        <v>360</v>
      </c>
      <c r="DK16" s="95">
        <v>363</v>
      </c>
      <c r="DL16" s="95">
        <v>365</v>
      </c>
      <c r="DM16" s="95">
        <v>367</v>
      </c>
      <c r="DN16" s="95">
        <v>370</v>
      </c>
      <c r="DO16" s="95">
        <v>372</v>
      </c>
      <c r="DP16" s="95">
        <v>376</v>
      </c>
      <c r="DQ16" s="95">
        <v>385</v>
      </c>
      <c r="DR16" s="95">
        <v>387</v>
      </c>
      <c r="DS16" s="95">
        <v>387</v>
      </c>
      <c r="DT16" s="95">
        <v>385</v>
      </c>
      <c r="DU16" s="95">
        <v>386</v>
      </c>
      <c r="DV16" s="95">
        <v>387</v>
      </c>
      <c r="DW16" s="95">
        <v>389</v>
      </c>
      <c r="DX16" s="271">
        <v>390</v>
      </c>
      <c r="DY16" s="276">
        <v>388</v>
      </c>
      <c r="DZ16" s="276">
        <v>389</v>
      </c>
      <c r="EA16" s="276">
        <v>389</v>
      </c>
      <c r="EB16" s="276">
        <v>391</v>
      </c>
      <c r="EC16" s="276">
        <v>392</v>
      </c>
      <c r="ED16" s="276">
        <v>396</v>
      </c>
      <c r="EE16" s="276">
        <v>393</v>
      </c>
      <c r="EF16" s="95">
        <v>389</v>
      </c>
      <c r="EG16" s="281">
        <v>-4</v>
      </c>
      <c r="EH16" s="282">
        <v>98.9821882951654</v>
      </c>
      <c r="EI16" s="281">
        <v>-4</v>
      </c>
      <c r="EJ16" s="282">
        <v>98.9821882951654</v>
      </c>
      <c r="EN16" s="284" t="s">
        <v>598</v>
      </c>
      <c r="EO16" s="287">
        <v>105795</v>
      </c>
      <c r="EP16" s="288">
        <v>105884</v>
      </c>
      <c r="EQ16" s="288">
        <v>104514</v>
      </c>
      <c r="ER16" s="14">
        <v>103939</v>
      </c>
      <c r="ES16" s="14">
        <v>103298</v>
      </c>
      <c r="ET16" s="289">
        <v>106892</v>
      </c>
      <c r="EU16" s="14">
        <v>106465</v>
      </c>
      <c r="EV16" s="14">
        <v>105937</v>
      </c>
      <c r="EW16" s="14">
        <v>106829</v>
      </c>
      <c r="EX16" s="292">
        <v>107788</v>
      </c>
    </row>
    <row r="17" spans="1:161" ht="15" outlineLevel="2">
      <c r="A17" s="262">
        <v>790</v>
      </c>
      <c r="B17" s="263" t="s">
        <v>317</v>
      </c>
      <c r="C17" s="264" t="s">
        <v>353</v>
      </c>
      <c r="D17" s="265">
        <v>388</v>
      </c>
      <c r="E17" s="265">
        <v>388</v>
      </c>
      <c r="F17" s="265">
        <v>388</v>
      </c>
      <c r="G17" s="265">
        <v>388</v>
      </c>
      <c r="H17" s="265">
        <v>388</v>
      </c>
      <c r="I17" s="265">
        <v>393</v>
      </c>
      <c r="J17" s="265">
        <v>393</v>
      </c>
      <c r="K17" s="265">
        <v>393</v>
      </c>
      <c r="L17" s="265">
        <v>393</v>
      </c>
      <c r="M17" s="265">
        <v>393</v>
      </c>
      <c r="N17" s="265">
        <v>391</v>
      </c>
      <c r="O17" s="265">
        <v>418</v>
      </c>
      <c r="P17" s="95">
        <v>416</v>
      </c>
      <c r="Q17" s="95">
        <v>359</v>
      </c>
      <c r="R17" s="95">
        <v>354</v>
      </c>
      <c r="S17" s="95">
        <v>422</v>
      </c>
      <c r="T17" s="95">
        <v>414</v>
      </c>
      <c r="U17" s="95">
        <v>424</v>
      </c>
      <c r="V17" s="95">
        <v>418</v>
      </c>
      <c r="W17" s="95">
        <v>419</v>
      </c>
      <c r="X17" s="95">
        <v>419</v>
      </c>
      <c r="Y17" s="95">
        <v>424</v>
      </c>
      <c r="Z17" s="95">
        <v>423</v>
      </c>
      <c r="AA17" s="95">
        <v>423</v>
      </c>
      <c r="AB17" s="265">
        <v>422</v>
      </c>
      <c r="AC17" s="265">
        <v>422</v>
      </c>
      <c r="AD17" s="265">
        <v>422</v>
      </c>
      <c r="AE17" s="265">
        <v>422</v>
      </c>
      <c r="AF17" s="265">
        <v>423</v>
      </c>
      <c r="AG17" s="265">
        <v>418</v>
      </c>
      <c r="AH17" s="265">
        <v>418</v>
      </c>
      <c r="AI17" s="265">
        <v>418</v>
      </c>
      <c r="AJ17" s="265">
        <v>418</v>
      </c>
      <c r="AK17" s="265">
        <v>418</v>
      </c>
      <c r="AL17" s="265">
        <v>418</v>
      </c>
      <c r="AM17" s="265">
        <v>418</v>
      </c>
      <c r="AN17" s="95">
        <v>417</v>
      </c>
      <c r="AO17" s="95">
        <v>418</v>
      </c>
      <c r="AP17" s="95">
        <v>418</v>
      </c>
      <c r="AQ17" s="95">
        <v>418</v>
      </c>
      <c r="AR17" s="95">
        <v>418</v>
      </c>
      <c r="AS17" s="95">
        <v>417</v>
      </c>
      <c r="AT17" s="95">
        <v>417</v>
      </c>
      <c r="AU17" s="95">
        <v>416</v>
      </c>
      <c r="AV17" s="95">
        <v>414</v>
      </c>
      <c r="AW17" s="95">
        <v>414</v>
      </c>
      <c r="AX17" s="95">
        <v>413</v>
      </c>
      <c r="AY17" s="95">
        <v>412</v>
      </c>
      <c r="AZ17" s="265">
        <v>412</v>
      </c>
      <c r="BA17" s="265">
        <v>412</v>
      </c>
      <c r="BB17" s="265">
        <v>411</v>
      </c>
      <c r="BC17" s="265">
        <v>411</v>
      </c>
      <c r="BD17" s="265">
        <v>411</v>
      </c>
      <c r="BE17" s="265">
        <v>411</v>
      </c>
      <c r="BF17" s="265">
        <v>397</v>
      </c>
      <c r="BG17" s="265">
        <v>389</v>
      </c>
      <c r="BH17" s="265">
        <v>388</v>
      </c>
      <c r="BI17" s="265">
        <v>387</v>
      </c>
      <c r="BJ17" s="265">
        <v>390</v>
      </c>
      <c r="BK17" s="265">
        <v>389</v>
      </c>
      <c r="BL17" s="95">
        <v>384</v>
      </c>
      <c r="BM17" s="95">
        <v>384</v>
      </c>
      <c r="BN17" s="95">
        <v>394</v>
      </c>
      <c r="BO17" s="95">
        <v>396</v>
      </c>
      <c r="BP17" s="95">
        <v>396</v>
      </c>
      <c r="BQ17" s="95">
        <v>403</v>
      </c>
      <c r="BR17" s="95">
        <v>396</v>
      </c>
      <c r="BS17" s="95">
        <v>399</v>
      </c>
      <c r="BT17" s="95">
        <v>397</v>
      </c>
      <c r="BU17" s="95">
        <v>397</v>
      </c>
      <c r="BV17" s="95">
        <v>398</v>
      </c>
      <c r="BW17" s="95">
        <v>400</v>
      </c>
      <c r="BX17" s="265">
        <v>407</v>
      </c>
      <c r="BY17" s="265">
        <v>401</v>
      </c>
      <c r="BZ17" s="265">
        <v>449</v>
      </c>
      <c r="CA17" s="265">
        <v>412</v>
      </c>
      <c r="CB17" s="265">
        <v>435</v>
      </c>
      <c r="CC17" s="265">
        <v>437</v>
      </c>
      <c r="CD17" s="265">
        <v>436</v>
      </c>
      <c r="CE17" s="265">
        <v>437</v>
      </c>
      <c r="CF17" s="265">
        <v>437</v>
      </c>
      <c r="CG17" s="265">
        <v>440</v>
      </c>
      <c r="CH17" s="265">
        <v>438</v>
      </c>
      <c r="CI17" s="265">
        <v>442</v>
      </c>
      <c r="CJ17" s="95">
        <v>443</v>
      </c>
      <c r="CK17" s="95">
        <v>441</v>
      </c>
      <c r="CL17" s="95">
        <v>440</v>
      </c>
      <c r="CM17" s="95">
        <v>442</v>
      </c>
      <c r="CN17" s="95">
        <v>442</v>
      </c>
      <c r="CO17" s="95">
        <v>442</v>
      </c>
      <c r="CP17" s="95">
        <v>434</v>
      </c>
      <c r="CQ17" s="95">
        <v>435</v>
      </c>
      <c r="CR17" s="95">
        <v>434</v>
      </c>
      <c r="CS17" s="95">
        <v>433</v>
      </c>
      <c r="CT17" s="95">
        <v>432</v>
      </c>
      <c r="CU17" s="95">
        <v>433</v>
      </c>
      <c r="CV17" s="265">
        <v>430</v>
      </c>
      <c r="CW17" s="265">
        <v>426</v>
      </c>
      <c r="CX17" s="265">
        <v>431</v>
      </c>
      <c r="CY17" s="265">
        <v>434</v>
      </c>
      <c r="CZ17" s="265">
        <v>433</v>
      </c>
      <c r="DA17" s="265">
        <v>434</v>
      </c>
      <c r="DB17" s="265">
        <v>432</v>
      </c>
      <c r="DC17" s="265">
        <v>431</v>
      </c>
      <c r="DD17" s="265">
        <v>430</v>
      </c>
      <c r="DE17" s="265">
        <v>429</v>
      </c>
      <c r="DF17" s="265">
        <v>430</v>
      </c>
      <c r="DG17" s="265">
        <v>428</v>
      </c>
      <c r="DH17" s="95">
        <v>426</v>
      </c>
      <c r="DI17" s="95">
        <v>421</v>
      </c>
      <c r="DJ17" s="95">
        <v>418</v>
      </c>
      <c r="DK17" s="95">
        <v>426</v>
      </c>
      <c r="DL17" s="95">
        <v>433</v>
      </c>
      <c r="DM17" s="95">
        <v>435</v>
      </c>
      <c r="DN17" s="95">
        <v>436</v>
      </c>
      <c r="DO17" s="95">
        <v>434</v>
      </c>
      <c r="DP17" s="95">
        <v>435</v>
      </c>
      <c r="DQ17" s="95">
        <v>436</v>
      </c>
      <c r="DR17" s="95">
        <v>441</v>
      </c>
      <c r="DS17" s="95">
        <v>441</v>
      </c>
      <c r="DT17" s="95">
        <v>439</v>
      </c>
      <c r="DU17" s="95">
        <v>441</v>
      </c>
      <c r="DV17" s="95">
        <v>442</v>
      </c>
      <c r="DW17" s="95">
        <v>441</v>
      </c>
      <c r="DX17" s="271">
        <v>445</v>
      </c>
      <c r="DY17" s="276">
        <v>447</v>
      </c>
      <c r="DZ17" s="276">
        <v>451</v>
      </c>
      <c r="EA17" s="276">
        <v>452</v>
      </c>
      <c r="EB17" s="276">
        <v>455</v>
      </c>
      <c r="EC17" s="276">
        <v>453</v>
      </c>
      <c r="ED17" s="276">
        <v>452</v>
      </c>
      <c r="EE17" s="276">
        <v>453</v>
      </c>
      <c r="EF17" s="95">
        <v>452</v>
      </c>
      <c r="EG17" s="281">
        <v>-1</v>
      </c>
      <c r="EH17" s="282">
        <v>99.779249448123593</v>
      </c>
      <c r="EI17" s="281">
        <v>-1</v>
      </c>
      <c r="EJ17" s="282">
        <v>99.779249448123593</v>
      </c>
      <c r="EN17" s="284" t="s">
        <v>599</v>
      </c>
      <c r="EO17" s="287">
        <v>106002</v>
      </c>
      <c r="EP17" s="288">
        <v>105786</v>
      </c>
      <c r="EQ17" s="288">
        <v>104367</v>
      </c>
      <c r="ER17" s="14">
        <v>103803</v>
      </c>
      <c r="ES17" s="14">
        <v>103313</v>
      </c>
      <c r="ET17" s="289">
        <v>105628</v>
      </c>
      <c r="EU17" s="14">
        <v>106175</v>
      </c>
      <c r="EV17" s="14">
        <v>106065</v>
      </c>
      <c r="EW17" s="14">
        <v>106829</v>
      </c>
      <c r="EX17" s="292">
        <v>107750</v>
      </c>
    </row>
    <row r="18" spans="1:161" ht="15" outlineLevel="2">
      <c r="A18" s="262">
        <v>895</v>
      </c>
      <c r="B18" s="263" t="s">
        <v>317</v>
      </c>
      <c r="C18" s="264" t="s">
        <v>354</v>
      </c>
      <c r="D18" s="265">
        <v>375</v>
      </c>
      <c r="E18" s="265">
        <v>375</v>
      </c>
      <c r="F18" s="265">
        <v>375</v>
      </c>
      <c r="G18" s="265">
        <v>375</v>
      </c>
      <c r="H18" s="265">
        <v>375</v>
      </c>
      <c r="I18" s="265">
        <v>379</v>
      </c>
      <c r="J18" s="265">
        <v>378</v>
      </c>
      <c r="K18" s="265">
        <v>379</v>
      </c>
      <c r="L18" s="265">
        <v>379</v>
      </c>
      <c r="M18" s="265">
        <v>379</v>
      </c>
      <c r="N18" s="265">
        <v>378</v>
      </c>
      <c r="O18" s="265">
        <v>409</v>
      </c>
      <c r="P18" s="95">
        <v>408</v>
      </c>
      <c r="Q18" s="95">
        <v>349</v>
      </c>
      <c r="R18" s="95">
        <v>346</v>
      </c>
      <c r="S18" s="95">
        <v>418</v>
      </c>
      <c r="T18" s="95">
        <v>414</v>
      </c>
      <c r="U18" s="95">
        <v>412</v>
      </c>
      <c r="V18" s="95">
        <v>404</v>
      </c>
      <c r="W18" s="95">
        <v>403</v>
      </c>
      <c r="X18" s="95">
        <v>403</v>
      </c>
      <c r="Y18" s="95">
        <v>407</v>
      </c>
      <c r="Z18" s="95">
        <v>406</v>
      </c>
      <c r="AA18" s="95">
        <v>407</v>
      </c>
      <c r="AB18" s="265">
        <v>408</v>
      </c>
      <c r="AC18" s="265">
        <v>409</v>
      </c>
      <c r="AD18" s="265">
        <v>411</v>
      </c>
      <c r="AE18" s="265">
        <v>411</v>
      </c>
      <c r="AF18" s="265">
        <v>414</v>
      </c>
      <c r="AG18" s="265">
        <v>413</v>
      </c>
      <c r="AH18" s="265">
        <v>415</v>
      </c>
      <c r="AI18" s="265">
        <v>415</v>
      </c>
      <c r="AJ18" s="265">
        <v>417</v>
      </c>
      <c r="AK18" s="265">
        <v>417</v>
      </c>
      <c r="AL18" s="265">
        <v>416</v>
      </c>
      <c r="AM18" s="265">
        <v>415</v>
      </c>
      <c r="AN18" s="95">
        <v>414</v>
      </c>
      <c r="AO18" s="95">
        <v>417</v>
      </c>
      <c r="AP18" s="95">
        <v>417</v>
      </c>
      <c r="AQ18" s="95">
        <v>417</v>
      </c>
      <c r="AR18" s="95">
        <v>415</v>
      </c>
      <c r="AS18" s="95">
        <v>415</v>
      </c>
      <c r="AT18" s="95">
        <v>415</v>
      </c>
      <c r="AU18" s="95">
        <v>415</v>
      </c>
      <c r="AV18" s="95">
        <v>415</v>
      </c>
      <c r="AW18" s="95">
        <v>414</v>
      </c>
      <c r="AX18" s="95">
        <v>414</v>
      </c>
      <c r="AY18" s="95">
        <v>414</v>
      </c>
      <c r="AZ18" s="265">
        <v>413</v>
      </c>
      <c r="BA18" s="265">
        <v>412</v>
      </c>
      <c r="BB18" s="265">
        <v>410</v>
      </c>
      <c r="BC18" s="265">
        <v>410</v>
      </c>
      <c r="BD18" s="265">
        <v>409</v>
      </c>
      <c r="BE18" s="265">
        <v>408</v>
      </c>
      <c r="BF18" s="265">
        <v>403</v>
      </c>
      <c r="BG18" s="265">
        <v>398</v>
      </c>
      <c r="BH18" s="265">
        <v>398</v>
      </c>
      <c r="BI18" s="265">
        <v>396</v>
      </c>
      <c r="BJ18" s="265">
        <v>400</v>
      </c>
      <c r="BK18" s="265">
        <v>399</v>
      </c>
      <c r="BL18" s="95">
        <v>399</v>
      </c>
      <c r="BM18" s="95">
        <v>398</v>
      </c>
      <c r="BN18" s="95">
        <v>408</v>
      </c>
      <c r="BO18" s="95">
        <v>410</v>
      </c>
      <c r="BP18" s="95">
        <v>410</v>
      </c>
      <c r="BQ18" s="95">
        <v>422</v>
      </c>
      <c r="BR18" s="95">
        <v>420</v>
      </c>
      <c r="BS18" s="95">
        <v>425</v>
      </c>
      <c r="BT18" s="95">
        <v>424</v>
      </c>
      <c r="BU18" s="95">
        <v>424</v>
      </c>
      <c r="BV18" s="95">
        <v>423</v>
      </c>
      <c r="BW18" s="95">
        <v>424</v>
      </c>
      <c r="BX18" s="265">
        <v>423</v>
      </c>
      <c r="BY18" s="265">
        <v>413</v>
      </c>
      <c r="BZ18" s="265">
        <v>451</v>
      </c>
      <c r="CA18" s="265">
        <v>422</v>
      </c>
      <c r="CB18" s="265">
        <v>440</v>
      </c>
      <c r="CC18" s="265">
        <v>430</v>
      </c>
      <c r="CD18" s="265">
        <v>429</v>
      </c>
      <c r="CE18" s="265">
        <v>428</v>
      </c>
      <c r="CF18" s="265">
        <v>425</v>
      </c>
      <c r="CG18" s="265">
        <v>424</v>
      </c>
      <c r="CH18" s="265">
        <v>416</v>
      </c>
      <c r="CI18" s="265">
        <v>423</v>
      </c>
      <c r="CJ18" s="95">
        <v>424</v>
      </c>
      <c r="CK18" s="95">
        <v>422</v>
      </c>
      <c r="CL18" s="95">
        <v>422</v>
      </c>
      <c r="CM18" s="95">
        <v>425</v>
      </c>
      <c r="CN18" s="95">
        <v>425</v>
      </c>
      <c r="CO18" s="95">
        <v>426</v>
      </c>
      <c r="CP18" s="95">
        <v>427</v>
      </c>
      <c r="CQ18" s="95">
        <v>426</v>
      </c>
      <c r="CR18" s="95">
        <v>428</v>
      </c>
      <c r="CS18" s="95">
        <v>428</v>
      </c>
      <c r="CT18" s="95">
        <v>433</v>
      </c>
      <c r="CU18" s="95">
        <v>433</v>
      </c>
      <c r="CV18" s="265">
        <v>432</v>
      </c>
      <c r="CW18" s="265">
        <v>418</v>
      </c>
      <c r="CX18" s="265">
        <v>434</v>
      </c>
      <c r="CY18" s="265">
        <v>438</v>
      </c>
      <c r="CZ18" s="265">
        <v>437</v>
      </c>
      <c r="DA18" s="265">
        <v>438</v>
      </c>
      <c r="DB18" s="265">
        <v>437</v>
      </c>
      <c r="DC18" s="265">
        <v>442</v>
      </c>
      <c r="DD18" s="265">
        <v>444</v>
      </c>
      <c r="DE18" s="265">
        <v>443</v>
      </c>
      <c r="DF18" s="265">
        <v>442</v>
      </c>
      <c r="DG18" s="265">
        <v>439</v>
      </c>
      <c r="DH18" s="95">
        <v>437</v>
      </c>
      <c r="DI18" s="95">
        <v>422</v>
      </c>
      <c r="DJ18" s="95">
        <v>420</v>
      </c>
      <c r="DK18" s="95">
        <v>432</v>
      </c>
      <c r="DL18" s="95">
        <v>439</v>
      </c>
      <c r="DM18" s="95">
        <v>439</v>
      </c>
      <c r="DN18" s="95">
        <v>439</v>
      </c>
      <c r="DO18" s="95">
        <v>440</v>
      </c>
      <c r="DP18" s="95">
        <v>445</v>
      </c>
      <c r="DQ18" s="95">
        <v>444</v>
      </c>
      <c r="DR18" s="95">
        <v>444</v>
      </c>
      <c r="DS18" s="95">
        <v>444</v>
      </c>
      <c r="DT18" s="95">
        <v>442</v>
      </c>
      <c r="DU18" s="95">
        <v>442</v>
      </c>
      <c r="DV18" s="95">
        <v>440</v>
      </c>
      <c r="DW18" s="95">
        <v>436</v>
      </c>
      <c r="DX18" s="271">
        <v>434</v>
      </c>
      <c r="DY18" s="276">
        <v>433</v>
      </c>
      <c r="DZ18" s="276">
        <v>434</v>
      </c>
      <c r="EA18" s="276">
        <v>433</v>
      </c>
      <c r="EB18" s="276">
        <v>432</v>
      </c>
      <c r="EC18" s="276">
        <v>433</v>
      </c>
      <c r="ED18" s="276">
        <v>430</v>
      </c>
      <c r="EE18" s="276">
        <v>428</v>
      </c>
      <c r="EF18" s="95">
        <v>426</v>
      </c>
      <c r="EG18" s="281">
        <v>-2</v>
      </c>
      <c r="EH18" s="282">
        <v>99.532710280373806</v>
      </c>
      <c r="EI18" s="281">
        <v>-2</v>
      </c>
      <c r="EJ18" s="282">
        <v>99.532710280373806</v>
      </c>
    </row>
    <row r="19" spans="1:161" ht="15" outlineLevel="1">
      <c r="A19" s="258" t="s">
        <v>318</v>
      </c>
      <c r="B19" s="259"/>
      <c r="C19" s="260"/>
      <c r="D19" s="261">
        <v>8708</v>
      </c>
      <c r="E19" s="261">
        <v>8708</v>
      </c>
      <c r="F19" s="261">
        <v>8708</v>
      </c>
      <c r="G19" s="261">
        <v>8708</v>
      </c>
      <c r="H19" s="261">
        <v>8708</v>
      </c>
      <c r="I19" s="261">
        <v>8811</v>
      </c>
      <c r="J19" s="261">
        <v>8808</v>
      </c>
      <c r="K19" s="261">
        <v>8810</v>
      </c>
      <c r="L19" s="261">
        <v>8810</v>
      </c>
      <c r="M19" s="261">
        <v>8810</v>
      </c>
      <c r="N19" s="261">
        <v>8798</v>
      </c>
      <c r="O19" s="261">
        <v>9119</v>
      </c>
      <c r="P19" s="261">
        <v>9103</v>
      </c>
      <c r="Q19" s="261">
        <v>7980</v>
      </c>
      <c r="R19" s="261">
        <v>7860</v>
      </c>
      <c r="S19" s="261">
        <v>9730</v>
      </c>
      <c r="T19" s="261">
        <v>9528</v>
      </c>
      <c r="U19" s="261">
        <v>9736</v>
      </c>
      <c r="V19" s="261">
        <v>9618</v>
      </c>
      <c r="W19" s="261">
        <v>9601</v>
      </c>
      <c r="X19" s="261">
        <v>9587</v>
      </c>
      <c r="Y19" s="261">
        <v>9650</v>
      </c>
      <c r="Z19" s="261">
        <v>9626</v>
      </c>
      <c r="AA19" s="261">
        <v>9648</v>
      </c>
      <c r="AB19" s="261">
        <v>9653</v>
      </c>
      <c r="AC19" s="261">
        <v>9653</v>
      </c>
      <c r="AD19" s="261">
        <v>9692</v>
      </c>
      <c r="AE19" s="261">
        <v>9692</v>
      </c>
      <c r="AF19" s="261">
        <v>9591</v>
      </c>
      <c r="AG19" s="261">
        <v>9542</v>
      </c>
      <c r="AH19" s="261">
        <v>9567</v>
      </c>
      <c r="AI19" s="261">
        <v>9579</v>
      </c>
      <c r="AJ19" s="261">
        <v>9575</v>
      </c>
      <c r="AK19" s="261">
        <v>9594</v>
      </c>
      <c r="AL19" s="261">
        <v>9577</v>
      </c>
      <c r="AM19" s="261">
        <v>9572</v>
      </c>
      <c r="AN19" s="261">
        <v>9567</v>
      </c>
      <c r="AO19" s="261">
        <v>9582</v>
      </c>
      <c r="AP19" s="261">
        <v>9578</v>
      </c>
      <c r="AQ19" s="261">
        <v>9559</v>
      </c>
      <c r="AR19" s="261">
        <v>9550</v>
      </c>
      <c r="AS19" s="261">
        <v>9535</v>
      </c>
      <c r="AT19" s="261">
        <v>9519</v>
      </c>
      <c r="AU19" s="261">
        <v>9500</v>
      </c>
      <c r="AV19" s="261">
        <v>9484</v>
      </c>
      <c r="AW19" s="261">
        <v>9474</v>
      </c>
      <c r="AX19" s="261">
        <v>9453</v>
      </c>
      <c r="AY19" s="261">
        <v>9443</v>
      </c>
      <c r="AZ19" s="261">
        <v>9431</v>
      </c>
      <c r="BA19" s="261">
        <v>9399</v>
      </c>
      <c r="BB19" s="261">
        <v>9357</v>
      </c>
      <c r="BC19" s="261">
        <v>9342</v>
      </c>
      <c r="BD19" s="261">
        <v>9317</v>
      </c>
      <c r="BE19" s="261">
        <v>9305</v>
      </c>
      <c r="BF19" s="261">
        <v>9147</v>
      </c>
      <c r="BG19" s="261">
        <v>9094</v>
      </c>
      <c r="BH19" s="261">
        <v>9087</v>
      </c>
      <c r="BI19" s="261">
        <v>9081</v>
      </c>
      <c r="BJ19" s="261">
        <v>9119</v>
      </c>
      <c r="BK19" s="261">
        <v>9108</v>
      </c>
      <c r="BL19" s="261">
        <v>9027</v>
      </c>
      <c r="BM19" s="261">
        <v>9018</v>
      </c>
      <c r="BN19" s="261">
        <v>9278</v>
      </c>
      <c r="BO19" s="261">
        <v>9296</v>
      </c>
      <c r="BP19" s="261">
        <v>9296</v>
      </c>
      <c r="BQ19" s="261">
        <v>9367</v>
      </c>
      <c r="BR19" s="261">
        <v>9234</v>
      </c>
      <c r="BS19" s="261">
        <v>9240</v>
      </c>
      <c r="BT19" s="261">
        <v>9207</v>
      </c>
      <c r="BU19" s="261">
        <v>9180</v>
      </c>
      <c r="BV19" s="261">
        <v>9149</v>
      </c>
      <c r="BW19" s="261">
        <v>9158</v>
      </c>
      <c r="BX19" s="261">
        <v>9213</v>
      </c>
      <c r="BY19" s="261">
        <v>9119</v>
      </c>
      <c r="BZ19" s="261">
        <v>9997</v>
      </c>
      <c r="CA19" s="261">
        <v>9824</v>
      </c>
      <c r="CB19" s="261">
        <v>9925</v>
      </c>
      <c r="CC19" s="261">
        <v>9847</v>
      </c>
      <c r="CD19" s="261">
        <v>9795</v>
      </c>
      <c r="CE19" s="261">
        <v>9753</v>
      </c>
      <c r="CF19" s="261">
        <v>9724</v>
      </c>
      <c r="CG19" s="261">
        <v>9787</v>
      </c>
      <c r="CH19" s="261">
        <v>9732</v>
      </c>
      <c r="CI19" s="261">
        <v>9598</v>
      </c>
      <c r="CJ19" s="261">
        <v>9601</v>
      </c>
      <c r="CK19" s="261">
        <v>9578</v>
      </c>
      <c r="CL19" s="261">
        <v>9592</v>
      </c>
      <c r="CM19" s="261">
        <v>9711</v>
      </c>
      <c r="CN19" s="261">
        <v>9704</v>
      </c>
      <c r="CO19" s="261">
        <v>9740</v>
      </c>
      <c r="CP19" s="261">
        <v>9680</v>
      </c>
      <c r="CQ19" s="261">
        <v>9789</v>
      </c>
      <c r="CR19" s="261">
        <v>9798</v>
      </c>
      <c r="CS19" s="261">
        <v>9768</v>
      </c>
      <c r="CT19" s="261">
        <v>9791</v>
      </c>
      <c r="CU19" s="261">
        <v>9740</v>
      </c>
      <c r="CV19" s="261">
        <v>9689</v>
      </c>
      <c r="CW19" s="261">
        <v>9690</v>
      </c>
      <c r="CX19" s="261">
        <v>9683</v>
      </c>
      <c r="CY19" s="261">
        <v>9757</v>
      </c>
      <c r="CZ19" s="261">
        <v>9769</v>
      </c>
      <c r="DA19" s="261">
        <v>9788</v>
      </c>
      <c r="DB19" s="261">
        <v>9752</v>
      </c>
      <c r="DC19" s="261">
        <v>9776</v>
      </c>
      <c r="DD19" s="261">
        <v>9772</v>
      </c>
      <c r="DE19" s="261">
        <v>9772</v>
      </c>
      <c r="DF19" s="261">
        <v>9753</v>
      </c>
      <c r="DG19" s="261">
        <v>9705</v>
      </c>
      <c r="DH19" s="261">
        <v>9637</v>
      </c>
      <c r="DI19" s="261">
        <v>9593</v>
      </c>
      <c r="DJ19" s="261">
        <v>9308</v>
      </c>
      <c r="DK19" s="261">
        <v>9447</v>
      </c>
      <c r="DL19" s="261">
        <v>9570</v>
      </c>
      <c r="DM19" s="261">
        <v>9674</v>
      </c>
      <c r="DN19" s="261">
        <v>9662</v>
      </c>
      <c r="DO19" s="261">
        <v>9589</v>
      </c>
      <c r="DP19" s="261">
        <v>9629</v>
      </c>
      <c r="DQ19" s="261">
        <v>9669</v>
      </c>
      <c r="DR19" s="261">
        <v>9690</v>
      </c>
      <c r="DS19" s="261">
        <v>9690</v>
      </c>
      <c r="DT19" s="261">
        <v>9684</v>
      </c>
      <c r="DU19" s="261">
        <v>9690</v>
      </c>
      <c r="DV19" s="261">
        <v>9716</v>
      </c>
      <c r="DW19" s="261">
        <v>9701</v>
      </c>
      <c r="DX19" s="270">
        <v>9775</v>
      </c>
      <c r="DY19" s="275">
        <v>9802</v>
      </c>
      <c r="DZ19" s="275">
        <v>9835</v>
      </c>
      <c r="EA19" s="275">
        <v>9872</v>
      </c>
      <c r="EB19" s="275">
        <v>9880</v>
      </c>
      <c r="EC19" s="275">
        <v>9893</v>
      </c>
      <c r="ED19" s="275">
        <v>9905</v>
      </c>
      <c r="EE19" s="275">
        <v>9899</v>
      </c>
      <c r="EF19" s="261">
        <v>9881</v>
      </c>
      <c r="EG19" s="281">
        <v>-18</v>
      </c>
      <c r="EH19" s="282">
        <v>99.818163450853604</v>
      </c>
      <c r="EI19" s="281">
        <v>-18</v>
      </c>
      <c r="EJ19" s="282">
        <v>99.818163450853604</v>
      </c>
      <c r="EM19" s="285"/>
    </row>
    <row r="20" spans="1:161" ht="15" outlineLevel="2">
      <c r="A20" s="262">
        <v>45</v>
      </c>
      <c r="B20" s="263" t="s">
        <v>318</v>
      </c>
      <c r="C20" s="264" t="s">
        <v>355</v>
      </c>
      <c r="D20" s="265">
        <v>1745</v>
      </c>
      <c r="E20" s="265">
        <v>1745</v>
      </c>
      <c r="F20" s="265">
        <v>1745</v>
      </c>
      <c r="G20" s="265">
        <v>1745</v>
      </c>
      <c r="H20" s="265">
        <v>1745</v>
      </c>
      <c r="I20" s="265">
        <v>1762</v>
      </c>
      <c r="J20" s="265">
        <v>1762</v>
      </c>
      <c r="K20" s="265">
        <v>1762</v>
      </c>
      <c r="L20" s="265">
        <v>1762</v>
      </c>
      <c r="M20" s="265">
        <v>1762</v>
      </c>
      <c r="N20" s="265">
        <v>1756</v>
      </c>
      <c r="O20" s="265">
        <v>1827</v>
      </c>
      <c r="P20" s="95">
        <v>1825</v>
      </c>
      <c r="Q20" s="95">
        <v>1630</v>
      </c>
      <c r="R20" s="95">
        <v>1600</v>
      </c>
      <c r="S20" s="95">
        <v>2109</v>
      </c>
      <c r="T20" s="95">
        <v>2064</v>
      </c>
      <c r="U20" s="95">
        <v>2131</v>
      </c>
      <c r="V20" s="95">
        <v>2103</v>
      </c>
      <c r="W20" s="95">
        <v>2092</v>
      </c>
      <c r="X20" s="95">
        <v>2087</v>
      </c>
      <c r="Y20" s="95">
        <v>2093</v>
      </c>
      <c r="Z20" s="95">
        <v>2086</v>
      </c>
      <c r="AA20" s="95">
        <v>2086</v>
      </c>
      <c r="AB20" s="265">
        <v>2083</v>
      </c>
      <c r="AC20" s="265">
        <v>2080</v>
      </c>
      <c r="AD20" s="265">
        <v>2089</v>
      </c>
      <c r="AE20" s="265">
        <v>2089</v>
      </c>
      <c r="AF20" s="265">
        <v>2063</v>
      </c>
      <c r="AG20" s="265">
        <v>2049</v>
      </c>
      <c r="AH20" s="265">
        <v>2048</v>
      </c>
      <c r="AI20" s="265">
        <v>2042</v>
      </c>
      <c r="AJ20" s="265">
        <v>2045</v>
      </c>
      <c r="AK20" s="265">
        <v>2045</v>
      </c>
      <c r="AL20" s="265">
        <v>2042</v>
      </c>
      <c r="AM20" s="265">
        <v>2042</v>
      </c>
      <c r="AN20" s="95">
        <v>2041</v>
      </c>
      <c r="AO20" s="95">
        <v>2043</v>
      </c>
      <c r="AP20" s="95">
        <v>2041</v>
      </c>
      <c r="AQ20" s="95">
        <v>2035</v>
      </c>
      <c r="AR20" s="95">
        <v>2033</v>
      </c>
      <c r="AS20" s="95">
        <v>2030</v>
      </c>
      <c r="AT20" s="95">
        <v>2028</v>
      </c>
      <c r="AU20" s="95">
        <v>2025</v>
      </c>
      <c r="AV20" s="95">
        <v>2021</v>
      </c>
      <c r="AW20" s="95">
        <v>2017</v>
      </c>
      <c r="AX20" s="95">
        <v>2013</v>
      </c>
      <c r="AY20" s="95">
        <v>2012</v>
      </c>
      <c r="AZ20" s="265">
        <v>2010</v>
      </c>
      <c r="BA20" s="265">
        <v>2003</v>
      </c>
      <c r="BB20" s="265">
        <v>1996</v>
      </c>
      <c r="BC20" s="265">
        <v>1993</v>
      </c>
      <c r="BD20" s="265">
        <v>1986</v>
      </c>
      <c r="BE20" s="265">
        <v>1986</v>
      </c>
      <c r="BF20" s="265">
        <v>1946</v>
      </c>
      <c r="BG20" s="265">
        <v>1944</v>
      </c>
      <c r="BH20" s="265">
        <v>1943</v>
      </c>
      <c r="BI20" s="265">
        <v>1942</v>
      </c>
      <c r="BJ20" s="265">
        <v>1960</v>
      </c>
      <c r="BK20" s="265">
        <v>1956</v>
      </c>
      <c r="BL20" s="95">
        <v>1941</v>
      </c>
      <c r="BM20" s="95">
        <v>1939</v>
      </c>
      <c r="BN20" s="95">
        <v>2034</v>
      </c>
      <c r="BO20" s="95">
        <v>2037</v>
      </c>
      <c r="BP20" s="95">
        <v>2037</v>
      </c>
      <c r="BQ20" s="95">
        <v>2055</v>
      </c>
      <c r="BR20" s="95">
        <v>2027</v>
      </c>
      <c r="BS20" s="95">
        <v>2028</v>
      </c>
      <c r="BT20" s="95">
        <v>2021</v>
      </c>
      <c r="BU20" s="95">
        <v>2015</v>
      </c>
      <c r="BV20" s="95">
        <v>2004</v>
      </c>
      <c r="BW20" s="95">
        <v>2008</v>
      </c>
      <c r="BX20" s="265">
        <v>2016</v>
      </c>
      <c r="BY20" s="265">
        <v>2022</v>
      </c>
      <c r="BZ20" s="265">
        <v>2235</v>
      </c>
      <c r="CA20" s="265">
        <v>2217</v>
      </c>
      <c r="CB20" s="265">
        <v>2236</v>
      </c>
      <c r="CC20" s="265">
        <v>2191</v>
      </c>
      <c r="CD20" s="265">
        <v>2171</v>
      </c>
      <c r="CE20" s="265">
        <v>2159</v>
      </c>
      <c r="CF20" s="265">
        <v>2149</v>
      </c>
      <c r="CG20" s="265">
        <v>2164</v>
      </c>
      <c r="CH20" s="265">
        <v>2152</v>
      </c>
      <c r="CI20" s="265">
        <v>2104</v>
      </c>
      <c r="CJ20" s="95">
        <v>2108</v>
      </c>
      <c r="CK20" s="95">
        <v>2115</v>
      </c>
      <c r="CL20" s="95">
        <v>2111</v>
      </c>
      <c r="CM20" s="95">
        <v>2131</v>
      </c>
      <c r="CN20" s="95">
        <v>2132</v>
      </c>
      <c r="CO20" s="95">
        <v>2129</v>
      </c>
      <c r="CP20" s="95">
        <v>2108</v>
      </c>
      <c r="CQ20" s="95">
        <v>2134</v>
      </c>
      <c r="CR20" s="95">
        <v>2127</v>
      </c>
      <c r="CS20" s="95">
        <v>2130</v>
      </c>
      <c r="CT20" s="95">
        <v>2138</v>
      </c>
      <c r="CU20" s="95">
        <v>2129</v>
      </c>
      <c r="CV20" s="265">
        <v>2115</v>
      </c>
      <c r="CW20" s="265">
        <v>2117</v>
      </c>
      <c r="CX20" s="265">
        <v>2060</v>
      </c>
      <c r="CY20" s="265">
        <v>2073</v>
      </c>
      <c r="CZ20" s="265">
        <v>2088</v>
      </c>
      <c r="DA20" s="265">
        <v>2087</v>
      </c>
      <c r="DB20" s="265">
        <v>2078</v>
      </c>
      <c r="DC20" s="265">
        <v>2079</v>
      </c>
      <c r="DD20" s="265">
        <v>2080</v>
      </c>
      <c r="DE20" s="265">
        <v>2076</v>
      </c>
      <c r="DF20" s="265">
        <v>2070</v>
      </c>
      <c r="DG20" s="265">
        <v>2069</v>
      </c>
      <c r="DH20" s="95">
        <v>2045</v>
      </c>
      <c r="DI20" s="95">
        <v>2059</v>
      </c>
      <c r="DJ20" s="95">
        <v>1940</v>
      </c>
      <c r="DK20" s="95">
        <v>1984</v>
      </c>
      <c r="DL20" s="95">
        <v>2014</v>
      </c>
      <c r="DM20" s="95">
        <v>2020</v>
      </c>
      <c r="DN20" s="95">
        <v>2010</v>
      </c>
      <c r="DO20" s="95">
        <v>2026</v>
      </c>
      <c r="DP20" s="95">
        <v>2040</v>
      </c>
      <c r="DQ20" s="95">
        <v>2046</v>
      </c>
      <c r="DR20" s="95">
        <v>2052</v>
      </c>
      <c r="DS20" s="95">
        <v>2052</v>
      </c>
      <c r="DT20" s="95">
        <v>2049</v>
      </c>
      <c r="DU20" s="95">
        <v>2050</v>
      </c>
      <c r="DV20" s="95">
        <v>2059</v>
      </c>
      <c r="DW20" s="95">
        <v>2071</v>
      </c>
      <c r="DX20" s="271">
        <v>2082</v>
      </c>
      <c r="DY20" s="276">
        <v>2097</v>
      </c>
      <c r="DZ20" s="276">
        <v>2093</v>
      </c>
      <c r="EA20" s="276">
        <v>2112</v>
      </c>
      <c r="EB20" s="276">
        <v>2122</v>
      </c>
      <c r="EC20" s="276">
        <v>2125</v>
      </c>
      <c r="ED20" s="276">
        <v>2131</v>
      </c>
      <c r="EE20" s="276">
        <v>2134</v>
      </c>
      <c r="EF20" s="95">
        <v>2131</v>
      </c>
      <c r="EG20" s="281">
        <v>-3</v>
      </c>
      <c r="EH20" s="282">
        <v>99.859418931583903</v>
      </c>
      <c r="EI20" s="281">
        <v>-3</v>
      </c>
      <c r="EJ20" s="282">
        <v>99.859418931583903</v>
      </c>
    </row>
    <row r="21" spans="1:161" ht="15" outlineLevel="2">
      <c r="A21" s="262">
        <v>51</v>
      </c>
      <c r="B21" s="263" t="s">
        <v>318</v>
      </c>
      <c r="C21" s="264" t="s">
        <v>356</v>
      </c>
      <c r="D21" s="265">
        <v>604</v>
      </c>
      <c r="E21" s="265">
        <v>604</v>
      </c>
      <c r="F21" s="265">
        <v>604</v>
      </c>
      <c r="G21" s="265">
        <v>604</v>
      </c>
      <c r="H21" s="265">
        <v>604</v>
      </c>
      <c r="I21" s="265">
        <v>609</v>
      </c>
      <c r="J21" s="265">
        <v>608</v>
      </c>
      <c r="K21" s="265">
        <v>609</v>
      </c>
      <c r="L21" s="265">
        <v>609</v>
      </c>
      <c r="M21" s="265">
        <v>609</v>
      </c>
      <c r="N21" s="265">
        <v>609</v>
      </c>
      <c r="O21" s="265">
        <v>632</v>
      </c>
      <c r="P21" s="95">
        <v>630</v>
      </c>
      <c r="Q21" s="95">
        <v>543</v>
      </c>
      <c r="R21" s="95">
        <v>531</v>
      </c>
      <c r="S21" s="95">
        <v>661</v>
      </c>
      <c r="T21" s="95">
        <v>651</v>
      </c>
      <c r="U21" s="95">
        <v>661</v>
      </c>
      <c r="V21" s="95">
        <v>656</v>
      </c>
      <c r="W21" s="95">
        <v>655</v>
      </c>
      <c r="X21" s="95">
        <v>654</v>
      </c>
      <c r="Y21" s="95">
        <v>661</v>
      </c>
      <c r="Z21" s="95">
        <v>659</v>
      </c>
      <c r="AA21" s="95">
        <v>659</v>
      </c>
      <c r="AB21" s="265">
        <v>659</v>
      </c>
      <c r="AC21" s="265">
        <v>657</v>
      </c>
      <c r="AD21" s="265">
        <v>659</v>
      </c>
      <c r="AE21" s="265">
        <v>659</v>
      </c>
      <c r="AF21" s="265">
        <v>653</v>
      </c>
      <c r="AG21" s="265">
        <v>648</v>
      </c>
      <c r="AH21" s="265">
        <v>651</v>
      </c>
      <c r="AI21" s="265">
        <v>650</v>
      </c>
      <c r="AJ21" s="265">
        <v>650</v>
      </c>
      <c r="AK21" s="265">
        <v>651</v>
      </c>
      <c r="AL21" s="265">
        <v>649</v>
      </c>
      <c r="AM21" s="265">
        <v>649</v>
      </c>
      <c r="AN21" s="95">
        <v>649</v>
      </c>
      <c r="AO21" s="95">
        <v>650</v>
      </c>
      <c r="AP21" s="95">
        <v>649</v>
      </c>
      <c r="AQ21" s="95">
        <v>645</v>
      </c>
      <c r="AR21" s="95">
        <v>645</v>
      </c>
      <c r="AS21" s="95">
        <v>645</v>
      </c>
      <c r="AT21" s="95">
        <v>645</v>
      </c>
      <c r="AU21" s="95">
        <v>645</v>
      </c>
      <c r="AV21" s="95">
        <v>645</v>
      </c>
      <c r="AW21" s="95">
        <v>644</v>
      </c>
      <c r="AX21" s="95">
        <v>643</v>
      </c>
      <c r="AY21" s="95">
        <v>641</v>
      </c>
      <c r="AZ21" s="265">
        <v>640</v>
      </c>
      <c r="BA21" s="265">
        <v>639</v>
      </c>
      <c r="BB21" s="265">
        <v>637</v>
      </c>
      <c r="BC21" s="265">
        <v>637</v>
      </c>
      <c r="BD21" s="265">
        <v>637</v>
      </c>
      <c r="BE21" s="265">
        <v>637</v>
      </c>
      <c r="BF21" s="265">
        <v>625</v>
      </c>
      <c r="BG21" s="265">
        <v>611</v>
      </c>
      <c r="BH21" s="265">
        <v>610</v>
      </c>
      <c r="BI21" s="265">
        <v>610</v>
      </c>
      <c r="BJ21" s="265">
        <v>615</v>
      </c>
      <c r="BK21" s="265">
        <v>614</v>
      </c>
      <c r="BL21" s="95">
        <v>611</v>
      </c>
      <c r="BM21" s="95">
        <v>609</v>
      </c>
      <c r="BN21" s="95">
        <v>613</v>
      </c>
      <c r="BO21" s="95">
        <v>614</v>
      </c>
      <c r="BP21" s="95">
        <v>614</v>
      </c>
      <c r="BQ21" s="95">
        <v>616</v>
      </c>
      <c r="BR21" s="95">
        <v>608</v>
      </c>
      <c r="BS21" s="95">
        <v>615</v>
      </c>
      <c r="BT21" s="95">
        <v>611</v>
      </c>
      <c r="BU21" s="95">
        <v>609</v>
      </c>
      <c r="BV21" s="95">
        <v>607</v>
      </c>
      <c r="BW21" s="95">
        <v>609</v>
      </c>
      <c r="BX21" s="265">
        <v>614</v>
      </c>
      <c r="BY21" s="265">
        <v>602</v>
      </c>
      <c r="BZ21" s="265">
        <v>645</v>
      </c>
      <c r="CA21" s="265">
        <v>639</v>
      </c>
      <c r="CB21" s="265">
        <v>637</v>
      </c>
      <c r="CC21" s="265">
        <v>638</v>
      </c>
      <c r="CD21" s="265">
        <v>637</v>
      </c>
      <c r="CE21" s="265">
        <v>632</v>
      </c>
      <c r="CF21" s="265">
        <v>633</v>
      </c>
      <c r="CG21" s="265">
        <v>637</v>
      </c>
      <c r="CH21" s="265">
        <v>635</v>
      </c>
      <c r="CI21" s="265">
        <v>628</v>
      </c>
      <c r="CJ21" s="95">
        <v>631</v>
      </c>
      <c r="CK21" s="95">
        <v>631</v>
      </c>
      <c r="CL21" s="95">
        <v>625</v>
      </c>
      <c r="CM21" s="95">
        <v>628</v>
      </c>
      <c r="CN21" s="95">
        <v>629</v>
      </c>
      <c r="CO21" s="95">
        <v>630</v>
      </c>
      <c r="CP21" s="95">
        <v>631</v>
      </c>
      <c r="CQ21" s="95">
        <v>633</v>
      </c>
      <c r="CR21" s="95">
        <v>633</v>
      </c>
      <c r="CS21" s="95">
        <v>631</v>
      </c>
      <c r="CT21" s="95">
        <v>627</v>
      </c>
      <c r="CU21" s="95">
        <v>625</v>
      </c>
      <c r="CV21" s="265">
        <v>622</v>
      </c>
      <c r="CW21" s="265">
        <v>621</v>
      </c>
      <c r="CX21" s="265">
        <v>610</v>
      </c>
      <c r="CY21" s="265">
        <v>613</v>
      </c>
      <c r="CZ21" s="265">
        <v>609</v>
      </c>
      <c r="DA21" s="265">
        <v>605</v>
      </c>
      <c r="DB21" s="265">
        <v>602</v>
      </c>
      <c r="DC21" s="265">
        <v>601</v>
      </c>
      <c r="DD21" s="265">
        <v>603</v>
      </c>
      <c r="DE21" s="265">
        <v>603</v>
      </c>
      <c r="DF21" s="265">
        <v>606</v>
      </c>
      <c r="DG21" s="265">
        <v>606</v>
      </c>
      <c r="DH21" s="95">
        <v>605</v>
      </c>
      <c r="DI21" s="95">
        <v>605</v>
      </c>
      <c r="DJ21" s="95">
        <v>597</v>
      </c>
      <c r="DK21" s="95">
        <v>599</v>
      </c>
      <c r="DL21" s="95">
        <v>608</v>
      </c>
      <c r="DM21" s="95">
        <v>608</v>
      </c>
      <c r="DN21" s="95">
        <v>605</v>
      </c>
      <c r="DO21" s="95">
        <v>610</v>
      </c>
      <c r="DP21" s="95">
        <v>617</v>
      </c>
      <c r="DQ21" s="95">
        <v>623</v>
      </c>
      <c r="DR21" s="95">
        <v>620</v>
      </c>
      <c r="DS21" s="95">
        <v>620</v>
      </c>
      <c r="DT21" s="95">
        <v>621</v>
      </c>
      <c r="DU21" s="95">
        <v>618</v>
      </c>
      <c r="DV21" s="95">
        <v>620</v>
      </c>
      <c r="DW21" s="95">
        <v>622</v>
      </c>
      <c r="DX21" s="271">
        <v>624</v>
      </c>
      <c r="DY21" s="276">
        <v>623</v>
      </c>
      <c r="DZ21" s="276">
        <v>630</v>
      </c>
      <c r="EA21" s="276">
        <v>633</v>
      </c>
      <c r="EB21" s="276">
        <v>631</v>
      </c>
      <c r="EC21" s="276">
        <v>634</v>
      </c>
      <c r="ED21" s="276">
        <v>638</v>
      </c>
      <c r="EE21" s="276">
        <v>638</v>
      </c>
      <c r="EF21" s="95">
        <v>640</v>
      </c>
      <c r="EG21" s="281">
        <v>2</v>
      </c>
      <c r="EH21" s="282">
        <v>100.31347962382399</v>
      </c>
      <c r="EI21" s="281">
        <v>2</v>
      </c>
      <c r="EJ21" s="282">
        <v>100.31347962382399</v>
      </c>
    </row>
    <row r="22" spans="1:161" ht="15" outlineLevel="2">
      <c r="A22" s="262">
        <v>147</v>
      </c>
      <c r="B22" s="263" t="s">
        <v>318</v>
      </c>
      <c r="C22" s="264" t="s">
        <v>357</v>
      </c>
      <c r="D22" s="265">
        <v>465</v>
      </c>
      <c r="E22" s="265">
        <v>465</v>
      </c>
      <c r="F22" s="265">
        <v>465</v>
      </c>
      <c r="G22" s="265">
        <v>465</v>
      </c>
      <c r="H22" s="265">
        <v>465</v>
      </c>
      <c r="I22" s="265">
        <v>471</v>
      </c>
      <c r="J22" s="265">
        <v>471</v>
      </c>
      <c r="K22" s="265">
        <v>471</v>
      </c>
      <c r="L22" s="265">
        <v>471</v>
      </c>
      <c r="M22" s="265">
        <v>471</v>
      </c>
      <c r="N22" s="265">
        <v>471</v>
      </c>
      <c r="O22" s="265">
        <v>484</v>
      </c>
      <c r="P22" s="95">
        <v>484</v>
      </c>
      <c r="Q22" s="95">
        <v>430</v>
      </c>
      <c r="R22" s="95">
        <v>420</v>
      </c>
      <c r="S22" s="95">
        <v>532</v>
      </c>
      <c r="T22" s="95">
        <v>521</v>
      </c>
      <c r="U22" s="95">
        <v>531</v>
      </c>
      <c r="V22" s="95">
        <v>522</v>
      </c>
      <c r="W22" s="95">
        <v>520</v>
      </c>
      <c r="X22" s="95">
        <v>520</v>
      </c>
      <c r="Y22" s="95">
        <v>524</v>
      </c>
      <c r="Z22" s="95">
        <v>524</v>
      </c>
      <c r="AA22" s="95">
        <v>528</v>
      </c>
      <c r="AB22" s="265">
        <v>528</v>
      </c>
      <c r="AC22" s="265">
        <v>528</v>
      </c>
      <c r="AD22" s="265">
        <v>529</v>
      </c>
      <c r="AE22" s="265">
        <v>529</v>
      </c>
      <c r="AF22" s="265">
        <v>521</v>
      </c>
      <c r="AG22" s="265">
        <v>517</v>
      </c>
      <c r="AH22" s="265">
        <v>517</v>
      </c>
      <c r="AI22" s="265">
        <v>515</v>
      </c>
      <c r="AJ22" s="265">
        <v>513</v>
      </c>
      <c r="AK22" s="265">
        <v>513</v>
      </c>
      <c r="AL22" s="265">
        <v>512</v>
      </c>
      <c r="AM22" s="265">
        <v>512</v>
      </c>
      <c r="AN22" s="95">
        <v>511</v>
      </c>
      <c r="AO22" s="95">
        <v>511</v>
      </c>
      <c r="AP22" s="95">
        <v>511</v>
      </c>
      <c r="AQ22" s="95">
        <v>510</v>
      </c>
      <c r="AR22" s="95">
        <v>510</v>
      </c>
      <c r="AS22" s="95">
        <v>509</v>
      </c>
      <c r="AT22" s="95">
        <v>505</v>
      </c>
      <c r="AU22" s="95">
        <v>504</v>
      </c>
      <c r="AV22" s="95">
        <v>502</v>
      </c>
      <c r="AW22" s="95">
        <v>502</v>
      </c>
      <c r="AX22" s="95">
        <v>501</v>
      </c>
      <c r="AY22" s="95">
        <v>501</v>
      </c>
      <c r="AZ22" s="265">
        <v>499</v>
      </c>
      <c r="BA22" s="265">
        <v>498</v>
      </c>
      <c r="BB22" s="265">
        <v>497</v>
      </c>
      <c r="BC22" s="265">
        <v>497</v>
      </c>
      <c r="BD22" s="265">
        <v>497</v>
      </c>
      <c r="BE22" s="265">
        <v>496</v>
      </c>
      <c r="BF22" s="265">
        <v>487</v>
      </c>
      <c r="BG22" s="265">
        <v>480</v>
      </c>
      <c r="BH22" s="265">
        <v>480</v>
      </c>
      <c r="BI22" s="265">
        <v>479</v>
      </c>
      <c r="BJ22" s="265">
        <v>475</v>
      </c>
      <c r="BK22" s="265">
        <v>473</v>
      </c>
      <c r="BL22" s="95">
        <v>472</v>
      </c>
      <c r="BM22" s="95">
        <v>471</v>
      </c>
      <c r="BN22" s="95">
        <v>493</v>
      </c>
      <c r="BO22" s="95">
        <v>493</v>
      </c>
      <c r="BP22" s="95">
        <v>493</v>
      </c>
      <c r="BQ22" s="95">
        <v>497</v>
      </c>
      <c r="BR22" s="95">
        <v>487</v>
      </c>
      <c r="BS22" s="95">
        <v>487</v>
      </c>
      <c r="BT22" s="95">
        <v>484</v>
      </c>
      <c r="BU22" s="95">
        <v>484</v>
      </c>
      <c r="BV22" s="95">
        <v>483</v>
      </c>
      <c r="BW22" s="95">
        <v>482</v>
      </c>
      <c r="BX22" s="265">
        <v>487</v>
      </c>
      <c r="BY22" s="265">
        <v>483</v>
      </c>
      <c r="BZ22" s="265">
        <v>546</v>
      </c>
      <c r="CA22" s="265">
        <v>525</v>
      </c>
      <c r="CB22" s="265">
        <v>533</v>
      </c>
      <c r="CC22" s="265">
        <v>527</v>
      </c>
      <c r="CD22" s="265">
        <v>525</v>
      </c>
      <c r="CE22" s="265">
        <v>525</v>
      </c>
      <c r="CF22" s="265">
        <v>522</v>
      </c>
      <c r="CG22" s="265">
        <v>529</v>
      </c>
      <c r="CH22" s="265">
        <v>528</v>
      </c>
      <c r="CI22" s="265">
        <v>527</v>
      </c>
      <c r="CJ22" s="95">
        <v>529</v>
      </c>
      <c r="CK22" s="95">
        <v>526</v>
      </c>
      <c r="CL22" s="95">
        <v>525</v>
      </c>
      <c r="CM22" s="95">
        <v>533</v>
      </c>
      <c r="CN22" s="95">
        <v>531</v>
      </c>
      <c r="CO22" s="95">
        <v>538</v>
      </c>
      <c r="CP22" s="95">
        <v>538</v>
      </c>
      <c r="CQ22" s="95">
        <v>541</v>
      </c>
      <c r="CR22" s="95">
        <v>545</v>
      </c>
      <c r="CS22" s="95">
        <v>541</v>
      </c>
      <c r="CT22" s="95">
        <v>541</v>
      </c>
      <c r="CU22" s="95">
        <v>536</v>
      </c>
      <c r="CV22" s="265">
        <v>530</v>
      </c>
      <c r="CW22" s="265">
        <v>528</v>
      </c>
      <c r="CX22" s="265">
        <v>529</v>
      </c>
      <c r="CY22" s="265">
        <v>538</v>
      </c>
      <c r="CZ22" s="265">
        <v>539</v>
      </c>
      <c r="DA22" s="265">
        <v>536</v>
      </c>
      <c r="DB22" s="265">
        <v>538</v>
      </c>
      <c r="DC22" s="265">
        <v>539</v>
      </c>
      <c r="DD22" s="265">
        <v>538</v>
      </c>
      <c r="DE22" s="265">
        <v>536</v>
      </c>
      <c r="DF22" s="265">
        <v>534</v>
      </c>
      <c r="DG22" s="265">
        <v>528</v>
      </c>
      <c r="DH22" s="95">
        <v>526</v>
      </c>
      <c r="DI22" s="95">
        <v>518</v>
      </c>
      <c r="DJ22" s="95">
        <v>500</v>
      </c>
      <c r="DK22" s="95">
        <v>511</v>
      </c>
      <c r="DL22" s="95">
        <v>514</v>
      </c>
      <c r="DM22" s="95">
        <v>517</v>
      </c>
      <c r="DN22" s="95">
        <v>516</v>
      </c>
      <c r="DO22" s="95">
        <v>522</v>
      </c>
      <c r="DP22" s="95">
        <v>524</v>
      </c>
      <c r="DQ22" s="95">
        <v>526</v>
      </c>
      <c r="DR22" s="95">
        <v>528</v>
      </c>
      <c r="DS22" s="95">
        <v>528</v>
      </c>
      <c r="DT22" s="95">
        <v>527</v>
      </c>
      <c r="DU22" s="95">
        <v>528</v>
      </c>
      <c r="DV22" s="95">
        <v>529</v>
      </c>
      <c r="DW22" s="95">
        <v>528</v>
      </c>
      <c r="DX22" s="271">
        <v>532</v>
      </c>
      <c r="DY22" s="276">
        <v>533</v>
      </c>
      <c r="DZ22" s="276">
        <v>534</v>
      </c>
      <c r="EA22" s="276">
        <v>527</v>
      </c>
      <c r="EB22" s="276">
        <v>528</v>
      </c>
      <c r="EC22" s="276">
        <v>527</v>
      </c>
      <c r="ED22" s="276">
        <v>527</v>
      </c>
      <c r="EE22" s="276">
        <v>528</v>
      </c>
      <c r="EF22" s="95">
        <v>524</v>
      </c>
      <c r="EG22" s="281">
        <v>-4</v>
      </c>
      <c r="EH22" s="282">
        <v>99.242424242424207</v>
      </c>
      <c r="EI22" s="281">
        <v>-4</v>
      </c>
      <c r="EJ22" s="282">
        <v>99.242424242424207</v>
      </c>
    </row>
    <row r="23" spans="1:161" ht="15" outlineLevel="2">
      <c r="A23" s="262">
        <v>172</v>
      </c>
      <c r="B23" s="263" t="s">
        <v>318</v>
      </c>
      <c r="C23" s="264" t="s">
        <v>358</v>
      </c>
      <c r="D23" s="265">
        <v>764</v>
      </c>
      <c r="E23" s="265">
        <v>764</v>
      </c>
      <c r="F23" s="265">
        <v>764</v>
      </c>
      <c r="G23" s="265">
        <v>764</v>
      </c>
      <c r="H23" s="265">
        <v>764</v>
      </c>
      <c r="I23" s="265">
        <v>776</v>
      </c>
      <c r="J23" s="265">
        <v>776</v>
      </c>
      <c r="K23" s="265">
        <v>776</v>
      </c>
      <c r="L23" s="265">
        <v>776</v>
      </c>
      <c r="M23" s="265">
        <v>776</v>
      </c>
      <c r="N23" s="265">
        <v>775</v>
      </c>
      <c r="O23" s="265">
        <v>794</v>
      </c>
      <c r="P23" s="95">
        <v>792</v>
      </c>
      <c r="Q23" s="95">
        <v>673</v>
      </c>
      <c r="R23" s="95">
        <v>669</v>
      </c>
      <c r="S23" s="95">
        <v>807</v>
      </c>
      <c r="T23" s="95">
        <v>791</v>
      </c>
      <c r="U23" s="95">
        <v>798</v>
      </c>
      <c r="V23" s="95">
        <v>795</v>
      </c>
      <c r="W23" s="95">
        <v>789</v>
      </c>
      <c r="X23" s="95">
        <v>788</v>
      </c>
      <c r="Y23" s="95">
        <v>792</v>
      </c>
      <c r="Z23" s="95">
        <v>787</v>
      </c>
      <c r="AA23" s="95">
        <v>790</v>
      </c>
      <c r="AB23" s="265">
        <v>790</v>
      </c>
      <c r="AC23" s="265">
        <v>790</v>
      </c>
      <c r="AD23" s="265">
        <v>790</v>
      </c>
      <c r="AE23" s="265">
        <v>790</v>
      </c>
      <c r="AF23" s="265">
        <v>787</v>
      </c>
      <c r="AG23" s="265">
        <v>779</v>
      </c>
      <c r="AH23" s="265">
        <v>784</v>
      </c>
      <c r="AI23" s="265">
        <v>784</v>
      </c>
      <c r="AJ23" s="265">
        <v>782</v>
      </c>
      <c r="AK23" s="265">
        <v>783</v>
      </c>
      <c r="AL23" s="265">
        <v>782</v>
      </c>
      <c r="AM23" s="265">
        <v>782</v>
      </c>
      <c r="AN23" s="95">
        <v>781</v>
      </c>
      <c r="AO23" s="95">
        <v>783</v>
      </c>
      <c r="AP23" s="95">
        <v>783</v>
      </c>
      <c r="AQ23" s="95">
        <v>782</v>
      </c>
      <c r="AR23" s="95">
        <v>780</v>
      </c>
      <c r="AS23" s="95">
        <v>773</v>
      </c>
      <c r="AT23" s="95">
        <v>773</v>
      </c>
      <c r="AU23" s="95">
        <v>773</v>
      </c>
      <c r="AV23" s="95">
        <v>772</v>
      </c>
      <c r="AW23" s="95">
        <v>770</v>
      </c>
      <c r="AX23" s="95">
        <v>770</v>
      </c>
      <c r="AY23" s="95">
        <v>768</v>
      </c>
      <c r="AZ23" s="265">
        <v>767</v>
      </c>
      <c r="BA23" s="265">
        <v>765</v>
      </c>
      <c r="BB23" s="265">
        <v>763</v>
      </c>
      <c r="BC23" s="265">
        <v>763</v>
      </c>
      <c r="BD23" s="265">
        <v>761</v>
      </c>
      <c r="BE23" s="265">
        <v>761</v>
      </c>
      <c r="BF23" s="265">
        <v>755</v>
      </c>
      <c r="BG23" s="265">
        <v>741</v>
      </c>
      <c r="BH23" s="265">
        <v>741</v>
      </c>
      <c r="BI23" s="265">
        <v>740</v>
      </c>
      <c r="BJ23" s="265">
        <v>742</v>
      </c>
      <c r="BK23" s="265">
        <v>740</v>
      </c>
      <c r="BL23" s="95">
        <v>731</v>
      </c>
      <c r="BM23" s="95">
        <v>731</v>
      </c>
      <c r="BN23" s="95">
        <v>743</v>
      </c>
      <c r="BO23" s="95">
        <v>743</v>
      </c>
      <c r="BP23" s="95">
        <v>743</v>
      </c>
      <c r="BQ23" s="95">
        <v>752</v>
      </c>
      <c r="BR23" s="95">
        <v>740</v>
      </c>
      <c r="BS23" s="95">
        <v>739</v>
      </c>
      <c r="BT23" s="95">
        <v>739</v>
      </c>
      <c r="BU23" s="95">
        <v>737</v>
      </c>
      <c r="BV23" s="95">
        <v>728</v>
      </c>
      <c r="BW23" s="95">
        <v>730</v>
      </c>
      <c r="BX23" s="265">
        <v>741</v>
      </c>
      <c r="BY23" s="265">
        <v>720</v>
      </c>
      <c r="BZ23" s="265">
        <v>799</v>
      </c>
      <c r="CA23" s="265">
        <v>796</v>
      </c>
      <c r="CB23" s="265">
        <v>805</v>
      </c>
      <c r="CC23" s="265">
        <v>798</v>
      </c>
      <c r="CD23" s="265">
        <v>798</v>
      </c>
      <c r="CE23" s="265">
        <v>798</v>
      </c>
      <c r="CF23" s="265">
        <v>798</v>
      </c>
      <c r="CG23" s="265">
        <v>804</v>
      </c>
      <c r="CH23" s="265">
        <v>803</v>
      </c>
      <c r="CI23" s="265">
        <v>781</v>
      </c>
      <c r="CJ23" s="95">
        <v>789</v>
      </c>
      <c r="CK23" s="95">
        <v>781</v>
      </c>
      <c r="CL23" s="95">
        <v>785</v>
      </c>
      <c r="CM23" s="95">
        <v>795</v>
      </c>
      <c r="CN23" s="95">
        <v>796</v>
      </c>
      <c r="CO23" s="95">
        <v>802</v>
      </c>
      <c r="CP23" s="95">
        <v>796</v>
      </c>
      <c r="CQ23" s="95">
        <v>802</v>
      </c>
      <c r="CR23" s="95">
        <v>799</v>
      </c>
      <c r="CS23" s="95">
        <v>797</v>
      </c>
      <c r="CT23" s="95">
        <v>799</v>
      </c>
      <c r="CU23" s="95">
        <v>802</v>
      </c>
      <c r="CV23" s="265">
        <v>795</v>
      </c>
      <c r="CW23" s="265">
        <v>785</v>
      </c>
      <c r="CX23" s="265">
        <v>800</v>
      </c>
      <c r="CY23" s="265">
        <v>807</v>
      </c>
      <c r="CZ23" s="265">
        <v>808</v>
      </c>
      <c r="DA23" s="265">
        <v>805</v>
      </c>
      <c r="DB23" s="265">
        <v>806</v>
      </c>
      <c r="DC23" s="265">
        <v>809</v>
      </c>
      <c r="DD23" s="265">
        <v>809</v>
      </c>
      <c r="DE23" s="265">
        <v>813</v>
      </c>
      <c r="DF23" s="265">
        <v>815</v>
      </c>
      <c r="DG23" s="265">
        <v>809</v>
      </c>
      <c r="DH23" s="95">
        <v>808</v>
      </c>
      <c r="DI23" s="95">
        <v>789</v>
      </c>
      <c r="DJ23" s="95">
        <v>781</v>
      </c>
      <c r="DK23" s="95">
        <v>793</v>
      </c>
      <c r="DL23" s="95">
        <v>800</v>
      </c>
      <c r="DM23" s="95">
        <v>801</v>
      </c>
      <c r="DN23" s="95">
        <v>799</v>
      </c>
      <c r="DO23" s="95">
        <v>808</v>
      </c>
      <c r="DP23" s="95">
        <v>809</v>
      </c>
      <c r="DQ23" s="95">
        <v>811</v>
      </c>
      <c r="DR23" s="95">
        <v>815</v>
      </c>
      <c r="DS23" s="95">
        <v>815</v>
      </c>
      <c r="DT23" s="95">
        <v>817</v>
      </c>
      <c r="DU23" s="95">
        <v>816</v>
      </c>
      <c r="DV23" s="95">
        <v>820</v>
      </c>
      <c r="DW23" s="95">
        <v>814</v>
      </c>
      <c r="DX23" s="271">
        <v>821</v>
      </c>
      <c r="DY23" s="276">
        <v>819</v>
      </c>
      <c r="DZ23" s="276">
        <v>826</v>
      </c>
      <c r="EA23" s="276">
        <v>835</v>
      </c>
      <c r="EB23" s="276">
        <v>831</v>
      </c>
      <c r="EC23" s="276">
        <v>833</v>
      </c>
      <c r="ED23" s="276">
        <v>838</v>
      </c>
      <c r="EE23" s="276">
        <v>838</v>
      </c>
      <c r="EF23" s="95">
        <v>838</v>
      </c>
      <c r="EG23" s="281">
        <v>0</v>
      </c>
      <c r="EH23" s="282">
        <v>100</v>
      </c>
      <c r="EI23" s="281">
        <v>0</v>
      </c>
      <c r="EJ23" s="282">
        <v>100</v>
      </c>
    </row>
    <row r="24" spans="1:161" ht="15" outlineLevel="2">
      <c r="A24" s="262">
        <v>475</v>
      </c>
      <c r="B24" s="263" t="s">
        <v>318</v>
      </c>
      <c r="C24" s="264" t="s">
        <v>359</v>
      </c>
      <c r="D24" s="265">
        <v>62</v>
      </c>
      <c r="E24" s="265">
        <v>62</v>
      </c>
      <c r="F24" s="265">
        <v>62</v>
      </c>
      <c r="G24" s="265">
        <v>62</v>
      </c>
      <c r="H24" s="265">
        <v>62</v>
      </c>
      <c r="I24" s="265">
        <v>63</v>
      </c>
      <c r="J24" s="265">
        <v>63</v>
      </c>
      <c r="K24" s="265">
        <v>63</v>
      </c>
      <c r="L24" s="265">
        <v>63</v>
      </c>
      <c r="M24" s="265">
        <v>63</v>
      </c>
      <c r="N24" s="265">
        <v>63</v>
      </c>
      <c r="O24" s="265">
        <v>70</v>
      </c>
      <c r="P24" s="95">
        <v>68</v>
      </c>
      <c r="Q24" s="95">
        <v>56</v>
      </c>
      <c r="R24" s="95">
        <v>56</v>
      </c>
      <c r="S24" s="95">
        <v>80</v>
      </c>
      <c r="T24" s="95">
        <v>78</v>
      </c>
      <c r="U24" s="95">
        <v>80</v>
      </c>
      <c r="V24" s="95">
        <v>80</v>
      </c>
      <c r="W24" s="95">
        <v>81</v>
      </c>
      <c r="X24" s="95">
        <v>81</v>
      </c>
      <c r="Y24" s="95">
        <v>81</v>
      </c>
      <c r="Z24" s="95">
        <v>81</v>
      </c>
      <c r="AA24" s="95">
        <v>81</v>
      </c>
      <c r="AB24" s="265">
        <v>81</v>
      </c>
      <c r="AC24" s="265">
        <v>81</v>
      </c>
      <c r="AD24" s="265">
        <v>81</v>
      </c>
      <c r="AE24" s="265">
        <v>81</v>
      </c>
      <c r="AF24" s="265">
        <v>82</v>
      </c>
      <c r="AG24" s="265">
        <v>81</v>
      </c>
      <c r="AH24" s="265">
        <v>81</v>
      </c>
      <c r="AI24" s="265">
        <v>83</v>
      </c>
      <c r="AJ24" s="265">
        <v>83</v>
      </c>
      <c r="AK24" s="265">
        <v>83</v>
      </c>
      <c r="AL24" s="265">
        <v>83</v>
      </c>
      <c r="AM24" s="265">
        <v>83</v>
      </c>
      <c r="AN24" s="95">
        <v>83</v>
      </c>
      <c r="AO24" s="95">
        <v>83</v>
      </c>
      <c r="AP24" s="95">
        <v>83</v>
      </c>
      <c r="AQ24" s="95">
        <v>83</v>
      </c>
      <c r="AR24" s="95">
        <v>83</v>
      </c>
      <c r="AS24" s="95">
        <v>83</v>
      </c>
      <c r="AT24" s="95">
        <v>83</v>
      </c>
      <c r="AU24" s="95">
        <v>83</v>
      </c>
      <c r="AV24" s="95">
        <v>83</v>
      </c>
      <c r="AW24" s="95">
        <v>83</v>
      </c>
      <c r="AX24" s="95">
        <v>83</v>
      </c>
      <c r="AY24" s="95">
        <v>83</v>
      </c>
      <c r="AZ24" s="265">
        <v>83</v>
      </c>
      <c r="BA24" s="265">
        <v>83</v>
      </c>
      <c r="BB24" s="265">
        <v>83</v>
      </c>
      <c r="BC24" s="265">
        <v>83</v>
      </c>
      <c r="BD24" s="265">
        <v>83</v>
      </c>
      <c r="BE24" s="265">
        <v>83</v>
      </c>
      <c r="BF24" s="265">
        <v>83</v>
      </c>
      <c r="BG24" s="265">
        <v>83</v>
      </c>
      <c r="BH24" s="265">
        <v>83</v>
      </c>
      <c r="BI24" s="265">
        <v>83</v>
      </c>
      <c r="BJ24" s="265">
        <v>84</v>
      </c>
      <c r="BK24" s="265">
        <v>84</v>
      </c>
      <c r="BL24" s="95">
        <v>79</v>
      </c>
      <c r="BM24" s="95">
        <v>79</v>
      </c>
      <c r="BN24" s="95">
        <v>79</v>
      </c>
      <c r="BO24" s="95">
        <v>79</v>
      </c>
      <c r="BP24" s="95">
        <v>79</v>
      </c>
      <c r="BQ24" s="95">
        <v>79</v>
      </c>
      <c r="BR24" s="95">
        <v>78</v>
      </c>
      <c r="BS24" s="95">
        <v>79</v>
      </c>
      <c r="BT24" s="95">
        <v>79</v>
      </c>
      <c r="BU24" s="95">
        <v>79</v>
      </c>
      <c r="BV24" s="95">
        <v>79</v>
      </c>
      <c r="BW24" s="95">
        <v>80</v>
      </c>
      <c r="BX24" s="265">
        <v>80</v>
      </c>
      <c r="BY24" s="265">
        <v>77</v>
      </c>
      <c r="BZ24" s="265">
        <v>82</v>
      </c>
      <c r="CA24" s="265">
        <v>81</v>
      </c>
      <c r="CB24" s="265">
        <v>80</v>
      </c>
      <c r="CC24" s="265">
        <v>80</v>
      </c>
      <c r="CD24" s="265">
        <v>80</v>
      </c>
      <c r="CE24" s="265">
        <v>80</v>
      </c>
      <c r="CF24" s="265">
        <v>80</v>
      </c>
      <c r="CG24" s="265">
        <v>79</v>
      </c>
      <c r="CH24" s="265">
        <v>79</v>
      </c>
      <c r="CI24" s="265">
        <v>79</v>
      </c>
      <c r="CJ24" s="95">
        <v>78</v>
      </c>
      <c r="CK24" s="95">
        <v>78</v>
      </c>
      <c r="CL24" s="95">
        <v>78</v>
      </c>
      <c r="CM24" s="95">
        <v>78</v>
      </c>
      <c r="CN24" s="95">
        <v>78</v>
      </c>
      <c r="CO24" s="95">
        <v>80</v>
      </c>
      <c r="CP24" s="95">
        <v>80</v>
      </c>
      <c r="CQ24" s="95">
        <v>80</v>
      </c>
      <c r="CR24" s="95">
        <v>81</v>
      </c>
      <c r="CS24" s="95">
        <v>81</v>
      </c>
      <c r="CT24" s="95">
        <v>80</v>
      </c>
      <c r="CU24" s="95">
        <v>80</v>
      </c>
      <c r="CV24" s="265">
        <v>81</v>
      </c>
      <c r="CW24" s="265">
        <v>80</v>
      </c>
      <c r="CX24" s="265">
        <v>82</v>
      </c>
      <c r="CY24" s="265">
        <v>82</v>
      </c>
      <c r="CZ24" s="265">
        <v>81</v>
      </c>
      <c r="DA24" s="265">
        <v>81</v>
      </c>
      <c r="DB24" s="265">
        <v>80</v>
      </c>
      <c r="DC24" s="265">
        <v>79</v>
      </c>
      <c r="DD24" s="265">
        <v>79</v>
      </c>
      <c r="DE24" s="265">
        <v>79</v>
      </c>
      <c r="DF24" s="265">
        <v>80</v>
      </c>
      <c r="DG24" s="265">
        <v>80</v>
      </c>
      <c r="DH24" s="95">
        <v>80</v>
      </c>
      <c r="DI24" s="95">
        <v>79</v>
      </c>
      <c r="DJ24" s="95">
        <v>79</v>
      </c>
      <c r="DK24" s="95">
        <v>81</v>
      </c>
      <c r="DL24" s="95">
        <v>82</v>
      </c>
      <c r="DM24" s="95">
        <v>84</v>
      </c>
      <c r="DN24" s="95">
        <v>84</v>
      </c>
      <c r="DO24" s="95">
        <v>85</v>
      </c>
      <c r="DP24" s="95">
        <v>85</v>
      </c>
      <c r="DQ24" s="95">
        <v>87</v>
      </c>
      <c r="DR24" s="95">
        <v>86</v>
      </c>
      <c r="DS24" s="95">
        <v>86</v>
      </c>
      <c r="DT24" s="95">
        <v>86</v>
      </c>
      <c r="DU24" s="95">
        <v>86</v>
      </c>
      <c r="DV24" s="95">
        <v>86</v>
      </c>
      <c r="DW24" s="95">
        <v>86</v>
      </c>
      <c r="DX24" s="271">
        <v>87</v>
      </c>
      <c r="DY24" s="276">
        <v>87</v>
      </c>
      <c r="DZ24" s="276">
        <v>87</v>
      </c>
      <c r="EA24" s="276">
        <v>87</v>
      </c>
      <c r="EB24" s="276">
        <v>87</v>
      </c>
      <c r="EC24" s="276">
        <v>86</v>
      </c>
      <c r="ED24" s="276">
        <v>86</v>
      </c>
      <c r="EE24" s="276">
        <v>86</v>
      </c>
      <c r="EF24" s="95">
        <v>86</v>
      </c>
      <c r="EG24" s="281">
        <v>0</v>
      </c>
      <c r="EH24" s="282">
        <v>100</v>
      </c>
      <c r="EI24" s="281">
        <v>0</v>
      </c>
      <c r="EJ24" s="282">
        <v>100</v>
      </c>
    </row>
    <row r="25" spans="1:161" ht="15" outlineLevel="2">
      <c r="A25" s="262">
        <v>480</v>
      </c>
      <c r="B25" s="263" t="s">
        <v>318</v>
      </c>
      <c r="C25" s="264" t="s">
        <v>360</v>
      </c>
      <c r="D25" s="265">
        <v>276</v>
      </c>
      <c r="E25" s="265">
        <v>276</v>
      </c>
      <c r="F25" s="265">
        <v>276</v>
      </c>
      <c r="G25" s="265">
        <v>276</v>
      </c>
      <c r="H25" s="265">
        <v>276</v>
      </c>
      <c r="I25" s="265">
        <v>278</v>
      </c>
      <c r="J25" s="265">
        <v>278</v>
      </c>
      <c r="K25" s="265">
        <v>278</v>
      </c>
      <c r="L25" s="265">
        <v>278</v>
      </c>
      <c r="M25" s="265">
        <v>278</v>
      </c>
      <c r="N25" s="265">
        <v>278</v>
      </c>
      <c r="O25" s="265">
        <v>296</v>
      </c>
      <c r="P25" s="95">
        <v>295</v>
      </c>
      <c r="Q25" s="95">
        <v>260</v>
      </c>
      <c r="R25" s="95">
        <v>258</v>
      </c>
      <c r="S25" s="95">
        <v>298</v>
      </c>
      <c r="T25" s="95">
        <v>296</v>
      </c>
      <c r="U25" s="95">
        <v>299</v>
      </c>
      <c r="V25" s="95">
        <v>294</v>
      </c>
      <c r="W25" s="95">
        <v>295</v>
      </c>
      <c r="X25" s="95">
        <v>295</v>
      </c>
      <c r="Y25" s="95">
        <v>298</v>
      </c>
      <c r="Z25" s="95">
        <v>298</v>
      </c>
      <c r="AA25" s="95">
        <v>298</v>
      </c>
      <c r="AB25" s="265">
        <v>298</v>
      </c>
      <c r="AC25" s="265">
        <v>298</v>
      </c>
      <c r="AD25" s="265">
        <v>298</v>
      </c>
      <c r="AE25" s="265">
        <v>298</v>
      </c>
      <c r="AF25" s="265">
        <v>292</v>
      </c>
      <c r="AG25" s="265">
        <v>292</v>
      </c>
      <c r="AH25" s="265">
        <v>293</v>
      </c>
      <c r="AI25" s="265">
        <v>292</v>
      </c>
      <c r="AJ25" s="265">
        <v>292</v>
      </c>
      <c r="AK25" s="265">
        <v>293</v>
      </c>
      <c r="AL25" s="265">
        <v>293</v>
      </c>
      <c r="AM25" s="265">
        <v>293</v>
      </c>
      <c r="AN25" s="95">
        <v>292</v>
      </c>
      <c r="AO25" s="95">
        <v>291</v>
      </c>
      <c r="AP25" s="95">
        <v>291</v>
      </c>
      <c r="AQ25" s="95">
        <v>290</v>
      </c>
      <c r="AR25" s="95">
        <v>290</v>
      </c>
      <c r="AS25" s="95">
        <v>289</v>
      </c>
      <c r="AT25" s="95">
        <v>288</v>
      </c>
      <c r="AU25" s="95">
        <v>287</v>
      </c>
      <c r="AV25" s="95">
        <v>287</v>
      </c>
      <c r="AW25" s="95">
        <v>287</v>
      </c>
      <c r="AX25" s="95">
        <v>287</v>
      </c>
      <c r="AY25" s="95">
        <v>287</v>
      </c>
      <c r="AZ25" s="265">
        <v>287</v>
      </c>
      <c r="BA25" s="265">
        <v>287</v>
      </c>
      <c r="BB25" s="265">
        <v>287</v>
      </c>
      <c r="BC25" s="265">
        <v>288</v>
      </c>
      <c r="BD25" s="265">
        <v>286</v>
      </c>
      <c r="BE25" s="265">
        <v>286</v>
      </c>
      <c r="BF25" s="265">
        <v>280</v>
      </c>
      <c r="BG25" s="265">
        <v>277</v>
      </c>
      <c r="BH25" s="265">
        <v>277</v>
      </c>
      <c r="BI25" s="265">
        <v>277</v>
      </c>
      <c r="BJ25" s="265">
        <v>278</v>
      </c>
      <c r="BK25" s="265">
        <v>278</v>
      </c>
      <c r="BL25" s="95">
        <v>274</v>
      </c>
      <c r="BM25" s="95">
        <v>272</v>
      </c>
      <c r="BN25" s="95">
        <v>274</v>
      </c>
      <c r="BO25" s="95">
        <v>274</v>
      </c>
      <c r="BP25" s="95">
        <v>274</v>
      </c>
      <c r="BQ25" s="95">
        <v>277</v>
      </c>
      <c r="BR25" s="95">
        <v>273</v>
      </c>
      <c r="BS25" s="95">
        <v>274</v>
      </c>
      <c r="BT25" s="95">
        <v>274</v>
      </c>
      <c r="BU25" s="95">
        <v>273</v>
      </c>
      <c r="BV25" s="95">
        <v>271</v>
      </c>
      <c r="BW25" s="95">
        <v>271</v>
      </c>
      <c r="BX25" s="265">
        <v>272</v>
      </c>
      <c r="BY25" s="265">
        <v>268</v>
      </c>
      <c r="BZ25" s="265">
        <v>287</v>
      </c>
      <c r="CA25" s="265">
        <v>286</v>
      </c>
      <c r="CB25" s="265">
        <v>292</v>
      </c>
      <c r="CC25" s="265">
        <v>285</v>
      </c>
      <c r="CD25" s="265">
        <v>284</v>
      </c>
      <c r="CE25" s="265">
        <v>282</v>
      </c>
      <c r="CF25" s="265">
        <v>283</v>
      </c>
      <c r="CG25" s="265">
        <v>283</v>
      </c>
      <c r="CH25" s="265">
        <v>283</v>
      </c>
      <c r="CI25" s="265">
        <v>282</v>
      </c>
      <c r="CJ25" s="95">
        <v>283</v>
      </c>
      <c r="CK25" s="95">
        <v>280</v>
      </c>
      <c r="CL25" s="95">
        <v>281</v>
      </c>
      <c r="CM25" s="95">
        <v>286</v>
      </c>
      <c r="CN25" s="95">
        <v>285</v>
      </c>
      <c r="CO25" s="95">
        <v>290</v>
      </c>
      <c r="CP25" s="95">
        <v>291</v>
      </c>
      <c r="CQ25" s="95">
        <v>294</v>
      </c>
      <c r="CR25" s="95">
        <v>294</v>
      </c>
      <c r="CS25" s="95">
        <v>295</v>
      </c>
      <c r="CT25" s="95">
        <v>297</v>
      </c>
      <c r="CU25" s="95">
        <v>294</v>
      </c>
      <c r="CV25" s="265">
        <v>294</v>
      </c>
      <c r="CW25" s="265">
        <v>292</v>
      </c>
      <c r="CX25" s="265">
        <v>291</v>
      </c>
      <c r="CY25" s="265">
        <v>295</v>
      </c>
      <c r="CZ25" s="265">
        <v>295</v>
      </c>
      <c r="DA25" s="265">
        <v>295</v>
      </c>
      <c r="DB25" s="265">
        <v>294</v>
      </c>
      <c r="DC25" s="265">
        <v>293</v>
      </c>
      <c r="DD25" s="265">
        <v>295</v>
      </c>
      <c r="DE25" s="265">
        <v>295</v>
      </c>
      <c r="DF25" s="265">
        <v>294</v>
      </c>
      <c r="DG25" s="265">
        <v>295</v>
      </c>
      <c r="DH25" s="95">
        <v>292</v>
      </c>
      <c r="DI25" s="95">
        <v>287</v>
      </c>
      <c r="DJ25" s="95">
        <v>277</v>
      </c>
      <c r="DK25" s="95">
        <v>280</v>
      </c>
      <c r="DL25" s="95">
        <v>294</v>
      </c>
      <c r="DM25" s="95">
        <v>296</v>
      </c>
      <c r="DN25" s="95">
        <v>295</v>
      </c>
      <c r="DO25" s="95">
        <v>298</v>
      </c>
      <c r="DP25" s="95">
        <v>297</v>
      </c>
      <c r="DQ25" s="95">
        <v>295</v>
      </c>
      <c r="DR25" s="95">
        <v>295</v>
      </c>
      <c r="DS25" s="95">
        <v>295</v>
      </c>
      <c r="DT25" s="95">
        <v>294</v>
      </c>
      <c r="DU25" s="95">
        <v>294</v>
      </c>
      <c r="DV25" s="95">
        <v>295</v>
      </c>
      <c r="DW25" s="95">
        <v>291</v>
      </c>
      <c r="DX25" s="271">
        <v>298</v>
      </c>
      <c r="DY25" s="276">
        <v>299</v>
      </c>
      <c r="DZ25" s="276">
        <v>301</v>
      </c>
      <c r="EA25" s="276">
        <v>300</v>
      </c>
      <c r="EB25" s="276">
        <v>299</v>
      </c>
      <c r="EC25" s="276">
        <v>299</v>
      </c>
      <c r="ED25" s="276">
        <v>299</v>
      </c>
      <c r="EE25" s="276">
        <v>297</v>
      </c>
      <c r="EF25" s="95">
        <v>295</v>
      </c>
      <c r="EG25" s="281">
        <v>-2</v>
      </c>
      <c r="EH25" s="282">
        <v>99.326599326599293</v>
      </c>
      <c r="EI25" s="281">
        <v>-2</v>
      </c>
      <c r="EJ25" s="282">
        <v>99.326599326599293</v>
      </c>
    </row>
    <row r="26" spans="1:161" ht="15" outlineLevel="2">
      <c r="A26" s="262">
        <v>490</v>
      </c>
      <c r="B26" s="263" t="s">
        <v>318</v>
      </c>
      <c r="C26" s="264" t="s">
        <v>361</v>
      </c>
      <c r="D26" s="265">
        <v>841</v>
      </c>
      <c r="E26" s="265">
        <v>841</v>
      </c>
      <c r="F26" s="265">
        <v>841</v>
      </c>
      <c r="G26" s="265">
        <v>841</v>
      </c>
      <c r="H26" s="265">
        <v>841</v>
      </c>
      <c r="I26" s="265">
        <v>853</v>
      </c>
      <c r="J26" s="265">
        <v>852</v>
      </c>
      <c r="K26" s="265">
        <v>853</v>
      </c>
      <c r="L26" s="265">
        <v>853</v>
      </c>
      <c r="M26" s="265">
        <v>853</v>
      </c>
      <c r="N26" s="265">
        <v>852</v>
      </c>
      <c r="O26" s="265">
        <v>902</v>
      </c>
      <c r="P26" s="95">
        <v>901</v>
      </c>
      <c r="Q26" s="95">
        <v>798</v>
      </c>
      <c r="R26" s="95">
        <v>794</v>
      </c>
      <c r="S26" s="95">
        <v>944</v>
      </c>
      <c r="T26" s="95">
        <v>919</v>
      </c>
      <c r="U26" s="95">
        <v>928</v>
      </c>
      <c r="V26" s="95">
        <v>920</v>
      </c>
      <c r="W26" s="95">
        <v>923</v>
      </c>
      <c r="X26" s="95">
        <v>921</v>
      </c>
      <c r="Y26" s="95">
        <v>923</v>
      </c>
      <c r="Z26" s="95">
        <v>923</v>
      </c>
      <c r="AA26" s="95">
        <v>932</v>
      </c>
      <c r="AB26" s="265">
        <v>935</v>
      </c>
      <c r="AC26" s="265">
        <v>934</v>
      </c>
      <c r="AD26" s="265">
        <v>935</v>
      </c>
      <c r="AE26" s="265">
        <v>935</v>
      </c>
      <c r="AF26" s="265">
        <v>935</v>
      </c>
      <c r="AG26" s="265">
        <v>931</v>
      </c>
      <c r="AH26" s="265">
        <v>936</v>
      </c>
      <c r="AI26" s="265">
        <v>944</v>
      </c>
      <c r="AJ26" s="265">
        <v>942</v>
      </c>
      <c r="AK26" s="265">
        <v>948</v>
      </c>
      <c r="AL26" s="265">
        <v>947</v>
      </c>
      <c r="AM26" s="265">
        <v>947</v>
      </c>
      <c r="AN26" s="95">
        <v>947</v>
      </c>
      <c r="AO26" s="95">
        <v>952</v>
      </c>
      <c r="AP26" s="95">
        <v>952</v>
      </c>
      <c r="AQ26" s="95">
        <v>951</v>
      </c>
      <c r="AR26" s="95">
        <v>950</v>
      </c>
      <c r="AS26" s="95">
        <v>950</v>
      </c>
      <c r="AT26" s="95">
        <v>949</v>
      </c>
      <c r="AU26" s="95">
        <v>948</v>
      </c>
      <c r="AV26" s="95">
        <v>945</v>
      </c>
      <c r="AW26" s="95">
        <v>944</v>
      </c>
      <c r="AX26" s="95">
        <v>941</v>
      </c>
      <c r="AY26" s="95">
        <v>940</v>
      </c>
      <c r="AZ26" s="265">
        <v>941</v>
      </c>
      <c r="BA26" s="265">
        <v>941</v>
      </c>
      <c r="BB26" s="265">
        <v>935</v>
      </c>
      <c r="BC26" s="265">
        <v>934</v>
      </c>
      <c r="BD26" s="265">
        <v>933</v>
      </c>
      <c r="BE26" s="265">
        <v>932</v>
      </c>
      <c r="BF26" s="265">
        <v>912</v>
      </c>
      <c r="BG26" s="265">
        <v>917</v>
      </c>
      <c r="BH26" s="265">
        <v>914</v>
      </c>
      <c r="BI26" s="265">
        <v>913</v>
      </c>
      <c r="BJ26" s="265">
        <v>918</v>
      </c>
      <c r="BK26" s="265">
        <v>918</v>
      </c>
      <c r="BL26" s="95">
        <v>914</v>
      </c>
      <c r="BM26" s="95">
        <v>914</v>
      </c>
      <c r="BN26" s="95">
        <v>932</v>
      </c>
      <c r="BO26" s="95">
        <v>939</v>
      </c>
      <c r="BP26" s="95">
        <v>939</v>
      </c>
      <c r="BQ26" s="95">
        <v>951</v>
      </c>
      <c r="BR26" s="95">
        <v>935</v>
      </c>
      <c r="BS26" s="95">
        <v>938</v>
      </c>
      <c r="BT26" s="95">
        <v>935</v>
      </c>
      <c r="BU26" s="95">
        <v>932</v>
      </c>
      <c r="BV26" s="95">
        <v>933</v>
      </c>
      <c r="BW26" s="95">
        <v>934</v>
      </c>
      <c r="BX26" s="265">
        <v>933</v>
      </c>
      <c r="BY26" s="265">
        <v>895</v>
      </c>
      <c r="BZ26" s="265">
        <v>969</v>
      </c>
      <c r="CA26" s="265">
        <v>929</v>
      </c>
      <c r="CB26" s="265">
        <v>952</v>
      </c>
      <c r="CC26" s="265">
        <v>933</v>
      </c>
      <c r="CD26" s="265">
        <v>929</v>
      </c>
      <c r="CE26" s="265">
        <v>923</v>
      </c>
      <c r="CF26" s="265">
        <v>917</v>
      </c>
      <c r="CG26" s="265">
        <v>932</v>
      </c>
      <c r="CH26" s="265">
        <v>921</v>
      </c>
      <c r="CI26" s="265">
        <v>930</v>
      </c>
      <c r="CJ26" s="95">
        <v>937</v>
      </c>
      <c r="CK26" s="95">
        <v>928</v>
      </c>
      <c r="CL26" s="95">
        <v>932</v>
      </c>
      <c r="CM26" s="95">
        <v>949</v>
      </c>
      <c r="CN26" s="95">
        <v>953</v>
      </c>
      <c r="CO26" s="95">
        <v>960</v>
      </c>
      <c r="CP26" s="95">
        <v>959</v>
      </c>
      <c r="CQ26" s="95">
        <v>970</v>
      </c>
      <c r="CR26" s="95">
        <v>967</v>
      </c>
      <c r="CS26" s="95">
        <v>957</v>
      </c>
      <c r="CT26" s="95">
        <v>960</v>
      </c>
      <c r="CU26" s="95">
        <v>956</v>
      </c>
      <c r="CV26" s="265">
        <v>956</v>
      </c>
      <c r="CW26" s="265">
        <v>947</v>
      </c>
      <c r="CX26" s="265">
        <v>953</v>
      </c>
      <c r="CY26" s="265">
        <v>958</v>
      </c>
      <c r="CZ26" s="265">
        <v>960</v>
      </c>
      <c r="DA26" s="265">
        <v>970</v>
      </c>
      <c r="DB26" s="265">
        <v>971</v>
      </c>
      <c r="DC26" s="265">
        <v>978</v>
      </c>
      <c r="DD26" s="265">
        <v>982</v>
      </c>
      <c r="DE26" s="265">
        <v>984</v>
      </c>
      <c r="DF26" s="265">
        <v>978</v>
      </c>
      <c r="DG26" s="265">
        <v>975</v>
      </c>
      <c r="DH26" s="95">
        <v>975</v>
      </c>
      <c r="DI26" s="95">
        <v>969</v>
      </c>
      <c r="DJ26" s="95">
        <v>940</v>
      </c>
      <c r="DK26" s="95">
        <v>966</v>
      </c>
      <c r="DL26" s="95">
        <v>987</v>
      </c>
      <c r="DM26" s="95">
        <v>988</v>
      </c>
      <c r="DN26" s="95">
        <v>993</v>
      </c>
      <c r="DO26" s="95">
        <v>1004</v>
      </c>
      <c r="DP26" s="95">
        <v>1014</v>
      </c>
      <c r="DQ26" s="95">
        <v>1030</v>
      </c>
      <c r="DR26" s="95">
        <v>1033</v>
      </c>
      <c r="DS26" s="95">
        <v>1033</v>
      </c>
      <c r="DT26" s="95">
        <v>1031</v>
      </c>
      <c r="DU26" s="95">
        <v>1028</v>
      </c>
      <c r="DV26" s="95">
        <v>1031</v>
      </c>
      <c r="DW26" s="95">
        <v>1027</v>
      </c>
      <c r="DX26" s="271">
        <v>1041</v>
      </c>
      <c r="DY26" s="276">
        <v>1051</v>
      </c>
      <c r="DZ26" s="276">
        <v>1058</v>
      </c>
      <c r="EA26" s="276">
        <v>1063</v>
      </c>
      <c r="EB26" s="276">
        <v>1067</v>
      </c>
      <c r="EC26" s="276">
        <v>1070</v>
      </c>
      <c r="ED26" s="276">
        <v>1069</v>
      </c>
      <c r="EE26" s="276">
        <v>1074</v>
      </c>
      <c r="EF26" s="95">
        <v>1075</v>
      </c>
      <c r="EG26" s="281">
        <v>1</v>
      </c>
      <c r="EH26" s="282">
        <v>100.093109869646</v>
      </c>
      <c r="EI26" s="281">
        <v>1</v>
      </c>
      <c r="EJ26" s="282">
        <v>100.093109869646</v>
      </c>
      <c r="ES26" s="286"/>
    </row>
    <row r="27" spans="1:161" ht="15" outlineLevel="2">
      <c r="A27" s="262">
        <v>659</v>
      </c>
      <c r="B27" s="263" t="s">
        <v>318</v>
      </c>
      <c r="C27" s="264" t="s">
        <v>362</v>
      </c>
      <c r="D27" s="265">
        <v>357</v>
      </c>
      <c r="E27" s="265">
        <v>357</v>
      </c>
      <c r="F27" s="265">
        <v>357</v>
      </c>
      <c r="G27" s="265">
        <v>357</v>
      </c>
      <c r="H27" s="265">
        <v>357</v>
      </c>
      <c r="I27" s="265">
        <v>360</v>
      </c>
      <c r="J27" s="265">
        <v>360</v>
      </c>
      <c r="K27" s="265">
        <v>359</v>
      </c>
      <c r="L27" s="265">
        <v>359</v>
      </c>
      <c r="M27" s="265">
        <v>359</v>
      </c>
      <c r="N27" s="265">
        <v>359</v>
      </c>
      <c r="O27" s="265">
        <v>372</v>
      </c>
      <c r="P27" s="95">
        <v>371</v>
      </c>
      <c r="Q27" s="95">
        <v>337</v>
      </c>
      <c r="R27" s="95">
        <v>333</v>
      </c>
      <c r="S27" s="95">
        <v>419</v>
      </c>
      <c r="T27" s="95">
        <v>414</v>
      </c>
      <c r="U27" s="95">
        <v>419</v>
      </c>
      <c r="V27" s="95">
        <v>409</v>
      </c>
      <c r="W27" s="95">
        <v>407</v>
      </c>
      <c r="X27" s="95">
        <v>407</v>
      </c>
      <c r="Y27" s="95">
        <v>412</v>
      </c>
      <c r="Z27" s="95">
        <v>412</v>
      </c>
      <c r="AA27" s="95">
        <v>413</v>
      </c>
      <c r="AB27" s="265">
        <v>411</v>
      </c>
      <c r="AC27" s="265">
        <v>411</v>
      </c>
      <c r="AD27" s="265">
        <v>411</v>
      </c>
      <c r="AE27" s="265">
        <v>411</v>
      </c>
      <c r="AF27" s="265">
        <v>402</v>
      </c>
      <c r="AG27" s="265">
        <v>401</v>
      </c>
      <c r="AH27" s="265">
        <v>403</v>
      </c>
      <c r="AI27" s="265">
        <v>408</v>
      </c>
      <c r="AJ27" s="265">
        <v>408</v>
      </c>
      <c r="AK27" s="265">
        <v>408</v>
      </c>
      <c r="AL27" s="265">
        <v>408</v>
      </c>
      <c r="AM27" s="265">
        <v>408</v>
      </c>
      <c r="AN27" s="95">
        <v>408</v>
      </c>
      <c r="AO27" s="95">
        <v>408</v>
      </c>
      <c r="AP27" s="95">
        <v>408</v>
      </c>
      <c r="AQ27" s="95">
        <v>408</v>
      </c>
      <c r="AR27" s="95">
        <v>406</v>
      </c>
      <c r="AS27" s="95">
        <v>406</v>
      </c>
      <c r="AT27" s="95">
        <v>406</v>
      </c>
      <c r="AU27" s="95">
        <v>406</v>
      </c>
      <c r="AV27" s="95">
        <v>406</v>
      </c>
      <c r="AW27" s="95">
        <v>406</v>
      </c>
      <c r="AX27" s="95">
        <v>405</v>
      </c>
      <c r="AY27" s="95">
        <v>404</v>
      </c>
      <c r="AZ27" s="265">
        <v>404</v>
      </c>
      <c r="BA27" s="265">
        <v>403</v>
      </c>
      <c r="BB27" s="265">
        <v>402</v>
      </c>
      <c r="BC27" s="265">
        <v>400</v>
      </c>
      <c r="BD27" s="265">
        <v>399</v>
      </c>
      <c r="BE27" s="265">
        <v>397</v>
      </c>
      <c r="BF27" s="265">
        <v>388</v>
      </c>
      <c r="BG27" s="265">
        <v>377</v>
      </c>
      <c r="BH27" s="265">
        <v>377</v>
      </c>
      <c r="BI27" s="265">
        <v>377</v>
      </c>
      <c r="BJ27" s="265">
        <v>380</v>
      </c>
      <c r="BK27" s="265">
        <v>380</v>
      </c>
      <c r="BL27" s="95">
        <v>374</v>
      </c>
      <c r="BM27" s="95">
        <v>374</v>
      </c>
      <c r="BN27" s="95">
        <v>378</v>
      </c>
      <c r="BO27" s="95">
        <v>379</v>
      </c>
      <c r="BP27" s="95">
        <v>379</v>
      </c>
      <c r="BQ27" s="95">
        <v>383</v>
      </c>
      <c r="BR27" s="95">
        <v>379</v>
      </c>
      <c r="BS27" s="95">
        <v>379</v>
      </c>
      <c r="BT27" s="95">
        <v>378</v>
      </c>
      <c r="BU27" s="95">
        <v>376</v>
      </c>
      <c r="BV27" s="95">
        <v>379</v>
      </c>
      <c r="BW27" s="95">
        <v>379</v>
      </c>
      <c r="BX27" s="265">
        <v>380</v>
      </c>
      <c r="BY27" s="265">
        <v>376</v>
      </c>
      <c r="BZ27" s="265">
        <v>399</v>
      </c>
      <c r="CA27" s="265">
        <v>390</v>
      </c>
      <c r="CB27" s="265">
        <v>390</v>
      </c>
      <c r="CC27" s="265">
        <v>391</v>
      </c>
      <c r="CD27" s="265">
        <v>389</v>
      </c>
      <c r="CE27" s="265">
        <v>386</v>
      </c>
      <c r="CF27" s="265">
        <v>384</v>
      </c>
      <c r="CG27" s="265">
        <v>384</v>
      </c>
      <c r="CH27" s="265">
        <v>380</v>
      </c>
      <c r="CI27" s="265">
        <v>380</v>
      </c>
      <c r="CJ27" s="95">
        <v>379</v>
      </c>
      <c r="CK27" s="95">
        <v>378</v>
      </c>
      <c r="CL27" s="95">
        <v>377</v>
      </c>
      <c r="CM27" s="95">
        <v>383</v>
      </c>
      <c r="CN27" s="95">
        <v>383</v>
      </c>
      <c r="CO27" s="95">
        <v>384</v>
      </c>
      <c r="CP27" s="95">
        <v>382</v>
      </c>
      <c r="CQ27" s="95">
        <v>381</v>
      </c>
      <c r="CR27" s="95">
        <v>380</v>
      </c>
      <c r="CS27" s="95">
        <v>378</v>
      </c>
      <c r="CT27" s="95">
        <v>377</v>
      </c>
      <c r="CU27" s="95">
        <v>377</v>
      </c>
      <c r="CV27" s="265">
        <v>376</v>
      </c>
      <c r="CW27" s="265">
        <v>373</v>
      </c>
      <c r="CX27" s="265">
        <v>376</v>
      </c>
      <c r="CY27" s="265">
        <v>376</v>
      </c>
      <c r="CZ27" s="265">
        <v>376</v>
      </c>
      <c r="DA27" s="265">
        <v>377</v>
      </c>
      <c r="DB27" s="265">
        <v>375</v>
      </c>
      <c r="DC27" s="265">
        <v>375</v>
      </c>
      <c r="DD27" s="265">
        <v>376</v>
      </c>
      <c r="DE27" s="265">
        <v>376</v>
      </c>
      <c r="DF27" s="265">
        <v>375</v>
      </c>
      <c r="DG27" s="265">
        <v>372</v>
      </c>
      <c r="DH27" s="95">
        <v>375</v>
      </c>
      <c r="DI27" s="95">
        <v>364</v>
      </c>
      <c r="DJ27" s="95">
        <v>353</v>
      </c>
      <c r="DK27" s="95">
        <v>357</v>
      </c>
      <c r="DL27" s="95">
        <v>361</v>
      </c>
      <c r="DM27" s="95">
        <v>363</v>
      </c>
      <c r="DN27" s="95">
        <v>363</v>
      </c>
      <c r="DO27" s="95">
        <v>365</v>
      </c>
      <c r="DP27" s="95">
        <v>369</v>
      </c>
      <c r="DQ27" s="95">
        <v>368</v>
      </c>
      <c r="DR27" s="95">
        <v>369</v>
      </c>
      <c r="DS27" s="95">
        <v>369</v>
      </c>
      <c r="DT27" s="95">
        <v>369</v>
      </c>
      <c r="DU27" s="95">
        <v>368</v>
      </c>
      <c r="DV27" s="95">
        <v>370</v>
      </c>
      <c r="DW27" s="95">
        <v>368</v>
      </c>
      <c r="DX27" s="271">
        <v>371</v>
      </c>
      <c r="DY27" s="276">
        <v>371</v>
      </c>
      <c r="DZ27" s="276">
        <v>369</v>
      </c>
      <c r="EA27" s="276">
        <v>371</v>
      </c>
      <c r="EB27" s="276">
        <v>372</v>
      </c>
      <c r="EC27" s="276">
        <v>373</v>
      </c>
      <c r="ED27" s="276">
        <v>373</v>
      </c>
      <c r="EE27" s="276">
        <v>371</v>
      </c>
      <c r="EF27" s="95">
        <v>371</v>
      </c>
      <c r="EG27" s="281">
        <v>0</v>
      </c>
      <c r="EH27" s="282">
        <v>100</v>
      </c>
      <c r="EI27" s="281">
        <v>0</v>
      </c>
      <c r="EJ27" s="282">
        <v>100</v>
      </c>
    </row>
    <row r="28" spans="1:161" ht="15" outlineLevel="2">
      <c r="A28" s="262">
        <v>665</v>
      </c>
      <c r="B28" s="263" t="s">
        <v>318</v>
      </c>
      <c r="C28" s="264" t="s">
        <v>363</v>
      </c>
      <c r="D28" s="265">
        <v>568</v>
      </c>
      <c r="E28" s="265">
        <v>568</v>
      </c>
      <c r="F28" s="265">
        <v>568</v>
      </c>
      <c r="G28" s="265">
        <v>568</v>
      </c>
      <c r="H28" s="265">
        <v>568</v>
      </c>
      <c r="I28" s="265">
        <v>576</v>
      </c>
      <c r="J28" s="265">
        <v>576</v>
      </c>
      <c r="K28" s="265">
        <v>576</v>
      </c>
      <c r="L28" s="265">
        <v>576</v>
      </c>
      <c r="M28" s="265">
        <v>576</v>
      </c>
      <c r="N28" s="265">
        <v>576</v>
      </c>
      <c r="O28" s="265">
        <v>591</v>
      </c>
      <c r="P28" s="95">
        <v>588</v>
      </c>
      <c r="Q28" s="95">
        <v>529</v>
      </c>
      <c r="R28" s="95">
        <v>523</v>
      </c>
      <c r="S28" s="95">
        <v>598</v>
      </c>
      <c r="T28" s="95">
        <v>586</v>
      </c>
      <c r="U28" s="95">
        <v>594</v>
      </c>
      <c r="V28" s="95">
        <v>586</v>
      </c>
      <c r="W28" s="95">
        <v>585</v>
      </c>
      <c r="X28" s="95">
        <v>585</v>
      </c>
      <c r="Y28" s="95">
        <v>588</v>
      </c>
      <c r="Z28" s="95">
        <v>587</v>
      </c>
      <c r="AA28" s="95">
        <v>591</v>
      </c>
      <c r="AB28" s="265">
        <v>590</v>
      </c>
      <c r="AC28" s="265">
        <v>589</v>
      </c>
      <c r="AD28" s="265">
        <v>590</v>
      </c>
      <c r="AE28" s="265">
        <v>590</v>
      </c>
      <c r="AF28" s="265">
        <v>580</v>
      </c>
      <c r="AG28" s="265">
        <v>578</v>
      </c>
      <c r="AH28" s="265">
        <v>579</v>
      </c>
      <c r="AI28" s="265">
        <v>579</v>
      </c>
      <c r="AJ28" s="265">
        <v>578</v>
      </c>
      <c r="AK28" s="265">
        <v>581</v>
      </c>
      <c r="AL28" s="265">
        <v>579</v>
      </c>
      <c r="AM28" s="265">
        <v>578</v>
      </c>
      <c r="AN28" s="95">
        <v>578</v>
      </c>
      <c r="AO28" s="95">
        <v>578</v>
      </c>
      <c r="AP28" s="95">
        <v>578</v>
      </c>
      <c r="AQ28" s="95">
        <v>578</v>
      </c>
      <c r="AR28" s="95">
        <v>577</v>
      </c>
      <c r="AS28" s="95">
        <v>576</v>
      </c>
      <c r="AT28" s="95">
        <v>575</v>
      </c>
      <c r="AU28" s="95">
        <v>574</v>
      </c>
      <c r="AV28" s="95">
        <v>573</v>
      </c>
      <c r="AW28" s="95">
        <v>573</v>
      </c>
      <c r="AX28" s="95">
        <v>571</v>
      </c>
      <c r="AY28" s="95">
        <v>570</v>
      </c>
      <c r="AZ28" s="265">
        <v>570</v>
      </c>
      <c r="BA28" s="265">
        <v>568</v>
      </c>
      <c r="BB28" s="265">
        <v>567</v>
      </c>
      <c r="BC28" s="265">
        <v>567</v>
      </c>
      <c r="BD28" s="265">
        <v>567</v>
      </c>
      <c r="BE28" s="265">
        <v>567</v>
      </c>
      <c r="BF28" s="265">
        <v>561</v>
      </c>
      <c r="BG28" s="265">
        <v>551</v>
      </c>
      <c r="BH28" s="265">
        <v>550</v>
      </c>
      <c r="BI28" s="265">
        <v>549</v>
      </c>
      <c r="BJ28" s="265">
        <v>546</v>
      </c>
      <c r="BK28" s="265">
        <v>546</v>
      </c>
      <c r="BL28" s="95">
        <v>544</v>
      </c>
      <c r="BM28" s="95">
        <v>544</v>
      </c>
      <c r="BN28" s="95">
        <v>560</v>
      </c>
      <c r="BO28" s="95">
        <v>561</v>
      </c>
      <c r="BP28" s="95">
        <v>561</v>
      </c>
      <c r="BQ28" s="95">
        <v>565</v>
      </c>
      <c r="BR28" s="95">
        <v>562</v>
      </c>
      <c r="BS28" s="95">
        <v>561</v>
      </c>
      <c r="BT28" s="95">
        <v>559</v>
      </c>
      <c r="BU28" s="95">
        <v>559</v>
      </c>
      <c r="BV28" s="95">
        <v>558</v>
      </c>
      <c r="BW28" s="95">
        <v>557</v>
      </c>
      <c r="BX28" s="265">
        <v>559</v>
      </c>
      <c r="BY28" s="265">
        <v>557</v>
      </c>
      <c r="BZ28" s="265">
        <v>615</v>
      </c>
      <c r="CA28" s="265">
        <v>558</v>
      </c>
      <c r="CB28" s="265">
        <v>570</v>
      </c>
      <c r="CC28" s="265">
        <v>576</v>
      </c>
      <c r="CD28" s="265">
        <v>574</v>
      </c>
      <c r="CE28" s="265">
        <v>573</v>
      </c>
      <c r="CF28" s="265">
        <v>568</v>
      </c>
      <c r="CG28" s="265">
        <v>569</v>
      </c>
      <c r="CH28" s="265">
        <v>566</v>
      </c>
      <c r="CI28" s="265">
        <v>558</v>
      </c>
      <c r="CJ28" s="95">
        <v>560</v>
      </c>
      <c r="CK28" s="95">
        <v>554</v>
      </c>
      <c r="CL28" s="95">
        <v>559</v>
      </c>
      <c r="CM28" s="95">
        <v>568</v>
      </c>
      <c r="CN28" s="95">
        <v>561</v>
      </c>
      <c r="CO28" s="95">
        <v>557</v>
      </c>
      <c r="CP28" s="95">
        <v>552</v>
      </c>
      <c r="CQ28" s="95">
        <v>561</v>
      </c>
      <c r="CR28" s="95">
        <v>563</v>
      </c>
      <c r="CS28" s="95">
        <v>561</v>
      </c>
      <c r="CT28" s="95">
        <v>562</v>
      </c>
      <c r="CU28" s="95">
        <v>560</v>
      </c>
      <c r="CV28" s="265">
        <v>561</v>
      </c>
      <c r="CW28" s="265">
        <v>558</v>
      </c>
      <c r="CX28" s="265">
        <v>567</v>
      </c>
      <c r="CY28" s="265">
        <v>571</v>
      </c>
      <c r="CZ28" s="265">
        <v>571</v>
      </c>
      <c r="DA28" s="265">
        <v>569</v>
      </c>
      <c r="DB28" s="265">
        <v>568</v>
      </c>
      <c r="DC28" s="265">
        <v>569</v>
      </c>
      <c r="DD28" s="265">
        <v>567</v>
      </c>
      <c r="DE28" s="265">
        <v>567</v>
      </c>
      <c r="DF28" s="265">
        <v>565</v>
      </c>
      <c r="DG28" s="265">
        <v>567</v>
      </c>
      <c r="DH28" s="95">
        <v>566</v>
      </c>
      <c r="DI28" s="95">
        <v>561</v>
      </c>
      <c r="DJ28" s="95">
        <v>547</v>
      </c>
      <c r="DK28" s="95">
        <v>558</v>
      </c>
      <c r="DL28" s="95">
        <v>566</v>
      </c>
      <c r="DM28" s="95">
        <v>568</v>
      </c>
      <c r="DN28" s="95">
        <v>570</v>
      </c>
      <c r="DO28" s="95">
        <v>564</v>
      </c>
      <c r="DP28" s="95">
        <v>567</v>
      </c>
      <c r="DQ28" s="95">
        <v>565</v>
      </c>
      <c r="DR28" s="95">
        <v>569</v>
      </c>
      <c r="DS28" s="95">
        <v>569</v>
      </c>
      <c r="DT28" s="95">
        <v>568</v>
      </c>
      <c r="DU28" s="95">
        <v>570</v>
      </c>
      <c r="DV28" s="95">
        <v>572</v>
      </c>
      <c r="DW28" s="95">
        <v>570</v>
      </c>
      <c r="DX28" s="271">
        <v>567</v>
      </c>
      <c r="DY28" s="276">
        <v>569</v>
      </c>
      <c r="DZ28" s="276">
        <v>575</v>
      </c>
      <c r="EA28" s="276">
        <v>573</v>
      </c>
      <c r="EB28" s="276">
        <v>573</v>
      </c>
      <c r="EC28" s="276">
        <v>571</v>
      </c>
      <c r="ED28" s="276">
        <v>572</v>
      </c>
      <c r="EE28" s="276">
        <v>572</v>
      </c>
      <c r="EF28" s="95">
        <v>569</v>
      </c>
      <c r="EG28" s="281">
        <v>-3</v>
      </c>
      <c r="EH28" s="282">
        <v>99.475524475524495</v>
      </c>
      <c r="EI28" s="281">
        <v>-3</v>
      </c>
      <c r="EJ28" s="282">
        <v>99.475524475524495</v>
      </c>
    </row>
    <row r="29" spans="1:161" ht="15" outlineLevel="2">
      <c r="A29" s="262">
        <v>837</v>
      </c>
      <c r="B29" s="263" t="s">
        <v>318</v>
      </c>
      <c r="C29" s="264" t="s">
        <v>364</v>
      </c>
      <c r="D29" s="265">
        <v>2858</v>
      </c>
      <c r="E29" s="265">
        <v>2858</v>
      </c>
      <c r="F29" s="265">
        <v>2858</v>
      </c>
      <c r="G29" s="265">
        <v>2858</v>
      </c>
      <c r="H29" s="265">
        <v>2858</v>
      </c>
      <c r="I29" s="265">
        <v>2890</v>
      </c>
      <c r="J29" s="265">
        <v>2889</v>
      </c>
      <c r="K29" s="265">
        <v>2890</v>
      </c>
      <c r="L29" s="265">
        <v>2890</v>
      </c>
      <c r="M29" s="265">
        <v>2890</v>
      </c>
      <c r="N29" s="265">
        <v>2886</v>
      </c>
      <c r="O29" s="265">
        <v>2966</v>
      </c>
      <c r="P29" s="95">
        <v>2964</v>
      </c>
      <c r="Q29" s="95">
        <v>2567</v>
      </c>
      <c r="R29" s="95">
        <v>2521</v>
      </c>
      <c r="S29" s="95">
        <v>3082</v>
      </c>
      <c r="T29" s="95">
        <v>3011</v>
      </c>
      <c r="U29" s="95">
        <v>3094</v>
      </c>
      <c r="V29" s="95">
        <v>3058</v>
      </c>
      <c r="W29" s="95">
        <v>3060</v>
      </c>
      <c r="X29" s="95">
        <v>3055</v>
      </c>
      <c r="Y29" s="95">
        <v>3082</v>
      </c>
      <c r="Z29" s="95">
        <v>3075</v>
      </c>
      <c r="AA29" s="95">
        <v>3076</v>
      </c>
      <c r="AB29" s="265">
        <v>3083</v>
      </c>
      <c r="AC29" s="265">
        <v>3089</v>
      </c>
      <c r="AD29" s="265">
        <v>3114</v>
      </c>
      <c r="AE29" s="265">
        <v>3114</v>
      </c>
      <c r="AF29" s="265">
        <v>3076</v>
      </c>
      <c r="AG29" s="265">
        <v>3068</v>
      </c>
      <c r="AH29" s="265">
        <v>3077</v>
      </c>
      <c r="AI29" s="265">
        <v>3083</v>
      </c>
      <c r="AJ29" s="265">
        <v>3082</v>
      </c>
      <c r="AK29" s="265">
        <v>3084</v>
      </c>
      <c r="AL29" s="265">
        <v>3077</v>
      </c>
      <c r="AM29" s="265">
        <v>3073</v>
      </c>
      <c r="AN29" s="95">
        <v>3072</v>
      </c>
      <c r="AO29" s="95">
        <v>3077</v>
      </c>
      <c r="AP29" s="95">
        <v>3077</v>
      </c>
      <c r="AQ29" s="95">
        <v>3074</v>
      </c>
      <c r="AR29" s="95">
        <v>3073</v>
      </c>
      <c r="AS29" s="95">
        <v>3071</v>
      </c>
      <c r="AT29" s="95">
        <v>3064</v>
      </c>
      <c r="AU29" s="95">
        <v>3052</v>
      </c>
      <c r="AV29" s="95">
        <v>3047</v>
      </c>
      <c r="AW29" s="95">
        <v>3045</v>
      </c>
      <c r="AX29" s="95">
        <v>3036</v>
      </c>
      <c r="AY29" s="95">
        <v>3034</v>
      </c>
      <c r="AZ29" s="265">
        <v>3029</v>
      </c>
      <c r="BA29" s="265">
        <v>3012</v>
      </c>
      <c r="BB29" s="265">
        <v>2990</v>
      </c>
      <c r="BC29" s="265">
        <v>2980</v>
      </c>
      <c r="BD29" s="265">
        <v>2970</v>
      </c>
      <c r="BE29" s="265">
        <v>2963</v>
      </c>
      <c r="BF29" s="265">
        <v>2917</v>
      </c>
      <c r="BG29" s="265">
        <v>2928</v>
      </c>
      <c r="BH29" s="265">
        <v>2927</v>
      </c>
      <c r="BI29" s="265">
        <v>2926</v>
      </c>
      <c r="BJ29" s="265">
        <v>2934</v>
      </c>
      <c r="BK29" s="265">
        <v>2932</v>
      </c>
      <c r="BL29" s="95">
        <v>2901</v>
      </c>
      <c r="BM29" s="95">
        <v>2899</v>
      </c>
      <c r="BN29" s="95">
        <v>2985</v>
      </c>
      <c r="BO29" s="95">
        <v>2989</v>
      </c>
      <c r="BP29" s="95">
        <v>2989</v>
      </c>
      <c r="BQ29" s="95">
        <v>3001</v>
      </c>
      <c r="BR29" s="95">
        <v>2956</v>
      </c>
      <c r="BS29" s="95">
        <v>2950</v>
      </c>
      <c r="BT29" s="95">
        <v>2937</v>
      </c>
      <c r="BU29" s="95">
        <v>2927</v>
      </c>
      <c r="BV29" s="95">
        <v>2916</v>
      </c>
      <c r="BW29" s="95">
        <v>2916</v>
      </c>
      <c r="BX29" s="265">
        <v>2937</v>
      </c>
      <c r="BY29" s="265">
        <v>2927</v>
      </c>
      <c r="BZ29" s="265">
        <v>3215</v>
      </c>
      <c r="CA29" s="265">
        <v>3201</v>
      </c>
      <c r="CB29" s="265">
        <v>3223</v>
      </c>
      <c r="CC29" s="265">
        <v>3224</v>
      </c>
      <c r="CD29" s="265">
        <v>3208</v>
      </c>
      <c r="CE29" s="265">
        <v>3197</v>
      </c>
      <c r="CF29" s="265">
        <v>3191</v>
      </c>
      <c r="CG29" s="265">
        <v>3207</v>
      </c>
      <c r="CH29" s="265">
        <v>3188</v>
      </c>
      <c r="CI29" s="265">
        <v>3137</v>
      </c>
      <c r="CJ29" s="95">
        <v>3115</v>
      </c>
      <c r="CK29" s="95">
        <v>3117</v>
      </c>
      <c r="CL29" s="95">
        <v>3132</v>
      </c>
      <c r="CM29" s="95">
        <v>3169</v>
      </c>
      <c r="CN29" s="95">
        <v>3163</v>
      </c>
      <c r="CO29" s="95">
        <v>3176</v>
      </c>
      <c r="CP29" s="95">
        <v>3148</v>
      </c>
      <c r="CQ29" s="95">
        <v>3197</v>
      </c>
      <c r="CR29" s="95">
        <v>3215</v>
      </c>
      <c r="CS29" s="95">
        <v>3204</v>
      </c>
      <c r="CT29" s="95">
        <v>3217</v>
      </c>
      <c r="CU29" s="95">
        <v>3187</v>
      </c>
      <c r="CV29" s="265">
        <v>3166</v>
      </c>
      <c r="CW29" s="265">
        <v>3199</v>
      </c>
      <c r="CX29" s="265">
        <v>3222</v>
      </c>
      <c r="CY29" s="265">
        <v>3250</v>
      </c>
      <c r="CZ29" s="265">
        <v>3248</v>
      </c>
      <c r="DA29" s="265">
        <v>3269</v>
      </c>
      <c r="DB29" s="265">
        <v>3246</v>
      </c>
      <c r="DC29" s="265">
        <v>3262</v>
      </c>
      <c r="DD29" s="265">
        <v>3251</v>
      </c>
      <c r="DE29" s="265">
        <v>3251</v>
      </c>
      <c r="DF29" s="265">
        <v>3243</v>
      </c>
      <c r="DG29" s="265">
        <v>3211</v>
      </c>
      <c r="DH29" s="95">
        <v>3173</v>
      </c>
      <c r="DI29" s="95">
        <v>3175</v>
      </c>
      <c r="DJ29" s="95">
        <v>3112</v>
      </c>
      <c r="DK29" s="95">
        <v>3133</v>
      </c>
      <c r="DL29" s="95">
        <v>3159</v>
      </c>
      <c r="DM29" s="95">
        <v>3243</v>
      </c>
      <c r="DN29" s="95">
        <v>3242</v>
      </c>
      <c r="DO29" s="95">
        <v>3118</v>
      </c>
      <c r="DP29" s="95">
        <v>3118</v>
      </c>
      <c r="DQ29" s="95">
        <v>3129</v>
      </c>
      <c r="DR29" s="95">
        <v>3133</v>
      </c>
      <c r="DS29" s="95">
        <v>3133</v>
      </c>
      <c r="DT29" s="95">
        <v>3132</v>
      </c>
      <c r="DU29" s="95">
        <v>3143</v>
      </c>
      <c r="DV29" s="95">
        <v>3144</v>
      </c>
      <c r="DW29" s="95">
        <v>3132</v>
      </c>
      <c r="DX29" s="271">
        <v>3160</v>
      </c>
      <c r="DY29" s="276">
        <v>3161</v>
      </c>
      <c r="DZ29" s="276">
        <v>3167</v>
      </c>
      <c r="EA29" s="276">
        <v>3178</v>
      </c>
      <c r="EB29" s="276">
        <v>3177</v>
      </c>
      <c r="EC29" s="276">
        <v>3183</v>
      </c>
      <c r="ED29" s="276">
        <v>3180</v>
      </c>
      <c r="EE29" s="276">
        <v>3169</v>
      </c>
      <c r="EF29" s="95">
        <v>3160</v>
      </c>
      <c r="EG29" s="281">
        <v>-9</v>
      </c>
      <c r="EH29" s="282">
        <v>99.715998737772196</v>
      </c>
      <c r="EI29" s="281">
        <v>-9</v>
      </c>
      <c r="EJ29" s="282">
        <v>99.715998737772196</v>
      </c>
      <c r="EN29" s="286"/>
      <c r="EO29" s="286"/>
      <c r="EP29" s="286"/>
    </row>
    <row r="30" spans="1:161" ht="15" outlineLevel="2">
      <c r="A30" s="262">
        <v>873</v>
      </c>
      <c r="B30" s="263" t="s">
        <v>318</v>
      </c>
      <c r="C30" s="264" t="s">
        <v>365</v>
      </c>
      <c r="D30" s="265">
        <v>168</v>
      </c>
      <c r="E30" s="265">
        <v>168</v>
      </c>
      <c r="F30" s="265">
        <v>168</v>
      </c>
      <c r="G30" s="265">
        <v>168</v>
      </c>
      <c r="H30" s="265">
        <v>168</v>
      </c>
      <c r="I30" s="265">
        <v>173</v>
      </c>
      <c r="J30" s="265">
        <v>173</v>
      </c>
      <c r="K30" s="265">
        <v>173</v>
      </c>
      <c r="L30" s="265">
        <v>173</v>
      </c>
      <c r="M30" s="265">
        <v>173</v>
      </c>
      <c r="N30" s="265">
        <v>173</v>
      </c>
      <c r="O30" s="265">
        <v>185</v>
      </c>
      <c r="P30" s="95">
        <v>185</v>
      </c>
      <c r="Q30" s="95">
        <v>157</v>
      </c>
      <c r="R30" s="95">
        <v>155</v>
      </c>
      <c r="S30" s="95">
        <v>200</v>
      </c>
      <c r="T30" s="95">
        <v>197</v>
      </c>
      <c r="U30" s="95">
        <v>201</v>
      </c>
      <c r="V30" s="95">
        <v>195</v>
      </c>
      <c r="W30" s="95">
        <v>194</v>
      </c>
      <c r="X30" s="95">
        <v>194</v>
      </c>
      <c r="Y30" s="95">
        <v>196</v>
      </c>
      <c r="Z30" s="95">
        <v>194</v>
      </c>
      <c r="AA30" s="95">
        <v>194</v>
      </c>
      <c r="AB30" s="265">
        <v>195</v>
      </c>
      <c r="AC30" s="265">
        <v>196</v>
      </c>
      <c r="AD30" s="265">
        <v>196</v>
      </c>
      <c r="AE30" s="265">
        <v>196</v>
      </c>
      <c r="AF30" s="265">
        <v>200</v>
      </c>
      <c r="AG30" s="265">
        <v>198</v>
      </c>
      <c r="AH30" s="265">
        <v>198</v>
      </c>
      <c r="AI30" s="265">
        <v>199</v>
      </c>
      <c r="AJ30" s="265">
        <v>200</v>
      </c>
      <c r="AK30" s="265">
        <v>205</v>
      </c>
      <c r="AL30" s="265">
        <v>205</v>
      </c>
      <c r="AM30" s="265">
        <v>205</v>
      </c>
      <c r="AN30" s="95">
        <v>205</v>
      </c>
      <c r="AO30" s="95">
        <v>206</v>
      </c>
      <c r="AP30" s="95">
        <v>205</v>
      </c>
      <c r="AQ30" s="95">
        <v>203</v>
      </c>
      <c r="AR30" s="95">
        <v>203</v>
      </c>
      <c r="AS30" s="95">
        <v>203</v>
      </c>
      <c r="AT30" s="95">
        <v>203</v>
      </c>
      <c r="AU30" s="95">
        <v>203</v>
      </c>
      <c r="AV30" s="95">
        <v>203</v>
      </c>
      <c r="AW30" s="95">
        <v>203</v>
      </c>
      <c r="AX30" s="95">
        <v>203</v>
      </c>
      <c r="AY30" s="95">
        <v>203</v>
      </c>
      <c r="AZ30" s="265">
        <v>201</v>
      </c>
      <c r="BA30" s="265">
        <v>200</v>
      </c>
      <c r="BB30" s="265">
        <v>200</v>
      </c>
      <c r="BC30" s="265">
        <v>200</v>
      </c>
      <c r="BD30" s="265">
        <v>198</v>
      </c>
      <c r="BE30" s="265">
        <v>197</v>
      </c>
      <c r="BF30" s="265">
        <v>193</v>
      </c>
      <c r="BG30" s="265">
        <v>185</v>
      </c>
      <c r="BH30" s="265">
        <v>185</v>
      </c>
      <c r="BI30" s="265">
        <v>185</v>
      </c>
      <c r="BJ30" s="265">
        <v>187</v>
      </c>
      <c r="BK30" s="265">
        <v>187</v>
      </c>
      <c r="BL30" s="95">
        <v>186</v>
      </c>
      <c r="BM30" s="95">
        <v>186</v>
      </c>
      <c r="BN30" s="95">
        <v>187</v>
      </c>
      <c r="BO30" s="95">
        <v>188</v>
      </c>
      <c r="BP30" s="95">
        <v>188</v>
      </c>
      <c r="BQ30" s="95">
        <v>191</v>
      </c>
      <c r="BR30" s="95">
        <v>189</v>
      </c>
      <c r="BS30" s="95">
        <v>190</v>
      </c>
      <c r="BT30" s="95">
        <v>190</v>
      </c>
      <c r="BU30" s="95">
        <v>189</v>
      </c>
      <c r="BV30" s="95">
        <v>191</v>
      </c>
      <c r="BW30" s="95">
        <v>192</v>
      </c>
      <c r="BX30" s="265">
        <v>194</v>
      </c>
      <c r="BY30" s="265">
        <v>192</v>
      </c>
      <c r="BZ30" s="265">
        <v>205</v>
      </c>
      <c r="CA30" s="265">
        <v>202</v>
      </c>
      <c r="CB30" s="265">
        <v>207</v>
      </c>
      <c r="CC30" s="265">
        <v>204</v>
      </c>
      <c r="CD30" s="265">
        <v>200</v>
      </c>
      <c r="CE30" s="265">
        <v>198</v>
      </c>
      <c r="CF30" s="265">
        <v>199</v>
      </c>
      <c r="CG30" s="265">
        <v>199</v>
      </c>
      <c r="CH30" s="265">
        <v>197</v>
      </c>
      <c r="CI30" s="265">
        <v>192</v>
      </c>
      <c r="CJ30" s="95">
        <v>192</v>
      </c>
      <c r="CK30" s="95">
        <v>190</v>
      </c>
      <c r="CL30" s="95">
        <v>187</v>
      </c>
      <c r="CM30" s="95">
        <v>191</v>
      </c>
      <c r="CN30" s="95">
        <v>193</v>
      </c>
      <c r="CO30" s="95">
        <v>194</v>
      </c>
      <c r="CP30" s="95">
        <v>195</v>
      </c>
      <c r="CQ30" s="95">
        <v>196</v>
      </c>
      <c r="CR30" s="95">
        <v>194</v>
      </c>
      <c r="CS30" s="95">
        <v>193</v>
      </c>
      <c r="CT30" s="95">
        <v>193</v>
      </c>
      <c r="CU30" s="95">
        <v>194</v>
      </c>
      <c r="CV30" s="265">
        <v>193</v>
      </c>
      <c r="CW30" s="265">
        <v>190</v>
      </c>
      <c r="CX30" s="265">
        <v>193</v>
      </c>
      <c r="CY30" s="265">
        <v>194</v>
      </c>
      <c r="CZ30" s="265">
        <v>194</v>
      </c>
      <c r="DA30" s="265">
        <v>194</v>
      </c>
      <c r="DB30" s="265">
        <v>194</v>
      </c>
      <c r="DC30" s="265">
        <v>192</v>
      </c>
      <c r="DD30" s="265">
        <v>192</v>
      </c>
      <c r="DE30" s="265">
        <v>192</v>
      </c>
      <c r="DF30" s="265">
        <v>193</v>
      </c>
      <c r="DG30" s="265">
        <v>193</v>
      </c>
      <c r="DH30" s="95">
        <v>192</v>
      </c>
      <c r="DI30" s="95">
        <v>187</v>
      </c>
      <c r="DJ30" s="95">
        <v>182</v>
      </c>
      <c r="DK30" s="95">
        <v>185</v>
      </c>
      <c r="DL30" s="95">
        <v>185</v>
      </c>
      <c r="DM30" s="95">
        <v>186</v>
      </c>
      <c r="DN30" s="95">
        <v>185</v>
      </c>
      <c r="DO30" s="95">
        <v>189</v>
      </c>
      <c r="DP30" s="95">
        <v>189</v>
      </c>
      <c r="DQ30" s="95">
        <v>189</v>
      </c>
      <c r="DR30" s="95">
        <v>190</v>
      </c>
      <c r="DS30" s="95">
        <v>190</v>
      </c>
      <c r="DT30" s="95">
        <v>190</v>
      </c>
      <c r="DU30" s="95">
        <v>189</v>
      </c>
      <c r="DV30" s="95">
        <v>190</v>
      </c>
      <c r="DW30" s="95">
        <v>192</v>
      </c>
      <c r="DX30" s="271">
        <v>192</v>
      </c>
      <c r="DY30" s="276">
        <v>192</v>
      </c>
      <c r="DZ30" s="276">
        <v>195</v>
      </c>
      <c r="EA30" s="276">
        <v>193</v>
      </c>
      <c r="EB30" s="276">
        <v>193</v>
      </c>
      <c r="EC30" s="276">
        <v>192</v>
      </c>
      <c r="ED30" s="276">
        <v>192</v>
      </c>
      <c r="EE30" s="276">
        <v>192</v>
      </c>
      <c r="EF30" s="95">
        <v>192</v>
      </c>
      <c r="EG30" s="281">
        <v>0</v>
      </c>
      <c r="EH30" s="282">
        <v>100</v>
      </c>
      <c r="EI30" s="281">
        <v>0</v>
      </c>
      <c r="EJ30" s="282">
        <v>100</v>
      </c>
      <c r="EN30" s="2"/>
      <c r="EO30" s="2"/>
      <c r="EQ30" s="2"/>
    </row>
    <row r="31" spans="1:161" ht="15" outlineLevel="1">
      <c r="A31" s="258" t="s">
        <v>319</v>
      </c>
      <c r="B31" s="259"/>
      <c r="C31" s="260"/>
      <c r="D31" s="261">
        <v>2795</v>
      </c>
      <c r="E31" s="261">
        <v>2796</v>
      </c>
      <c r="F31" s="261">
        <v>2796</v>
      </c>
      <c r="G31" s="261">
        <v>2796</v>
      </c>
      <c r="H31" s="261">
        <v>2796</v>
      </c>
      <c r="I31" s="261">
        <v>2832</v>
      </c>
      <c r="J31" s="261">
        <v>2830</v>
      </c>
      <c r="K31" s="261">
        <v>2833</v>
      </c>
      <c r="L31" s="261">
        <v>2832</v>
      </c>
      <c r="M31" s="261">
        <v>2832</v>
      </c>
      <c r="N31" s="261">
        <v>2827</v>
      </c>
      <c r="O31" s="261">
        <v>3080</v>
      </c>
      <c r="P31" s="261">
        <v>3056</v>
      </c>
      <c r="Q31" s="261">
        <v>2623</v>
      </c>
      <c r="R31" s="261">
        <v>2596</v>
      </c>
      <c r="S31" s="261">
        <v>3268</v>
      </c>
      <c r="T31" s="261">
        <v>3217</v>
      </c>
      <c r="U31" s="261">
        <v>3269</v>
      </c>
      <c r="V31" s="261">
        <v>3235</v>
      </c>
      <c r="W31" s="261">
        <v>3237</v>
      </c>
      <c r="X31" s="261">
        <v>3224</v>
      </c>
      <c r="Y31" s="261">
        <v>3249</v>
      </c>
      <c r="Z31" s="261">
        <v>3245</v>
      </c>
      <c r="AA31" s="261">
        <v>3266</v>
      </c>
      <c r="AB31" s="261">
        <v>3264</v>
      </c>
      <c r="AC31" s="261">
        <v>3267</v>
      </c>
      <c r="AD31" s="261">
        <v>3272</v>
      </c>
      <c r="AE31" s="261">
        <v>3271</v>
      </c>
      <c r="AF31" s="261">
        <v>3274</v>
      </c>
      <c r="AG31" s="261">
        <v>3260</v>
      </c>
      <c r="AH31" s="261">
        <v>3263</v>
      </c>
      <c r="AI31" s="261">
        <v>3272</v>
      </c>
      <c r="AJ31" s="261">
        <v>3275</v>
      </c>
      <c r="AK31" s="261">
        <v>3278</v>
      </c>
      <c r="AL31" s="261">
        <v>3275</v>
      </c>
      <c r="AM31" s="261">
        <v>3272</v>
      </c>
      <c r="AN31" s="261">
        <v>3268</v>
      </c>
      <c r="AO31" s="261">
        <v>3271</v>
      </c>
      <c r="AP31" s="261">
        <v>3261</v>
      </c>
      <c r="AQ31" s="261">
        <v>3253</v>
      </c>
      <c r="AR31" s="261">
        <v>3250</v>
      </c>
      <c r="AS31" s="261">
        <v>3240</v>
      </c>
      <c r="AT31" s="261">
        <v>3229</v>
      </c>
      <c r="AU31" s="261">
        <v>3214</v>
      </c>
      <c r="AV31" s="261">
        <v>3203</v>
      </c>
      <c r="AW31" s="261">
        <v>3199</v>
      </c>
      <c r="AX31" s="261">
        <v>3184</v>
      </c>
      <c r="AY31" s="261">
        <v>3177</v>
      </c>
      <c r="AZ31" s="261">
        <v>3175</v>
      </c>
      <c r="BA31" s="261">
        <v>3168</v>
      </c>
      <c r="BB31" s="261">
        <v>3152</v>
      </c>
      <c r="BC31" s="261">
        <v>3146</v>
      </c>
      <c r="BD31" s="261">
        <v>3139</v>
      </c>
      <c r="BE31" s="261">
        <v>3132</v>
      </c>
      <c r="BF31" s="261">
        <v>3081</v>
      </c>
      <c r="BG31" s="261">
        <v>3069</v>
      </c>
      <c r="BH31" s="261">
        <v>3064</v>
      </c>
      <c r="BI31" s="261">
        <v>3060</v>
      </c>
      <c r="BJ31" s="261">
        <v>3065</v>
      </c>
      <c r="BK31" s="261">
        <v>3060</v>
      </c>
      <c r="BL31" s="261">
        <v>3039</v>
      </c>
      <c r="BM31" s="261">
        <v>3033</v>
      </c>
      <c r="BN31" s="261">
        <v>3085</v>
      </c>
      <c r="BO31" s="261">
        <v>3095</v>
      </c>
      <c r="BP31" s="261">
        <v>3095</v>
      </c>
      <c r="BQ31" s="261">
        <v>3121</v>
      </c>
      <c r="BR31" s="261">
        <v>3087</v>
      </c>
      <c r="BS31" s="261">
        <v>3090</v>
      </c>
      <c r="BT31" s="261">
        <v>3083</v>
      </c>
      <c r="BU31" s="261">
        <v>3076</v>
      </c>
      <c r="BV31" s="261">
        <v>3073</v>
      </c>
      <c r="BW31" s="261">
        <v>3074</v>
      </c>
      <c r="BX31" s="261">
        <v>3096</v>
      </c>
      <c r="BY31" s="261">
        <v>3067</v>
      </c>
      <c r="BZ31" s="261">
        <v>3297</v>
      </c>
      <c r="CA31" s="261">
        <v>3226</v>
      </c>
      <c r="CB31" s="261">
        <v>3272</v>
      </c>
      <c r="CC31" s="261">
        <v>3272</v>
      </c>
      <c r="CD31" s="261">
        <v>3268</v>
      </c>
      <c r="CE31" s="261">
        <v>3257</v>
      </c>
      <c r="CF31" s="261">
        <v>3242</v>
      </c>
      <c r="CG31" s="261">
        <v>3253</v>
      </c>
      <c r="CH31" s="261">
        <v>3235</v>
      </c>
      <c r="CI31" s="261">
        <v>3199</v>
      </c>
      <c r="CJ31" s="261">
        <v>2867</v>
      </c>
      <c r="CK31" s="261">
        <v>2862</v>
      </c>
      <c r="CL31" s="261">
        <v>3190</v>
      </c>
      <c r="CM31" s="261">
        <v>3217</v>
      </c>
      <c r="CN31" s="261">
        <v>3225</v>
      </c>
      <c r="CO31" s="261">
        <v>3239</v>
      </c>
      <c r="CP31" s="261">
        <v>3220</v>
      </c>
      <c r="CQ31" s="261">
        <v>3226</v>
      </c>
      <c r="CR31" s="261">
        <v>3235</v>
      </c>
      <c r="CS31" s="261">
        <v>3232</v>
      </c>
      <c r="CT31" s="261">
        <v>3231</v>
      </c>
      <c r="CU31" s="261">
        <v>3233</v>
      </c>
      <c r="CV31" s="261">
        <v>3219</v>
      </c>
      <c r="CW31" s="261">
        <v>3206</v>
      </c>
      <c r="CX31" s="261">
        <v>3183</v>
      </c>
      <c r="CY31" s="261">
        <v>3211</v>
      </c>
      <c r="CZ31" s="261">
        <v>3208</v>
      </c>
      <c r="DA31" s="261">
        <v>3208</v>
      </c>
      <c r="DB31" s="261">
        <v>3204</v>
      </c>
      <c r="DC31" s="261">
        <v>3209</v>
      </c>
      <c r="DD31" s="261">
        <v>3208</v>
      </c>
      <c r="DE31" s="261">
        <v>3209</v>
      </c>
      <c r="DF31" s="261">
        <v>3188</v>
      </c>
      <c r="DG31" s="261">
        <v>3174</v>
      </c>
      <c r="DH31" s="261">
        <v>3161</v>
      </c>
      <c r="DI31" s="261">
        <v>3143</v>
      </c>
      <c r="DJ31" s="261">
        <v>3090</v>
      </c>
      <c r="DK31" s="261">
        <v>3107</v>
      </c>
      <c r="DL31" s="261">
        <v>3128</v>
      </c>
      <c r="DM31" s="261">
        <v>3153</v>
      </c>
      <c r="DN31" s="261">
        <v>3156</v>
      </c>
      <c r="DO31" s="261">
        <v>3167</v>
      </c>
      <c r="DP31" s="261">
        <v>3175</v>
      </c>
      <c r="DQ31" s="261">
        <v>3191</v>
      </c>
      <c r="DR31" s="261">
        <v>3191</v>
      </c>
      <c r="DS31" s="261">
        <v>3191</v>
      </c>
      <c r="DT31" s="261">
        <v>3187</v>
      </c>
      <c r="DU31" s="261">
        <v>3180</v>
      </c>
      <c r="DV31" s="261">
        <v>3179</v>
      </c>
      <c r="DW31" s="261">
        <v>3179</v>
      </c>
      <c r="DX31" s="270">
        <v>3189</v>
      </c>
      <c r="DY31" s="275">
        <v>3196</v>
      </c>
      <c r="DZ31" s="275">
        <v>3198</v>
      </c>
      <c r="EA31" s="275">
        <v>3212</v>
      </c>
      <c r="EB31" s="275">
        <v>3212</v>
      </c>
      <c r="EC31" s="275">
        <v>3204</v>
      </c>
      <c r="ED31" s="275">
        <v>3199</v>
      </c>
      <c r="EE31" s="275">
        <v>3195</v>
      </c>
      <c r="EF31" s="261">
        <v>3196</v>
      </c>
      <c r="EG31" s="281">
        <v>1</v>
      </c>
      <c r="EH31" s="282">
        <v>100.031298904538</v>
      </c>
      <c r="EI31" s="281">
        <v>1</v>
      </c>
      <c r="EJ31" s="282">
        <v>100.031298904538</v>
      </c>
      <c r="EN31" s="2"/>
      <c r="EO31" s="2"/>
      <c r="EP31" s="2"/>
      <c r="EQ31" s="2"/>
    </row>
    <row r="32" spans="1:161" ht="15" outlineLevel="2">
      <c r="A32" s="262">
        <v>31</v>
      </c>
      <c r="B32" s="263" t="s">
        <v>319</v>
      </c>
      <c r="C32" s="264" t="s">
        <v>366</v>
      </c>
      <c r="D32" s="265">
        <v>380</v>
      </c>
      <c r="E32" s="265">
        <v>380</v>
      </c>
      <c r="F32" s="265">
        <v>380</v>
      </c>
      <c r="G32" s="265">
        <v>380</v>
      </c>
      <c r="H32" s="265">
        <v>380</v>
      </c>
      <c r="I32" s="265">
        <v>383</v>
      </c>
      <c r="J32" s="265">
        <v>382</v>
      </c>
      <c r="K32" s="265">
        <v>383</v>
      </c>
      <c r="L32" s="265">
        <v>383</v>
      </c>
      <c r="M32" s="265">
        <v>383</v>
      </c>
      <c r="N32" s="265">
        <v>383</v>
      </c>
      <c r="O32" s="265">
        <v>409</v>
      </c>
      <c r="P32" s="95">
        <v>405</v>
      </c>
      <c r="Q32" s="95">
        <v>361</v>
      </c>
      <c r="R32" s="95">
        <v>357</v>
      </c>
      <c r="S32" s="95">
        <v>441</v>
      </c>
      <c r="T32" s="95">
        <v>435</v>
      </c>
      <c r="U32" s="95">
        <v>444</v>
      </c>
      <c r="V32" s="95">
        <v>437</v>
      </c>
      <c r="W32" s="95">
        <v>437</v>
      </c>
      <c r="X32" s="95">
        <v>436</v>
      </c>
      <c r="Y32" s="95">
        <v>440</v>
      </c>
      <c r="Z32" s="95">
        <v>439</v>
      </c>
      <c r="AA32" s="95">
        <v>440</v>
      </c>
      <c r="AB32" s="265">
        <v>440</v>
      </c>
      <c r="AC32" s="265">
        <v>440</v>
      </c>
      <c r="AD32" s="265">
        <v>447</v>
      </c>
      <c r="AE32" s="265">
        <v>447</v>
      </c>
      <c r="AF32" s="265">
        <v>447</v>
      </c>
      <c r="AG32" s="265">
        <v>447</v>
      </c>
      <c r="AH32" s="265">
        <v>449</v>
      </c>
      <c r="AI32" s="265">
        <v>448</v>
      </c>
      <c r="AJ32" s="265">
        <v>449</v>
      </c>
      <c r="AK32" s="265">
        <v>449</v>
      </c>
      <c r="AL32" s="265">
        <v>448</v>
      </c>
      <c r="AM32" s="265">
        <v>448</v>
      </c>
      <c r="AN32" s="95">
        <v>448</v>
      </c>
      <c r="AO32" s="95">
        <v>447</v>
      </c>
      <c r="AP32" s="95">
        <v>447</v>
      </c>
      <c r="AQ32" s="95">
        <v>444</v>
      </c>
      <c r="AR32" s="95">
        <v>444</v>
      </c>
      <c r="AS32" s="95">
        <v>443</v>
      </c>
      <c r="AT32" s="95">
        <v>443</v>
      </c>
      <c r="AU32" s="95">
        <v>442</v>
      </c>
      <c r="AV32" s="95">
        <v>442</v>
      </c>
      <c r="AW32" s="95">
        <v>442</v>
      </c>
      <c r="AX32" s="95">
        <v>441</v>
      </c>
      <c r="AY32" s="95">
        <v>438</v>
      </c>
      <c r="AZ32" s="265">
        <v>437</v>
      </c>
      <c r="BA32" s="265">
        <v>436</v>
      </c>
      <c r="BB32" s="265">
        <v>435</v>
      </c>
      <c r="BC32" s="265">
        <v>435</v>
      </c>
      <c r="BD32" s="265">
        <v>434</v>
      </c>
      <c r="BE32" s="265">
        <v>433</v>
      </c>
      <c r="BF32" s="265">
        <v>428</v>
      </c>
      <c r="BG32" s="265">
        <v>431</v>
      </c>
      <c r="BH32" s="265">
        <v>431</v>
      </c>
      <c r="BI32" s="265">
        <v>430</v>
      </c>
      <c r="BJ32" s="265">
        <v>429</v>
      </c>
      <c r="BK32" s="265">
        <v>428</v>
      </c>
      <c r="BL32" s="95">
        <v>426</v>
      </c>
      <c r="BM32" s="95">
        <v>426</v>
      </c>
      <c r="BN32" s="95">
        <v>430</v>
      </c>
      <c r="BO32" s="95">
        <v>431</v>
      </c>
      <c r="BP32" s="95">
        <v>431</v>
      </c>
      <c r="BQ32" s="95">
        <v>433</v>
      </c>
      <c r="BR32" s="95">
        <v>428</v>
      </c>
      <c r="BS32" s="95">
        <v>429</v>
      </c>
      <c r="BT32" s="95">
        <v>429</v>
      </c>
      <c r="BU32" s="95">
        <v>431</v>
      </c>
      <c r="BV32" s="95">
        <v>431</v>
      </c>
      <c r="BW32" s="95">
        <v>431</v>
      </c>
      <c r="BX32" s="265">
        <v>429</v>
      </c>
      <c r="BY32" s="265">
        <v>427</v>
      </c>
      <c r="BZ32" s="265">
        <v>456</v>
      </c>
      <c r="CA32" s="265">
        <v>458</v>
      </c>
      <c r="CB32" s="265">
        <v>460</v>
      </c>
      <c r="CC32" s="265">
        <v>458</v>
      </c>
      <c r="CD32" s="265">
        <v>456</v>
      </c>
      <c r="CE32" s="265">
        <v>455</v>
      </c>
      <c r="CF32" s="265">
        <v>449</v>
      </c>
      <c r="CG32" s="265">
        <v>450</v>
      </c>
      <c r="CH32" s="265">
        <v>446</v>
      </c>
      <c r="CI32" s="265">
        <v>435</v>
      </c>
      <c r="CJ32" s="95">
        <v>107</v>
      </c>
      <c r="CK32" s="95">
        <v>107</v>
      </c>
      <c r="CL32" s="95">
        <v>435</v>
      </c>
      <c r="CM32" s="95">
        <v>438</v>
      </c>
      <c r="CN32" s="95">
        <v>439</v>
      </c>
      <c r="CO32" s="95">
        <v>441</v>
      </c>
      <c r="CP32" s="95">
        <v>443</v>
      </c>
      <c r="CQ32" s="95">
        <v>444</v>
      </c>
      <c r="CR32" s="95">
        <v>445</v>
      </c>
      <c r="CS32" s="95">
        <v>445</v>
      </c>
      <c r="CT32" s="95">
        <v>446</v>
      </c>
      <c r="CU32" s="95">
        <v>448</v>
      </c>
      <c r="CV32" s="265">
        <v>448</v>
      </c>
      <c r="CW32" s="265">
        <v>446</v>
      </c>
      <c r="CX32" s="265">
        <v>435</v>
      </c>
      <c r="CY32" s="265">
        <v>437</v>
      </c>
      <c r="CZ32" s="265">
        <v>433</v>
      </c>
      <c r="DA32" s="265">
        <v>434</v>
      </c>
      <c r="DB32" s="265">
        <v>435</v>
      </c>
      <c r="DC32" s="265">
        <v>438</v>
      </c>
      <c r="DD32" s="265">
        <v>437</v>
      </c>
      <c r="DE32" s="265">
        <v>435</v>
      </c>
      <c r="DF32" s="265">
        <v>434</v>
      </c>
      <c r="DG32" s="265">
        <v>428</v>
      </c>
      <c r="DH32" s="95">
        <v>428</v>
      </c>
      <c r="DI32" s="95">
        <v>438</v>
      </c>
      <c r="DJ32" s="95">
        <v>436</v>
      </c>
      <c r="DK32" s="95">
        <v>437</v>
      </c>
      <c r="DL32" s="95">
        <v>434</v>
      </c>
      <c r="DM32" s="95">
        <v>436</v>
      </c>
      <c r="DN32" s="95">
        <v>436</v>
      </c>
      <c r="DO32" s="95">
        <v>438</v>
      </c>
      <c r="DP32" s="95">
        <v>440</v>
      </c>
      <c r="DQ32" s="95">
        <v>440</v>
      </c>
      <c r="DR32" s="95">
        <v>437</v>
      </c>
      <c r="DS32" s="95">
        <v>437</v>
      </c>
      <c r="DT32" s="95">
        <v>436</v>
      </c>
      <c r="DU32" s="95">
        <v>435</v>
      </c>
      <c r="DV32" s="95">
        <v>438</v>
      </c>
      <c r="DW32" s="95">
        <v>435</v>
      </c>
      <c r="DX32" s="271">
        <v>440</v>
      </c>
      <c r="DY32" s="276">
        <v>441</v>
      </c>
      <c r="DZ32" s="276">
        <v>439</v>
      </c>
      <c r="EA32" s="276">
        <v>441</v>
      </c>
      <c r="EB32" s="276">
        <v>440</v>
      </c>
      <c r="EC32" s="276">
        <v>441</v>
      </c>
      <c r="ED32" s="276">
        <v>442</v>
      </c>
      <c r="EE32" s="276">
        <v>441</v>
      </c>
      <c r="EF32" s="95">
        <v>443</v>
      </c>
      <c r="EG32" s="281">
        <v>2</v>
      </c>
      <c r="EH32" s="282">
        <v>100.45351473922901</v>
      </c>
      <c r="EI32" s="281">
        <v>2</v>
      </c>
      <c r="EJ32" s="282">
        <v>100.45351473922901</v>
      </c>
      <c r="EN32" s="2"/>
      <c r="EO32" s="2"/>
      <c r="EP32" s="2"/>
      <c r="EQ32" s="2"/>
      <c r="FD32" s="293" t="s">
        <v>911</v>
      </c>
      <c r="FE32" s="294" t="s">
        <v>292</v>
      </c>
    </row>
    <row r="33" spans="1:147" ht="15" outlineLevel="2">
      <c r="A33" s="262">
        <v>40</v>
      </c>
      <c r="B33" s="263" t="s">
        <v>319</v>
      </c>
      <c r="C33" s="264" t="s">
        <v>367</v>
      </c>
      <c r="D33" s="265">
        <v>205</v>
      </c>
      <c r="E33" s="265">
        <v>205</v>
      </c>
      <c r="F33" s="265">
        <v>205</v>
      </c>
      <c r="G33" s="265">
        <v>205</v>
      </c>
      <c r="H33" s="265">
        <v>205</v>
      </c>
      <c r="I33" s="265">
        <v>209</v>
      </c>
      <c r="J33" s="265">
        <v>209</v>
      </c>
      <c r="K33" s="265">
        <v>209</v>
      </c>
      <c r="L33" s="265">
        <v>209</v>
      </c>
      <c r="M33" s="265">
        <v>209</v>
      </c>
      <c r="N33" s="265">
        <v>209</v>
      </c>
      <c r="O33" s="265">
        <v>242</v>
      </c>
      <c r="P33" s="95">
        <v>233</v>
      </c>
      <c r="Q33" s="95">
        <v>185</v>
      </c>
      <c r="R33" s="95">
        <v>184</v>
      </c>
      <c r="S33" s="95">
        <v>239</v>
      </c>
      <c r="T33" s="95">
        <v>231</v>
      </c>
      <c r="U33" s="95">
        <v>234</v>
      </c>
      <c r="V33" s="95">
        <v>234</v>
      </c>
      <c r="W33" s="95">
        <v>234</v>
      </c>
      <c r="X33" s="95">
        <v>234</v>
      </c>
      <c r="Y33" s="95">
        <v>235</v>
      </c>
      <c r="Z33" s="95">
        <v>235</v>
      </c>
      <c r="AA33" s="95">
        <v>237</v>
      </c>
      <c r="AB33" s="265">
        <v>237</v>
      </c>
      <c r="AC33" s="265">
        <v>237</v>
      </c>
      <c r="AD33" s="265">
        <v>238</v>
      </c>
      <c r="AE33" s="265">
        <v>238</v>
      </c>
      <c r="AF33" s="265">
        <v>239</v>
      </c>
      <c r="AG33" s="265">
        <v>237</v>
      </c>
      <c r="AH33" s="265">
        <v>237</v>
      </c>
      <c r="AI33" s="265">
        <v>237</v>
      </c>
      <c r="AJ33" s="265">
        <v>238</v>
      </c>
      <c r="AK33" s="265">
        <v>240</v>
      </c>
      <c r="AL33" s="265">
        <v>240</v>
      </c>
      <c r="AM33" s="265">
        <v>240</v>
      </c>
      <c r="AN33" s="95">
        <v>240</v>
      </c>
      <c r="AO33" s="95">
        <v>240</v>
      </c>
      <c r="AP33" s="95">
        <v>239</v>
      </c>
      <c r="AQ33" s="95">
        <v>239</v>
      </c>
      <c r="AR33" s="95">
        <v>239</v>
      </c>
      <c r="AS33" s="95">
        <v>239</v>
      </c>
      <c r="AT33" s="95">
        <v>237</v>
      </c>
      <c r="AU33" s="95">
        <v>236</v>
      </c>
      <c r="AV33" s="95">
        <v>234</v>
      </c>
      <c r="AW33" s="95">
        <v>234</v>
      </c>
      <c r="AX33" s="95">
        <v>233</v>
      </c>
      <c r="AY33" s="95">
        <v>233</v>
      </c>
      <c r="AZ33" s="265">
        <v>233</v>
      </c>
      <c r="BA33" s="265">
        <v>233</v>
      </c>
      <c r="BB33" s="265">
        <v>232</v>
      </c>
      <c r="BC33" s="265">
        <v>232</v>
      </c>
      <c r="BD33" s="265">
        <v>231</v>
      </c>
      <c r="BE33" s="265">
        <v>229</v>
      </c>
      <c r="BF33" s="265">
        <v>228</v>
      </c>
      <c r="BG33" s="265">
        <v>229</v>
      </c>
      <c r="BH33" s="265">
        <v>229</v>
      </c>
      <c r="BI33" s="265">
        <v>229</v>
      </c>
      <c r="BJ33" s="265">
        <v>230</v>
      </c>
      <c r="BK33" s="265">
        <v>230</v>
      </c>
      <c r="BL33" s="95">
        <v>230</v>
      </c>
      <c r="BM33" s="95">
        <v>229</v>
      </c>
      <c r="BN33" s="95">
        <v>231</v>
      </c>
      <c r="BO33" s="95">
        <v>231</v>
      </c>
      <c r="BP33" s="95">
        <v>231</v>
      </c>
      <c r="BQ33" s="95">
        <v>236</v>
      </c>
      <c r="BR33" s="95">
        <v>234</v>
      </c>
      <c r="BS33" s="95">
        <v>238</v>
      </c>
      <c r="BT33" s="95">
        <v>237</v>
      </c>
      <c r="BU33" s="95">
        <v>237</v>
      </c>
      <c r="BV33" s="95">
        <v>234</v>
      </c>
      <c r="BW33" s="95">
        <v>233</v>
      </c>
      <c r="BX33" s="265">
        <v>235</v>
      </c>
      <c r="BY33" s="265">
        <v>230</v>
      </c>
      <c r="BZ33" s="265">
        <v>246</v>
      </c>
      <c r="CA33" s="265">
        <v>245</v>
      </c>
      <c r="CB33" s="265">
        <v>257</v>
      </c>
      <c r="CC33" s="265">
        <v>258</v>
      </c>
      <c r="CD33" s="265">
        <v>262</v>
      </c>
      <c r="CE33" s="265">
        <v>262</v>
      </c>
      <c r="CF33" s="265">
        <v>261</v>
      </c>
      <c r="CG33" s="265">
        <v>262</v>
      </c>
      <c r="CH33" s="265">
        <v>260</v>
      </c>
      <c r="CI33" s="265">
        <v>260</v>
      </c>
      <c r="CJ33" s="95">
        <v>260</v>
      </c>
      <c r="CK33" s="95">
        <v>261</v>
      </c>
      <c r="CL33" s="95">
        <v>262</v>
      </c>
      <c r="CM33" s="95">
        <v>266</v>
      </c>
      <c r="CN33" s="95">
        <v>268</v>
      </c>
      <c r="CO33" s="95">
        <v>270</v>
      </c>
      <c r="CP33" s="95">
        <v>269</v>
      </c>
      <c r="CQ33" s="95">
        <v>270</v>
      </c>
      <c r="CR33" s="95">
        <v>273</v>
      </c>
      <c r="CS33" s="95">
        <v>273</v>
      </c>
      <c r="CT33" s="95">
        <v>271</v>
      </c>
      <c r="CU33" s="95">
        <v>271</v>
      </c>
      <c r="CV33" s="265">
        <v>270</v>
      </c>
      <c r="CW33" s="265">
        <v>270</v>
      </c>
      <c r="CX33" s="265">
        <v>257</v>
      </c>
      <c r="CY33" s="265">
        <v>259</v>
      </c>
      <c r="CZ33" s="265">
        <v>259</v>
      </c>
      <c r="DA33" s="265">
        <v>257</v>
      </c>
      <c r="DB33" s="265">
        <v>256</v>
      </c>
      <c r="DC33" s="265">
        <v>257</v>
      </c>
      <c r="DD33" s="265">
        <v>257</v>
      </c>
      <c r="DE33" s="265">
        <v>258</v>
      </c>
      <c r="DF33" s="265">
        <v>255</v>
      </c>
      <c r="DG33" s="265">
        <v>254</v>
      </c>
      <c r="DH33" s="95">
        <v>252</v>
      </c>
      <c r="DI33" s="95">
        <v>249</v>
      </c>
      <c r="DJ33" s="95">
        <v>245</v>
      </c>
      <c r="DK33" s="95">
        <v>250</v>
      </c>
      <c r="DL33" s="95">
        <v>252</v>
      </c>
      <c r="DM33" s="95">
        <v>256</v>
      </c>
      <c r="DN33" s="95">
        <v>256</v>
      </c>
      <c r="DO33" s="95">
        <v>255</v>
      </c>
      <c r="DP33" s="95">
        <v>256</v>
      </c>
      <c r="DQ33" s="95">
        <v>258</v>
      </c>
      <c r="DR33" s="95">
        <v>260</v>
      </c>
      <c r="DS33" s="95">
        <v>260</v>
      </c>
      <c r="DT33" s="95">
        <v>261</v>
      </c>
      <c r="DU33" s="95">
        <v>260</v>
      </c>
      <c r="DV33" s="95">
        <v>260</v>
      </c>
      <c r="DW33" s="95">
        <v>259</v>
      </c>
      <c r="DX33" s="271">
        <v>261</v>
      </c>
      <c r="DY33" s="276">
        <v>261</v>
      </c>
      <c r="DZ33" s="276">
        <v>263</v>
      </c>
      <c r="EA33" s="276">
        <v>265</v>
      </c>
      <c r="EB33" s="276">
        <v>264</v>
      </c>
      <c r="EC33" s="276">
        <v>262</v>
      </c>
      <c r="ED33" s="276">
        <v>261</v>
      </c>
      <c r="EE33" s="276">
        <v>261</v>
      </c>
      <c r="EF33" s="95">
        <v>259</v>
      </c>
      <c r="EG33" s="281">
        <v>-2</v>
      </c>
      <c r="EH33" s="282">
        <v>99.233716475095804</v>
      </c>
      <c r="EI33" s="281">
        <v>-2</v>
      </c>
      <c r="EJ33" s="282">
        <v>99.233716475095804</v>
      </c>
      <c r="EN33" s="2"/>
      <c r="EO33" s="2"/>
      <c r="EP33" s="2"/>
      <c r="EQ33" s="2"/>
    </row>
    <row r="34" spans="1:147" ht="15" outlineLevel="2">
      <c r="A34" s="262">
        <v>190</v>
      </c>
      <c r="B34" s="263" t="s">
        <v>319</v>
      </c>
      <c r="C34" s="264" t="s">
        <v>368</v>
      </c>
      <c r="D34" s="265">
        <v>201</v>
      </c>
      <c r="E34" s="265">
        <v>202</v>
      </c>
      <c r="F34" s="265">
        <v>202</v>
      </c>
      <c r="G34" s="265">
        <v>202</v>
      </c>
      <c r="H34" s="265">
        <v>202</v>
      </c>
      <c r="I34" s="265">
        <v>207</v>
      </c>
      <c r="J34" s="265">
        <v>207</v>
      </c>
      <c r="K34" s="265">
        <v>208</v>
      </c>
      <c r="L34" s="265">
        <v>208</v>
      </c>
      <c r="M34" s="265">
        <v>208</v>
      </c>
      <c r="N34" s="265">
        <v>208</v>
      </c>
      <c r="O34" s="265">
        <v>211</v>
      </c>
      <c r="P34" s="95">
        <v>210</v>
      </c>
      <c r="Q34" s="95">
        <v>180</v>
      </c>
      <c r="R34" s="95">
        <v>177</v>
      </c>
      <c r="S34" s="95">
        <v>250</v>
      </c>
      <c r="T34" s="95">
        <v>247</v>
      </c>
      <c r="U34" s="95">
        <v>248</v>
      </c>
      <c r="V34" s="95">
        <v>246</v>
      </c>
      <c r="W34" s="95">
        <v>245</v>
      </c>
      <c r="X34" s="95">
        <v>244</v>
      </c>
      <c r="Y34" s="95">
        <v>245</v>
      </c>
      <c r="Z34" s="95">
        <v>245</v>
      </c>
      <c r="AA34" s="95">
        <v>246</v>
      </c>
      <c r="AB34" s="265">
        <v>245</v>
      </c>
      <c r="AC34" s="265">
        <v>246</v>
      </c>
      <c r="AD34" s="265">
        <v>245</v>
      </c>
      <c r="AE34" s="265">
        <v>245</v>
      </c>
      <c r="AF34" s="265">
        <v>241</v>
      </c>
      <c r="AG34" s="265">
        <v>241</v>
      </c>
      <c r="AH34" s="265">
        <v>243</v>
      </c>
      <c r="AI34" s="265">
        <v>244</v>
      </c>
      <c r="AJ34" s="265">
        <v>246</v>
      </c>
      <c r="AK34" s="265">
        <v>244</v>
      </c>
      <c r="AL34" s="265">
        <v>243</v>
      </c>
      <c r="AM34" s="265">
        <v>243</v>
      </c>
      <c r="AN34" s="95">
        <v>243</v>
      </c>
      <c r="AO34" s="95">
        <v>243</v>
      </c>
      <c r="AP34" s="95">
        <v>242</v>
      </c>
      <c r="AQ34" s="95">
        <v>242</v>
      </c>
      <c r="AR34" s="95">
        <v>242</v>
      </c>
      <c r="AS34" s="95">
        <v>242</v>
      </c>
      <c r="AT34" s="95">
        <v>242</v>
      </c>
      <c r="AU34" s="95">
        <v>241</v>
      </c>
      <c r="AV34" s="95">
        <v>241</v>
      </c>
      <c r="AW34" s="95">
        <v>241</v>
      </c>
      <c r="AX34" s="95">
        <v>240</v>
      </c>
      <c r="AY34" s="95">
        <v>240</v>
      </c>
      <c r="AZ34" s="265">
        <v>240</v>
      </c>
      <c r="BA34" s="265">
        <v>240</v>
      </c>
      <c r="BB34" s="265">
        <v>239</v>
      </c>
      <c r="BC34" s="265">
        <v>239</v>
      </c>
      <c r="BD34" s="265">
        <v>240</v>
      </c>
      <c r="BE34" s="265">
        <v>240</v>
      </c>
      <c r="BF34" s="265">
        <v>235</v>
      </c>
      <c r="BG34" s="265">
        <v>234</v>
      </c>
      <c r="BH34" s="265">
        <v>233</v>
      </c>
      <c r="BI34" s="265">
        <v>232</v>
      </c>
      <c r="BJ34" s="265">
        <v>232</v>
      </c>
      <c r="BK34" s="265">
        <v>232</v>
      </c>
      <c r="BL34" s="95">
        <v>223</v>
      </c>
      <c r="BM34" s="95">
        <v>221</v>
      </c>
      <c r="BN34" s="95">
        <v>226</v>
      </c>
      <c r="BO34" s="95">
        <v>226</v>
      </c>
      <c r="BP34" s="95">
        <v>226</v>
      </c>
      <c r="BQ34" s="95">
        <v>226</v>
      </c>
      <c r="BR34" s="95">
        <v>224</v>
      </c>
      <c r="BS34" s="95">
        <v>224</v>
      </c>
      <c r="BT34" s="95">
        <v>224</v>
      </c>
      <c r="BU34" s="95">
        <v>223</v>
      </c>
      <c r="BV34" s="95">
        <v>221</v>
      </c>
      <c r="BW34" s="95">
        <v>220</v>
      </c>
      <c r="BX34" s="265">
        <v>221</v>
      </c>
      <c r="BY34" s="265">
        <v>218</v>
      </c>
      <c r="BZ34" s="265">
        <v>239</v>
      </c>
      <c r="CA34" s="265">
        <v>237</v>
      </c>
      <c r="CB34" s="265">
        <v>234</v>
      </c>
      <c r="CC34" s="265">
        <v>231</v>
      </c>
      <c r="CD34" s="265">
        <v>229</v>
      </c>
      <c r="CE34" s="265">
        <v>228</v>
      </c>
      <c r="CF34" s="265">
        <v>228</v>
      </c>
      <c r="CG34" s="265">
        <v>226</v>
      </c>
      <c r="CH34" s="265">
        <v>225</v>
      </c>
      <c r="CI34" s="265">
        <v>220</v>
      </c>
      <c r="CJ34" s="95">
        <v>219</v>
      </c>
      <c r="CK34" s="95">
        <v>219</v>
      </c>
      <c r="CL34" s="95">
        <v>221</v>
      </c>
      <c r="CM34" s="95">
        <v>220</v>
      </c>
      <c r="CN34" s="95">
        <v>221</v>
      </c>
      <c r="CO34" s="95">
        <v>220</v>
      </c>
      <c r="CP34" s="95">
        <v>219</v>
      </c>
      <c r="CQ34" s="95">
        <v>219</v>
      </c>
      <c r="CR34" s="95">
        <v>219</v>
      </c>
      <c r="CS34" s="95">
        <v>221</v>
      </c>
      <c r="CT34" s="95">
        <v>221</v>
      </c>
      <c r="CU34" s="95">
        <v>222</v>
      </c>
      <c r="CV34" s="265">
        <v>221</v>
      </c>
      <c r="CW34" s="265">
        <v>217</v>
      </c>
      <c r="CX34" s="265">
        <v>216</v>
      </c>
      <c r="CY34" s="265">
        <v>217</v>
      </c>
      <c r="CZ34" s="265">
        <v>216</v>
      </c>
      <c r="DA34" s="265">
        <v>216</v>
      </c>
      <c r="DB34" s="265">
        <v>216</v>
      </c>
      <c r="DC34" s="265">
        <v>215</v>
      </c>
      <c r="DD34" s="265">
        <v>215</v>
      </c>
      <c r="DE34" s="265">
        <v>215</v>
      </c>
      <c r="DF34" s="265">
        <v>215</v>
      </c>
      <c r="DG34" s="265">
        <v>212</v>
      </c>
      <c r="DH34" s="95">
        <v>208</v>
      </c>
      <c r="DI34" s="95">
        <v>204</v>
      </c>
      <c r="DJ34" s="95">
        <v>205</v>
      </c>
      <c r="DK34" s="95">
        <v>206</v>
      </c>
      <c r="DL34" s="95">
        <v>207</v>
      </c>
      <c r="DM34" s="95">
        <v>208</v>
      </c>
      <c r="DN34" s="95">
        <v>207</v>
      </c>
      <c r="DO34" s="95">
        <v>206</v>
      </c>
      <c r="DP34" s="95">
        <v>207</v>
      </c>
      <c r="DQ34" s="95">
        <v>207</v>
      </c>
      <c r="DR34" s="95">
        <v>207</v>
      </c>
      <c r="DS34" s="95">
        <v>207</v>
      </c>
      <c r="DT34" s="95">
        <v>205</v>
      </c>
      <c r="DU34" s="95">
        <v>205</v>
      </c>
      <c r="DV34" s="95">
        <v>204</v>
      </c>
      <c r="DW34" s="95">
        <v>202</v>
      </c>
      <c r="DX34" s="271">
        <v>201</v>
      </c>
      <c r="DY34" s="276">
        <v>202</v>
      </c>
      <c r="DZ34" s="276">
        <v>203</v>
      </c>
      <c r="EA34" s="276">
        <v>203</v>
      </c>
      <c r="EB34" s="276">
        <v>200</v>
      </c>
      <c r="EC34" s="276">
        <v>201</v>
      </c>
      <c r="ED34" s="276">
        <v>200</v>
      </c>
      <c r="EE34" s="276">
        <v>199</v>
      </c>
      <c r="EF34" s="95">
        <v>199</v>
      </c>
      <c r="EG34" s="281">
        <v>0</v>
      </c>
      <c r="EH34" s="282">
        <v>100</v>
      </c>
      <c r="EI34" s="281">
        <v>0</v>
      </c>
      <c r="EJ34" s="282">
        <v>100</v>
      </c>
      <c r="EN34" s="2"/>
      <c r="EO34" s="2"/>
      <c r="EP34" s="2"/>
      <c r="EQ34" s="2"/>
    </row>
    <row r="35" spans="1:147" ht="15" outlineLevel="2">
      <c r="A35" s="262">
        <v>604</v>
      </c>
      <c r="B35" s="263" t="s">
        <v>319</v>
      </c>
      <c r="C35" s="264" t="s">
        <v>369</v>
      </c>
      <c r="D35" s="265">
        <v>364</v>
      </c>
      <c r="E35" s="265">
        <v>364</v>
      </c>
      <c r="F35" s="265">
        <v>364</v>
      </c>
      <c r="G35" s="265">
        <v>364</v>
      </c>
      <c r="H35" s="265">
        <v>364</v>
      </c>
      <c r="I35" s="265">
        <v>370</v>
      </c>
      <c r="J35" s="265">
        <v>370</v>
      </c>
      <c r="K35" s="265">
        <v>370</v>
      </c>
      <c r="L35" s="265">
        <v>369</v>
      </c>
      <c r="M35" s="265">
        <v>369</v>
      </c>
      <c r="N35" s="265">
        <v>369</v>
      </c>
      <c r="O35" s="265">
        <v>425</v>
      </c>
      <c r="P35" s="95">
        <v>423</v>
      </c>
      <c r="Q35" s="95">
        <v>354</v>
      </c>
      <c r="R35" s="95">
        <v>348</v>
      </c>
      <c r="S35" s="95">
        <v>428</v>
      </c>
      <c r="T35" s="95">
        <v>423</v>
      </c>
      <c r="U35" s="95">
        <v>425</v>
      </c>
      <c r="V35" s="95">
        <v>425</v>
      </c>
      <c r="W35" s="95">
        <v>425</v>
      </c>
      <c r="X35" s="95">
        <v>423</v>
      </c>
      <c r="Y35" s="95">
        <v>429</v>
      </c>
      <c r="Z35" s="95">
        <v>429</v>
      </c>
      <c r="AA35" s="95">
        <v>436</v>
      </c>
      <c r="AB35" s="265">
        <v>437</v>
      </c>
      <c r="AC35" s="265">
        <v>439</v>
      </c>
      <c r="AD35" s="265">
        <v>442</v>
      </c>
      <c r="AE35" s="265">
        <v>442</v>
      </c>
      <c r="AF35" s="265">
        <v>433</v>
      </c>
      <c r="AG35" s="265">
        <v>429</v>
      </c>
      <c r="AH35" s="265">
        <v>429</v>
      </c>
      <c r="AI35" s="265">
        <v>431</v>
      </c>
      <c r="AJ35" s="265">
        <v>434</v>
      </c>
      <c r="AK35" s="265">
        <v>438</v>
      </c>
      <c r="AL35" s="265">
        <v>438</v>
      </c>
      <c r="AM35" s="265">
        <v>438</v>
      </c>
      <c r="AN35" s="95">
        <v>437</v>
      </c>
      <c r="AO35" s="95">
        <v>439</v>
      </c>
      <c r="AP35" s="95">
        <v>434</v>
      </c>
      <c r="AQ35" s="95">
        <v>432</v>
      </c>
      <c r="AR35" s="95">
        <v>429</v>
      </c>
      <c r="AS35" s="95">
        <v>426</v>
      </c>
      <c r="AT35" s="95">
        <v>424</v>
      </c>
      <c r="AU35" s="95">
        <v>421</v>
      </c>
      <c r="AV35" s="95">
        <v>417</v>
      </c>
      <c r="AW35" s="95">
        <v>417</v>
      </c>
      <c r="AX35" s="95">
        <v>416</v>
      </c>
      <c r="AY35" s="95">
        <v>415</v>
      </c>
      <c r="AZ35" s="265">
        <v>415</v>
      </c>
      <c r="BA35" s="265">
        <v>415</v>
      </c>
      <c r="BB35" s="265">
        <v>410</v>
      </c>
      <c r="BC35" s="265">
        <v>410</v>
      </c>
      <c r="BD35" s="265">
        <v>409</v>
      </c>
      <c r="BE35" s="265">
        <v>409</v>
      </c>
      <c r="BF35" s="265">
        <v>402</v>
      </c>
      <c r="BG35" s="265">
        <v>393</v>
      </c>
      <c r="BH35" s="265">
        <v>393</v>
      </c>
      <c r="BI35" s="265">
        <v>393</v>
      </c>
      <c r="BJ35" s="265">
        <v>390</v>
      </c>
      <c r="BK35" s="265">
        <v>389</v>
      </c>
      <c r="BL35" s="95">
        <v>387</v>
      </c>
      <c r="BM35" s="95">
        <v>387</v>
      </c>
      <c r="BN35" s="95">
        <v>392</v>
      </c>
      <c r="BO35" s="95">
        <v>395</v>
      </c>
      <c r="BP35" s="95">
        <v>395</v>
      </c>
      <c r="BQ35" s="95">
        <v>397</v>
      </c>
      <c r="BR35" s="95">
        <v>394</v>
      </c>
      <c r="BS35" s="95">
        <v>394</v>
      </c>
      <c r="BT35" s="95">
        <v>394</v>
      </c>
      <c r="BU35" s="95">
        <v>391</v>
      </c>
      <c r="BV35" s="95">
        <v>391</v>
      </c>
      <c r="BW35" s="95">
        <v>393</v>
      </c>
      <c r="BX35" s="265">
        <v>392</v>
      </c>
      <c r="BY35" s="265">
        <v>391</v>
      </c>
      <c r="BZ35" s="265">
        <v>429</v>
      </c>
      <c r="CA35" s="265">
        <v>396</v>
      </c>
      <c r="CB35" s="265">
        <v>415</v>
      </c>
      <c r="CC35" s="265">
        <v>419</v>
      </c>
      <c r="CD35" s="265">
        <v>416</v>
      </c>
      <c r="CE35" s="265">
        <v>416</v>
      </c>
      <c r="CF35" s="265">
        <v>415</v>
      </c>
      <c r="CG35" s="265">
        <v>420</v>
      </c>
      <c r="CH35" s="265">
        <v>417</v>
      </c>
      <c r="CI35" s="265">
        <v>417</v>
      </c>
      <c r="CJ35" s="95">
        <v>418</v>
      </c>
      <c r="CK35" s="95">
        <v>417</v>
      </c>
      <c r="CL35" s="95">
        <v>419</v>
      </c>
      <c r="CM35" s="95">
        <v>420</v>
      </c>
      <c r="CN35" s="95">
        <v>421</v>
      </c>
      <c r="CO35" s="95">
        <v>429</v>
      </c>
      <c r="CP35" s="95">
        <v>425</v>
      </c>
      <c r="CQ35" s="95">
        <v>425</v>
      </c>
      <c r="CR35" s="95">
        <v>428</v>
      </c>
      <c r="CS35" s="95">
        <v>425</v>
      </c>
      <c r="CT35" s="95">
        <v>425</v>
      </c>
      <c r="CU35" s="95">
        <v>424</v>
      </c>
      <c r="CV35" s="265">
        <v>419</v>
      </c>
      <c r="CW35" s="265">
        <v>416</v>
      </c>
      <c r="CX35" s="265">
        <v>418</v>
      </c>
      <c r="CY35" s="265">
        <v>429</v>
      </c>
      <c r="CZ35" s="265">
        <v>430</v>
      </c>
      <c r="DA35" s="265">
        <v>430</v>
      </c>
      <c r="DB35" s="265">
        <v>430</v>
      </c>
      <c r="DC35" s="265">
        <v>432</v>
      </c>
      <c r="DD35" s="265">
        <v>432</v>
      </c>
      <c r="DE35" s="265">
        <v>435</v>
      </c>
      <c r="DF35" s="265">
        <v>430</v>
      </c>
      <c r="DG35" s="265">
        <v>429</v>
      </c>
      <c r="DH35" s="95">
        <v>423</v>
      </c>
      <c r="DI35" s="95">
        <v>427</v>
      </c>
      <c r="DJ35" s="95">
        <v>423</v>
      </c>
      <c r="DK35" s="95">
        <v>424</v>
      </c>
      <c r="DL35" s="95">
        <v>431</v>
      </c>
      <c r="DM35" s="95">
        <v>435</v>
      </c>
      <c r="DN35" s="95">
        <v>433</v>
      </c>
      <c r="DO35" s="95">
        <v>436</v>
      </c>
      <c r="DP35" s="95">
        <v>436</v>
      </c>
      <c r="DQ35" s="95">
        <v>442</v>
      </c>
      <c r="DR35" s="95">
        <v>444</v>
      </c>
      <c r="DS35" s="95">
        <v>444</v>
      </c>
      <c r="DT35" s="95">
        <v>442</v>
      </c>
      <c r="DU35" s="95">
        <v>442</v>
      </c>
      <c r="DV35" s="95">
        <v>440</v>
      </c>
      <c r="DW35" s="95">
        <v>446</v>
      </c>
      <c r="DX35" s="271">
        <v>447</v>
      </c>
      <c r="DY35" s="276">
        <v>445</v>
      </c>
      <c r="DZ35" s="276">
        <v>446</v>
      </c>
      <c r="EA35" s="276">
        <v>447</v>
      </c>
      <c r="EB35" s="276">
        <v>450</v>
      </c>
      <c r="EC35" s="276">
        <v>448</v>
      </c>
      <c r="ED35" s="276">
        <v>450</v>
      </c>
      <c r="EE35" s="276">
        <v>449</v>
      </c>
      <c r="EF35" s="95">
        <v>446</v>
      </c>
      <c r="EG35" s="281">
        <v>-3</v>
      </c>
      <c r="EH35" s="282">
        <v>99.331848552338499</v>
      </c>
      <c r="EI35" s="281">
        <v>-3</v>
      </c>
      <c r="EJ35" s="282">
        <v>99.331848552338499</v>
      </c>
      <c r="EN35" s="2"/>
      <c r="EO35" s="2"/>
      <c r="EP35" s="2"/>
      <c r="EQ35" s="2"/>
    </row>
    <row r="36" spans="1:147" ht="15" outlineLevel="2">
      <c r="A36" s="262">
        <v>670</v>
      </c>
      <c r="B36" s="263" t="s">
        <v>319</v>
      </c>
      <c r="C36" s="264" t="s">
        <v>370</v>
      </c>
      <c r="D36" s="265">
        <v>401</v>
      </c>
      <c r="E36" s="265">
        <v>401</v>
      </c>
      <c r="F36" s="265">
        <v>401</v>
      </c>
      <c r="G36" s="265">
        <v>401</v>
      </c>
      <c r="H36" s="265">
        <v>401</v>
      </c>
      <c r="I36" s="265">
        <v>407</v>
      </c>
      <c r="J36" s="265">
        <v>407</v>
      </c>
      <c r="K36" s="265">
        <v>407</v>
      </c>
      <c r="L36" s="265">
        <v>407</v>
      </c>
      <c r="M36" s="265">
        <v>407</v>
      </c>
      <c r="N36" s="265">
        <v>404</v>
      </c>
      <c r="O36" s="265">
        <v>419</v>
      </c>
      <c r="P36" s="95">
        <v>417</v>
      </c>
      <c r="Q36" s="95">
        <v>356</v>
      </c>
      <c r="R36" s="95">
        <v>354</v>
      </c>
      <c r="S36" s="95">
        <v>454</v>
      </c>
      <c r="T36" s="95">
        <v>441</v>
      </c>
      <c r="U36" s="95">
        <v>451</v>
      </c>
      <c r="V36" s="95">
        <v>449</v>
      </c>
      <c r="W36" s="95">
        <v>451</v>
      </c>
      <c r="X36" s="95">
        <v>450</v>
      </c>
      <c r="Y36" s="95">
        <v>451</v>
      </c>
      <c r="Z36" s="95">
        <v>450</v>
      </c>
      <c r="AA36" s="95">
        <v>451</v>
      </c>
      <c r="AB36" s="265">
        <v>453</v>
      </c>
      <c r="AC36" s="265">
        <v>452</v>
      </c>
      <c r="AD36" s="265">
        <v>452</v>
      </c>
      <c r="AE36" s="265">
        <v>452</v>
      </c>
      <c r="AF36" s="265">
        <v>447</v>
      </c>
      <c r="AG36" s="265">
        <v>443</v>
      </c>
      <c r="AH36" s="265">
        <v>444</v>
      </c>
      <c r="AI36" s="265">
        <v>445</v>
      </c>
      <c r="AJ36" s="265">
        <v>444</v>
      </c>
      <c r="AK36" s="265">
        <v>444</v>
      </c>
      <c r="AL36" s="265">
        <v>441</v>
      </c>
      <c r="AM36" s="265">
        <v>441</v>
      </c>
      <c r="AN36" s="95">
        <v>440</v>
      </c>
      <c r="AO36" s="95">
        <v>439</v>
      </c>
      <c r="AP36" s="95">
        <v>438</v>
      </c>
      <c r="AQ36" s="95">
        <v>438</v>
      </c>
      <c r="AR36" s="95">
        <v>438</v>
      </c>
      <c r="AS36" s="95">
        <v>438</v>
      </c>
      <c r="AT36" s="95">
        <v>435</v>
      </c>
      <c r="AU36" s="95">
        <v>434</v>
      </c>
      <c r="AV36" s="95">
        <v>433</v>
      </c>
      <c r="AW36" s="95">
        <v>432</v>
      </c>
      <c r="AX36" s="95">
        <v>430</v>
      </c>
      <c r="AY36" s="95">
        <v>428</v>
      </c>
      <c r="AZ36" s="265">
        <v>428</v>
      </c>
      <c r="BA36" s="265">
        <v>424</v>
      </c>
      <c r="BB36" s="265">
        <v>421</v>
      </c>
      <c r="BC36" s="265">
        <v>421</v>
      </c>
      <c r="BD36" s="265">
        <v>419</v>
      </c>
      <c r="BE36" s="265">
        <v>416</v>
      </c>
      <c r="BF36" s="265">
        <v>405</v>
      </c>
      <c r="BG36" s="265">
        <v>402</v>
      </c>
      <c r="BH36" s="265">
        <v>401</v>
      </c>
      <c r="BI36" s="265">
        <v>400</v>
      </c>
      <c r="BJ36" s="265">
        <v>399</v>
      </c>
      <c r="BK36" s="265">
        <v>397</v>
      </c>
      <c r="BL36" s="95">
        <v>395</v>
      </c>
      <c r="BM36" s="95">
        <v>393</v>
      </c>
      <c r="BN36" s="95">
        <v>401</v>
      </c>
      <c r="BO36" s="95">
        <v>401</v>
      </c>
      <c r="BP36" s="95">
        <v>401</v>
      </c>
      <c r="BQ36" s="95">
        <v>403</v>
      </c>
      <c r="BR36" s="95">
        <v>395</v>
      </c>
      <c r="BS36" s="95">
        <v>392</v>
      </c>
      <c r="BT36" s="95">
        <v>391</v>
      </c>
      <c r="BU36" s="95">
        <v>389</v>
      </c>
      <c r="BV36" s="95">
        <v>388</v>
      </c>
      <c r="BW36" s="95">
        <v>388</v>
      </c>
      <c r="BX36" s="265">
        <v>395</v>
      </c>
      <c r="BY36" s="265">
        <v>391</v>
      </c>
      <c r="BZ36" s="265">
        <v>420</v>
      </c>
      <c r="CA36" s="265">
        <v>420</v>
      </c>
      <c r="CB36" s="265">
        <v>416</v>
      </c>
      <c r="CC36" s="265">
        <v>415</v>
      </c>
      <c r="CD36" s="265">
        <v>415</v>
      </c>
      <c r="CE36" s="265">
        <v>413</v>
      </c>
      <c r="CF36" s="265">
        <v>410</v>
      </c>
      <c r="CG36" s="265">
        <v>411</v>
      </c>
      <c r="CH36" s="265">
        <v>410</v>
      </c>
      <c r="CI36" s="265">
        <v>400</v>
      </c>
      <c r="CJ36" s="95">
        <v>403</v>
      </c>
      <c r="CK36" s="95">
        <v>404</v>
      </c>
      <c r="CL36" s="95">
        <v>402</v>
      </c>
      <c r="CM36" s="95">
        <v>412</v>
      </c>
      <c r="CN36" s="95">
        <v>413</v>
      </c>
      <c r="CO36" s="95">
        <v>412</v>
      </c>
      <c r="CP36" s="95">
        <v>410</v>
      </c>
      <c r="CQ36" s="95">
        <v>409</v>
      </c>
      <c r="CR36" s="95">
        <v>410</v>
      </c>
      <c r="CS36" s="95">
        <v>410</v>
      </c>
      <c r="CT36" s="95">
        <v>409</v>
      </c>
      <c r="CU36" s="95">
        <v>409</v>
      </c>
      <c r="CV36" s="265">
        <v>408</v>
      </c>
      <c r="CW36" s="265">
        <v>410</v>
      </c>
      <c r="CX36" s="265">
        <v>411</v>
      </c>
      <c r="CY36" s="265">
        <v>410</v>
      </c>
      <c r="CZ36" s="265">
        <v>409</v>
      </c>
      <c r="DA36" s="265">
        <v>411</v>
      </c>
      <c r="DB36" s="265">
        <v>409</v>
      </c>
      <c r="DC36" s="265">
        <v>411</v>
      </c>
      <c r="DD36" s="265">
        <v>413</v>
      </c>
      <c r="DE36" s="265">
        <v>413</v>
      </c>
      <c r="DF36" s="265">
        <v>409</v>
      </c>
      <c r="DG36" s="265">
        <v>412</v>
      </c>
      <c r="DH36" s="95">
        <v>409</v>
      </c>
      <c r="DI36" s="95">
        <v>404</v>
      </c>
      <c r="DJ36" s="95">
        <v>403</v>
      </c>
      <c r="DK36" s="95">
        <v>414</v>
      </c>
      <c r="DL36" s="95">
        <v>414</v>
      </c>
      <c r="DM36" s="95">
        <v>415</v>
      </c>
      <c r="DN36" s="95">
        <v>409</v>
      </c>
      <c r="DO36" s="95">
        <v>412</v>
      </c>
      <c r="DP36" s="95">
        <v>412</v>
      </c>
      <c r="DQ36" s="95">
        <v>413</v>
      </c>
      <c r="DR36" s="95">
        <v>416</v>
      </c>
      <c r="DS36" s="95">
        <v>416</v>
      </c>
      <c r="DT36" s="95">
        <v>415</v>
      </c>
      <c r="DU36" s="95">
        <v>416</v>
      </c>
      <c r="DV36" s="95">
        <v>417</v>
      </c>
      <c r="DW36" s="95">
        <v>411</v>
      </c>
      <c r="DX36" s="271">
        <v>412</v>
      </c>
      <c r="DY36" s="276">
        <v>411</v>
      </c>
      <c r="DZ36" s="276">
        <v>412</v>
      </c>
      <c r="EA36" s="276">
        <v>414</v>
      </c>
      <c r="EB36" s="276">
        <v>415</v>
      </c>
      <c r="EC36" s="276">
        <v>415</v>
      </c>
      <c r="ED36" s="276">
        <v>414</v>
      </c>
      <c r="EE36" s="276">
        <v>417</v>
      </c>
      <c r="EF36" s="95">
        <v>417</v>
      </c>
      <c r="EG36" s="281">
        <v>0</v>
      </c>
      <c r="EH36" s="282">
        <v>100</v>
      </c>
      <c r="EI36" s="281">
        <v>0</v>
      </c>
      <c r="EJ36" s="282">
        <v>100</v>
      </c>
      <c r="EN36" s="2"/>
      <c r="EO36" s="2"/>
      <c r="EP36" s="2"/>
      <c r="EQ36" s="2"/>
    </row>
    <row r="37" spans="1:147" ht="15" outlineLevel="2">
      <c r="A37" s="262">
        <v>690</v>
      </c>
      <c r="B37" s="263" t="s">
        <v>319</v>
      </c>
      <c r="C37" s="264" t="s">
        <v>371</v>
      </c>
      <c r="D37" s="265">
        <v>131</v>
      </c>
      <c r="E37" s="265">
        <v>131</v>
      </c>
      <c r="F37" s="265">
        <v>131</v>
      </c>
      <c r="G37" s="265">
        <v>131</v>
      </c>
      <c r="H37" s="265">
        <v>131</v>
      </c>
      <c r="I37" s="265">
        <v>133</v>
      </c>
      <c r="J37" s="265">
        <v>133</v>
      </c>
      <c r="K37" s="265">
        <v>133</v>
      </c>
      <c r="L37" s="265">
        <v>133</v>
      </c>
      <c r="M37" s="265">
        <v>133</v>
      </c>
      <c r="N37" s="265">
        <v>133</v>
      </c>
      <c r="O37" s="265">
        <v>145</v>
      </c>
      <c r="P37" s="95">
        <v>145</v>
      </c>
      <c r="Q37" s="95">
        <v>136</v>
      </c>
      <c r="R37" s="95">
        <v>136</v>
      </c>
      <c r="S37" s="95">
        <v>186</v>
      </c>
      <c r="T37" s="95">
        <v>185</v>
      </c>
      <c r="U37" s="95">
        <v>188</v>
      </c>
      <c r="V37" s="95">
        <v>187</v>
      </c>
      <c r="W37" s="95">
        <v>187</v>
      </c>
      <c r="X37" s="95">
        <v>187</v>
      </c>
      <c r="Y37" s="95">
        <v>188</v>
      </c>
      <c r="Z37" s="95">
        <v>188</v>
      </c>
      <c r="AA37" s="95">
        <v>189</v>
      </c>
      <c r="AB37" s="265">
        <v>189</v>
      </c>
      <c r="AC37" s="265">
        <v>189</v>
      </c>
      <c r="AD37" s="265">
        <v>190</v>
      </c>
      <c r="AE37" s="265">
        <v>190</v>
      </c>
      <c r="AF37" s="265">
        <v>191</v>
      </c>
      <c r="AG37" s="265">
        <v>190</v>
      </c>
      <c r="AH37" s="265">
        <v>190</v>
      </c>
      <c r="AI37" s="265">
        <v>191</v>
      </c>
      <c r="AJ37" s="265">
        <v>190</v>
      </c>
      <c r="AK37" s="265">
        <v>189</v>
      </c>
      <c r="AL37" s="265">
        <v>189</v>
      </c>
      <c r="AM37" s="265">
        <v>189</v>
      </c>
      <c r="AN37" s="95">
        <v>189</v>
      </c>
      <c r="AO37" s="95">
        <v>189</v>
      </c>
      <c r="AP37" s="95">
        <v>189</v>
      </c>
      <c r="AQ37" s="95">
        <v>188</v>
      </c>
      <c r="AR37" s="95">
        <v>188</v>
      </c>
      <c r="AS37" s="95">
        <v>187</v>
      </c>
      <c r="AT37" s="95">
        <v>186</v>
      </c>
      <c r="AU37" s="95">
        <v>185</v>
      </c>
      <c r="AV37" s="95">
        <v>185</v>
      </c>
      <c r="AW37" s="95">
        <v>184</v>
      </c>
      <c r="AX37" s="95">
        <v>184</v>
      </c>
      <c r="AY37" s="95">
        <v>184</v>
      </c>
      <c r="AZ37" s="265">
        <v>184</v>
      </c>
      <c r="BA37" s="265">
        <v>184</v>
      </c>
      <c r="BB37" s="265">
        <v>184</v>
      </c>
      <c r="BC37" s="265">
        <v>184</v>
      </c>
      <c r="BD37" s="265">
        <v>184</v>
      </c>
      <c r="BE37" s="265">
        <v>183</v>
      </c>
      <c r="BF37" s="265">
        <v>181</v>
      </c>
      <c r="BG37" s="265">
        <v>182</v>
      </c>
      <c r="BH37" s="265">
        <v>181</v>
      </c>
      <c r="BI37" s="265">
        <v>181</v>
      </c>
      <c r="BJ37" s="265">
        <v>180</v>
      </c>
      <c r="BK37" s="265">
        <v>180</v>
      </c>
      <c r="BL37" s="95">
        <v>181</v>
      </c>
      <c r="BM37" s="95">
        <v>181</v>
      </c>
      <c r="BN37" s="95">
        <v>185</v>
      </c>
      <c r="BO37" s="95">
        <v>186</v>
      </c>
      <c r="BP37" s="95">
        <v>186</v>
      </c>
      <c r="BQ37" s="95">
        <v>186</v>
      </c>
      <c r="BR37" s="95">
        <v>185</v>
      </c>
      <c r="BS37" s="95">
        <v>187</v>
      </c>
      <c r="BT37" s="95">
        <v>185</v>
      </c>
      <c r="BU37" s="95">
        <v>185</v>
      </c>
      <c r="BV37" s="95">
        <v>186</v>
      </c>
      <c r="BW37" s="95">
        <v>188</v>
      </c>
      <c r="BX37" s="265">
        <v>188</v>
      </c>
      <c r="BY37" s="265">
        <v>186</v>
      </c>
      <c r="BZ37" s="265">
        <v>193</v>
      </c>
      <c r="CA37" s="265">
        <v>189</v>
      </c>
      <c r="CB37" s="265">
        <v>192</v>
      </c>
      <c r="CC37" s="265">
        <v>192</v>
      </c>
      <c r="CD37" s="265">
        <v>191</v>
      </c>
      <c r="CE37" s="265">
        <v>191</v>
      </c>
      <c r="CF37" s="265">
        <v>190</v>
      </c>
      <c r="CG37" s="265">
        <v>189</v>
      </c>
      <c r="CH37" s="265">
        <v>189</v>
      </c>
      <c r="CI37" s="265">
        <v>186</v>
      </c>
      <c r="CJ37" s="95">
        <v>185</v>
      </c>
      <c r="CK37" s="95">
        <v>184</v>
      </c>
      <c r="CL37" s="95">
        <v>185</v>
      </c>
      <c r="CM37" s="95">
        <v>185</v>
      </c>
      <c r="CN37" s="95">
        <v>186</v>
      </c>
      <c r="CO37" s="95">
        <v>188</v>
      </c>
      <c r="CP37" s="95">
        <v>187</v>
      </c>
      <c r="CQ37" s="95">
        <v>189</v>
      </c>
      <c r="CR37" s="95">
        <v>188</v>
      </c>
      <c r="CS37" s="95">
        <v>187</v>
      </c>
      <c r="CT37" s="95">
        <v>187</v>
      </c>
      <c r="CU37" s="95">
        <v>188</v>
      </c>
      <c r="CV37" s="265">
        <v>188</v>
      </c>
      <c r="CW37" s="265">
        <v>187</v>
      </c>
      <c r="CX37" s="265">
        <v>188</v>
      </c>
      <c r="CY37" s="265">
        <v>190</v>
      </c>
      <c r="CZ37" s="265">
        <v>191</v>
      </c>
      <c r="DA37" s="265">
        <v>190</v>
      </c>
      <c r="DB37" s="265">
        <v>190</v>
      </c>
      <c r="DC37" s="265">
        <v>187</v>
      </c>
      <c r="DD37" s="265">
        <v>186</v>
      </c>
      <c r="DE37" s="265">
        <v>186</v>
      </c>
      <c r="DF37" s="265">
        <v>184</v>
      </c>
      <c r="DG37" s="265">
        <v>184</v>
      </c>
      <c r="DH37" s="95">
        <v>185</v>
      </c>
      <c r="DI37" s="95">
        <v>183</v>
      </c>
      <c r="DJ37" s="95">
        <v>183</v>
      </c>
      <c r="DK37" s="95">
        <v>185</v>
      </c>
      <c r="DL37" s="95">
        <v>187</v>
      </c>
      <c r="DM37" s="95">
        <v>187</v>
      </c>
      <c r="DN37" s="95">
        <v>188</v>
      </c>
      <c r="DO37" s="95">
        <v>189</v>
      </c>
      <c r="DP37" s="95">
        <v>189</v>
      </c>
      <c r="DQ37" s="95">
        <v>189</v>
      </c>
      <c r="DR37" s="95">
        <v>190</v>
      </c>
      <c r="DS37" s="95">
        <v>190</v>
      </c>
      <c r="DT37" s="95">
        <v>189</v>
      </c>
      <c r="DU37" s="95">
        <v>191</v>
      </c>
      <c r="DV37" s="95">
        <v>192</v>
      </c>
      <c r="DW37" s="95">
        <v>193</v>
      </c>
      <c r="DX37" s="271">
        <v>193</v>
      </c>
      <c r="DY37" s="276">
        <v>196</v>
      </c>
      <c r="DZ37" s="276">
        <v>196</v>
      </c>
      <c r="EA37" s="276">
        <v>198</v>
      </c>
      <c r="EB37" s="276">
        <v>197</v>
      </c>
      <c r="EC37" s="276">
        <v>196</v>
      </c>
      <c r="ED37" s="276">
        <v>196</v>
      </c>
      <c r="EE37" s="276">
        <v>195</v>
      </c>
      <c r="EF37" s="95">
        <v>196</v>
      </c>
      <c r="EG37" s="281">
        <v>1</v>
      </c>
      <c r="EH37" s="282">
        <v>100.51282051282099</v>
      </c>
      <c r="EI37" s="281">
        <v>1</v>
      </c>
      <c r="EJ37" s="282">
        <v>100.51282051282099</v>
      </c>
      <c r="EN37" s="2"/>
      <c r="EO37" s="2"/>
      <c r="EP37" s="2"/>
      <c r="EQ37" s="2"/>
    </row>
    <row r="38" spans="1:147" ht="15" outlineLevel="2">
      <c r="A38" s="262">
        <v>736</v>
      </c>
      <c r="B38" s="263" t="s">
        <v>319</v>
      </c>
      <c r="C38" s="264" t="s">
        <v>372</v>
      </c>
      <c r="D38" s="265">
        <v>435</v>
      </c>
      <c r="E38" s="265">
        <v>435</v>
      </c>
      <c r="F38" s="265">
        <v>435</v>
      </c>
      <c r="G38" s="265">
        <v>435</v>
      </c>
      <c r="H38" s="265">
        <v>435</v>
      </c>
      <c r="I38" s="265">
        <v>442</v>
      </c>
      <c r="J38" s="265">
        <v>441</v>
      </c>
      <c r="K38" s="265">
        <v>442</v>
      </c>
      <c r="L38" s="265">
        <v>442</v>
      </c>
      <c r="M38" s="265">
        <v>442</v>
      </c>
      <c r="N38" s="265">
        <v>442</v>
      </c>
      <c r="O38" s="265">
        <v>497</v>
      </c>
      <c r="P38" s="95">
        <v>495</v>
      </c>
      <c r="Q38" s="95">
        <v>427</v>
      </c>
      <c r="R38" s="95">
        <v>421</v>
      </c>
      <c r="S38" s="95">
        <v>502</v>
      </c>
      <c r="T38" s="95">
        <v>499</v>
      </c>
      <c r="U38" s="95">
        <v>505</v>
      </c>
      <c r="V38" s="95">
        <v>496</v>
      </c>
      <c r="W38" s="95">
        <v>498</v>
      </c>
      <c r="X38" s="95">
        <v>494</v>
      </c>
      <c r="Y38" s="95">
        <v>499</v>
      </c>
      <c r="Z38" s="95">
        <v>499</v>
      </c>
      <c r="AA38" s="95">
        <v>502</v>
      </c>
      <c r="AB38" s="265">
        <v>501</v>
      </c>
      <c r="AC38" s="265">
        <v>501</v>
      </c>
      <c r="AD38" s="265">
        <v>500</v>
      </c>
      <c r="AE38" s="265">
        <v>500</v>
      </c>
      <c r="AF38" s="265">
        <v>514</v>
      </c>
      <c r="AG38" s="265">
        <v>512</v>
      </c>
      <c r="AH38" s="265">
        <v>510</v>
      </c>
      <c r="AI38" s="265">
        <v>514</v>
      </c>
      <c r="AJ38" s="265">
        <v>515</v>
      </c>
      <c r="AK38" s="265">
        <v>516</v>
      </c>
      <c r="AL38" s="265">
        <v>518</v>
      </c>
      <c r="AM38" s="265">
        <v>516</v>
      </c>
      <c r="AN38" s="95">
        <v>514</v>
      </c>
      <c r="AO38" s="95">
        <v>517</v>
      </c>
      <c r="AP38" s="95">
        <v>515</v>
      </c>
      <c r="AQ38" s="95">
        <v>513</v>
      </c>
      <c r="AR38" s="95">
        <v>512</v>
      </c>
      <c r="AS38" s="95">
        <v>510</v>
      </c>
      <c r="AT38" s="95">
        <v>510</v>
      </c>
      <c r="AU38" s="95">
        <v>508</v>
      </c>
      <c r="AV38" s="95">
        <v>507</v>
      </c>
      <c r="AW38" s="95">
        <v>507</v>
      </c>
      <c r="AX38" s="95">
        <v>507</v>
      </c>
      <c r="AY38" s="95">
        <v>507</v>
      </c>
      <c r="AZ38" s="265">
        <v>506</v>
      </c>
      <c r="BA38" s="265">
        <v>505</v>
      </c>
      <c r="BB38" s="265">
        <v>503</v>
      </c>
      <c r="BC38" s="265">
        <v>500</v>
      </c>
      <c r="BD38" s="265">
        <v>499</v>
      </c>
      <c r="BE38" s="265">
        <v>499</v>
      </c>
      <c r="BF38" s="265">
        <v>495</v>
      </c>
      <c r="BG38" s="265">
        <v>493</v>
      </c>
      <c r="BH38" s="265">
        <v>493</v>
      </c>
      <c r="BI38" s="265">
        <v>492</v>
      </c>
      <c r="BJ38" s="265">
        <v>497</v>
      </c>
      <c r="BK38" s="265">
        <v>496</v>
      </c>
      <c r="BL38" s="95">
        <v>494</v>
      </c>
      <c r="BM38" s="95">
        <v>493</v>
      </c>
      <c r="BN38" s="95">
        <v>499</v>
      </c>
      <c r="BO38" s="95">
        <v>502</v>
      </c>
      <c r="BP38" s="95">
        <v>502</v>
      </c>
      <c r="BQ38" s="95">
        <v>509</v>
      </c>
      <c r="BR38" s="95">
        <v>504</v>
      </c>
      <c r="BS38" s="95">
        <v>503</v>
      </c>
      <c r="BT38" s="95">
        <v>502</v>
      </c>
      <c r="BU38" s="95">
        <v>501</v>
      </c>
      <c r="BV38" s="95">
        <v>502</v>
      </c>
      <c r="BW38" s="95">
        <v>500</v>
      </c>
      <c r="BX38" s="265">
        <v>505</v>
      </c>
      <c r="BY38" s="265">
        <v>500</v>
      </c>
      <c r="BZ38" s="265">
        <v>524</v>
      </c>
      <c r="CA38" s="265">
        <v>505</v>
      </c>
      <c r="CB38" s="265">
        <v>517</v>
      </c>
      <c r="CC38" s="265">
        <v>521</v>
      </c>
      <c r="CD38" s="265">
        <v>522</v>
      </c>
      <c r="CE38" s="265">
        <v>519</v>
      </c>
      <c r="CF38" s="265">
        <v>517</v>
      </c>
      <c r="CG38" s="265">
        <v>519</v>
      </c>
      <c r="CH38" s="265">
        <v>516</v>
      </c>
      <c r="CI38" s="265">
        <v>517</v>
      </c>
      <c r="CJ38" s="95">
        <v>516</v>
      </c>
      <c r="CK38" s="95">
        <v>512</v>
      </c>
      <c r="CL38" s="95">
        <v>509</v>
      </c>
      <c r="CM38" s="95">
        <v>510</v>
      </c>
      <c r="CN38" s="95">
        <v>511</v>
      </c>
      <c r="CO38" s="95">
        <v>512</v>
      </c>
      <c r="CP38" s="95">
        <v>506</v>
      </c>
      <c r="CQ38" s="95">
        <v>510</v>
      </c>
      <c r="CR38" s="95">
        <v>510</v>
      </c>
      <c r="CS38" s="95">
        <v>508</v>
      </c>
      <c r="CT38" s="95">
        <v>509</v>
      </c>
      <c r="CU38" s="95">
        <v>508</v>
      </c>
      <c r="CV38" s="265">
        <v>506</v>
      </c>
      <c r="CW38" s="265">
        <v>504</v>
      </c>
      <c r="CX38" s="265">
        <v>501</v>
      </c>
      <c r="CY38" s="265">
        <v>504</v>
      </c>
      <c r="CZ38" s="265">
        <v>504</v>
      </c>
      <c r="DA38" s="265">
        <v>505</v>
      </c>
      <c r="DB38" s="265">
        <v>502</v>
      </c>
      <c r="DC38" s="265">
        <v>502</v>
      </c>
      <c r="DD38" s="265">
        <v>501</v>
      </c>
      <c r="DE38" s="265">
        <v>501</v>
      </c>
      <c r="DF38" s="265">
        <v>501</v>
      </c>
      <c r="DG38" s="265">
        <v>501</v>
      </c>
      <c r="DH38" s="95">
        <v>502</v>
      </c>
      <c r="DI38" s="95">
        <v>495</v>
      </c>
      <c r="DJ38" s="95">
        <v>486</v>
      </c>
      <c r="DK38" s="95">
        <v>489</v>
      </c>
      <c r="DL38" s="95">
        <v>491</v>
      </c>
      <c r="DM38" s="95">
        <v>497</v>
      </c>
      <c r="DN38" s="95">
        <v>500</v>
      </c>
      <c r="DO38" s="95">
        <v>501</v>
      </c>
      <c r="DP38" s="95">
        <v>507</v>
      </c>
      <c r="DQ38" s="95">
        <v>504</v>
      </c>
      <c r="DR38" s="95">
        <v>504</v>
      </c>
      <c r="DS38" s="95">
        <v>504</v>
      </c>
      <c r="DT38" s="95">
        <v>506</v>
      </c>
      <c r="DU38" s="95">
        <v>502</v>
      </c>
      <c r="DV38" s="95">
        <v>501</v>
      </c>
      <c r="DW38" s="95">
        <v>504</v>
      </c>
      <c r="DX38" s="271">
        <v>506</v>
      </c>
      <c r="DY38" s="276">
        <v>505</v>
      </c>
      <c r="DZ38" s="276">
        <v>505</v>
      </c>
      <c r="EA38" s="276">
        <v>505</v>
      </c>
      <c r="EB38" s="276">
        <v>507</v>
      </c>
      <c r="EC38" s="276">
        <v>505</v>
      </c>
      <c r="ED38" s="276">
        <v>502</v>
      </c>
      <c r="EE38" s="276">
        <v>501</v>
      </c>
      <c r="EF38" s="95">
        <v>501</v>
      </c>
      <c r="EG38" s="281">
        <v>0</v>
      </c>
      <c r="EH38" s="282">
        <v>100</v>
      </c>
      <c r="EI38" s="281">
        <v>0</v>
      </c>
      <c r="EJ38" s="282">
        <v>100</v>
      </c>
      <c r="EN38" s="2"/>
      <c r="EO38" s="2"/>
      <c r="EP38" s="2"/>
      <c r="EQ38" s="2"/>
    </row>
    <row r="39" spans="1:147" ht="15" outlineLevel="2">
      <c r="A39" s="262">
        <v>858</v>
      </c>
      <c r="B39" s="263" t="s">
        <v>319</v>
      </c>
      <c r="C39" s="264" t="s">
        <v>373</v>
      </c>
      <c r="D39" s="265">
        <v>187</v>
      </c>
      <c r="E39" s="265">
        <v>187</v>
      </c>
      <c r="F39" s="265">
        <v>187</v>
      </c>
      <c r="G39" s="265">
        <v>187</v>
      </c>
      <c r="H39" s="265">
        <v>187</v>
      </c>
      <c r="I39" s="265">
        <v>187</v>
      </c>
      <c r="J39" s="265">
        <v>187</v>
      </c>
      <c r="K39" s="265">
        <v>187</v>
      </c>
      <c r="L39" s="265">
        <v>187</v>
      </c>
      <c r="M39" s="265">
        <v>187</v>
      </c>
      <c r="N39" s="265">
        <v>187</v>
      </c>
      <c r="O39" s="265">
        <v>204</v>
      </c>
      <c r="P39" s="95">
        <v>203</v>
      </c>
      <c r="Q39" s="95">
        <v>175</v>
      </c>
      <c r="R39" s="95">
        <v>174</v>
      </c>
      <c r="S39" s="95">
        <v>207</v>
      </c>
      <c r="T39" s="95">
        <v>206</v>
      </c>
      <c r="U39" s="95">
        <v>209</v>
      </c>
      <c r="V39" s="95">
        <v>207</v>
      </c>
      <c r="W39" s="95">
        <v>208</v>
      </c>
      <c r="X39" s="95">
        <v>207</v>
      </c>
      <c r="Y39" s="95">
        <v>207</v>
      </c>
      <c r="Z39" s="95">
        <v>207</v>
      </c>
      <c r="AA39" s="95">
        <v>210</v>
      </c>
      <c r="AB39" s="265">
        <v>209</v>
      </c>
      <c r="AC39" s="265">
        <v>209</v>
      </c>
      <c r="AD39" s="265">
        <v>209</v>
      </c>
      <c r="AE39" s="265">
        <v>209</v>
      </c>
      <c r="AF39" s="265">
        <v>210</v>
      </c>
      <c r="AG39" s="265">
        <v>210</v>
      </c>
      <c r="AH39" s="265">
        <v>209</v>
      </c>
      <c r="AI39" s="265">
        <v>209</v>
      </c>
      <c r="AJ39" s="265">
        <v>208</v>
      </c>
      <c r="AK39" s="265">
        <v>207</v>
      </c>
      <c r="AL39" s="265">
        <v>207</v>
      </c>
      <c r="AM39" s="265">
        <v>207</v>
      </c>
      <c r="AN39" s="95">
        <v>207</v>
      </c>
      <c r="AO39" s="95">
        <v>209</v>
      </c>
      <c r="AP39" s="95">
        <v>209</v>
      </c>
      <c r="AQ39" s="95">
        <v>209</v>
      </c>
      <c r="AR39" s="95">
        <v>209</v>
      </c>
      <c r="AS39" s="95">
        <v>206</v>
      </c>
      <c r="AT39" s="95">
        <v>206</v>
      </c>
      <c r="AU39" s="95">
        <v>206</v>
      </c>
      <c r="AV39" s="95">
        <v>204</v>
      </c>
      <c r="AW39" s="95">
        <v>203</v>
      </c>
      <c r="AX39" s="95">
        <v>202</v>
      </c>
      <c r="AY39" s="95">
        <v>201</v>
      </c>
      <c r="AZ39" s="265">
        <v>201</v>
      </c>
      <c r="BA39" s="265">
        <v>201</v>
      </c>
      <c r="BB39" s="265">
        <v>199</v>
      </c>
      <c r="BC39" s="265">
        <v>198</v>
      </c>
      <c r="BD39" s="265">
        <v>198</v>
      </c>
      <c r="BE39" s="265">
        <v>198</v>
      </c>
      <c r="BF39" s="265">
        <v>195</v>
      </c>
      <c r="BG39" s="265">
        <v>198</v>
      </c>
      <c r="BH39" s="265">
        <v>197</v>
      </c>
      <c r="BI39" s="265">
        <v>197</v>
      </c>
      <c r="BJ39" s="265">
        <v>201</v>
      </c>
      <c r="BK39" s="265">
        <v>201</v>
      </c>
      <c r="BL39" s="95">
        <v>198</v>
      </c>
      <c r="BM39" s="95">
        <v>199</v>
      </c>
      <c r="BN39" s="95">
        <v>207</v>
      </c>
      <c r="BO39" s="95">
        <v>207</v>
      </c>
      <c r="BP39" s="95">
        <v>207</v>
      </c>
      <c r="BQ39" s="95">
        <v>210</v>
      </c>
      <c r="BR39" s="95">
        <v>203</v>
      </c>
      <c r="BS39" s="95">
        <v>204</v>
      </c>
      <c r="BT39" s="95">
        <v>204</v>
      </c>
      <c r="BU39" s="95">
        <v>204</v>
      </c>
      <c r="BV39" s="95">
        <v>205</v>
      </c>
      <c r="BW39" s="95">
        <v>206</v>
      </c>
      <c r="BX39" s="265">
        <v>210</v>
      </c>
      <c r="BY39" s="265">
        <v>208</v>
      </c>
      <c r="BZ39" s="265">
        <v>223</v>
      </c>
      <c r="CA39" s="265">
        <v>218</v>
      </c>
      <c r="CB39" s="265">
        <v>220</v>
      </c>
      <c r="CC39" s="265">
        <v>219</v>
      </c>
      <c r="CD39" s="265">
        <v>218</v>
      </c>
      <c r="CE39" s="265">
        <v>216</v>
      </c>
      <c r="CF39" s="265">
        <v>217</v>
      </c>
      <c r="CG39" s="265">
        <v>221</v>
      </c>
      <c r="CH39" s="265">
        <v>219</v>
      </c>
      <c r="CI39" s="265">
        <v>215</v>
      </c>
      <c r="CJ39" s="95">
        <v>216</v>
      </c>
      <c r="CK39" s="95">
        <v>219</v>
      </c>
      <c r="CL39" s="95">
        <v>217</v>
      </c>
      <c r="CM39" s="95">
        <v>218</v>
      </c>
      <c r="CN39" s="95">
        <v>218</v>
      </c>
      <c r="CO39" s="95">
        <v>218</v>
      </c>
      <c r="CP39" s="95">
        <v>217</v>
      </c>
      <c r="CQ39" s="95">
        <v>218</v>
      </c>
      <c r="CR39" s="95">
        <v>217</v>
      </c>
      <c r="CS39" s="95">
        <v>218</v>
      </c>
      <c r="CT39" s="95">
        <v>219</v>
      </c>
      <c r="CU39" s="95">
        <v>219</v>
      </c>
      <c r="CV39" s="265">
        <v>218</v>
      </c>
      <c r="CW39" s="265">
        <v>218</v>
      </c>
      <c r="CX39" s="265">
        <v>219</v>
      </c>
      <c r="CY39" s="265">
        <v>226</v>
      </c>
      <c r="CZ39" s="265">
        <v>227</v>
      </c>
      <c r="DA39" s="265">
        <v>226</v>
      </c>
      <c r="DB39" s="265">
        <v>227</v>
      </c>
      <c r="DC39" s="265">
        <v>227</v>
      </c>
      <c r="DD39" s="265">
        <v>227</v>
      </c>
      <c r="DE39" s="265">
        <v>227</v>
      </c>
      <c r="DF39" s="265">
        <v>224</v>
      </c>
      <c r="DG39" s="265">
        <v>225</v>
      </c>
      <c r="DH39" s="95">
        <v>226</v>
      </c>
      <c r="DI39" s="95">
        <v>223</v>
      </c>
      <c r="DJ39" s="95">
        <v>209</v>
      </c>
      <c r="DK39" s="95">
        <v>205</v>
      </c>
      <c r="DL39" s="95">
        <v>205</v>
      </c>
      <c r="DM39" s="95">
        <v>208</v>
      </c>
      <c r="DN39" s="95">
        <v>211</v>
      </c>
      <c r="DO39" s="95">
        <v>215</v>
      </c>
      <c r="DP39" s="95">
        <v>215</v>
      </c>
      <c r="DQ39" s="95">
        <v>218</v>
      </c>
      <c r="DR39" s="95">
        <v>217</v>
      </c>
      <c r="DS39" s="95">
        <v>217</v>
      </c>
      <c r="DT39" s="95">
        <v>219</v>
      </c>
      <c r="DU39" s="95">
        <v>218</v>
      </c>
      <c r="DV39" s="95">
        <v>217</v>
      </c>
      <c r="DW39" s="95">
        <v>219</v>
      </c>
      <c r="DX39" s="271">
        <v>218</v>
      </c>
      <c r="DY39" s="276">
        <v>221</v>
      </c>
      <c r="DZ39" s="276">
        <v>221</v>
      </c>
      <c r="EA39" s="276">
        <v>223</v>
      </c>
      <c r="EB39" s="276">
        <v>225</v>
      </c>
      <c r="EC39" s="276">
        <v>222</v>
      </c>
      <c r="ED39" s="276">
        <v>221</v>
      </c>
      <c r="EE39" s="276">
        <v>220</v>
      </c>
      <c r="EF39" s="95">
        <v>221</v>
      </c>
      <c r="EG39" s="281">
        <v>1</v>
      </c>
      <c r="EH39" s="282">
        <v>100.454545454545</v>
      </c>
      <c r="EI39" s="281">
        <v>1</v>
      </c>
      <c r="EJ39" s="282">
        <v>100.454545454545</v>
      </c>
      <c r="EN39" s="2"/>
      <c r="EO39" s="2"/>
      <c r="EP39" s="2"/>
      <c r="EQ39" s="2"/>
    </row>
    <row r="40" spans="1:147" ht="15" outlineLevel="2">
      <c r="A40" s="262">
        <v>885</v>
      </c>
      <c r="B40" s="263" t="s">
        <v>319</v>
      </c>
      <c r="C40" s="264" t="s">
        <v>374</v>
      </c>
      <c r="D40" s="265">
        <v>106</v>
      </c>
      <c r="E40" s="265">
        <v>106</v>
      </c>
      <c r="F40" s="265">
        <v>106</v>
      </c>
      <c r="G40" s="265">
        <v>106</v>
      </c>
      <c r="H40" s="265">
        <v>106</v>
      </c>
      <c r="I40" s="265">
        <v>107</v>
      </c>
      <c r="J40" s="265">
        <v>107</v>
      </c>
      <c r="K40" s="265">
        <v>107</v>
      </c>
      <c r="L40" s="265">
        <v>107</v>
      </c>
      <c r="M40" s="265">
        <v>107</v>
      </c>
      <c r="N40" s="265">
        <v>107</v>
      </c>
      <c r="O40" s="265">
        <v>120</v>
      </c>
      <c r="P40" s="95">
        <v>118</v>
      </c>
      <c r="Q40" s="95">
        <v>100</v>
      </c>
      <c r="R40" s="95">
        <v>100</v>
      </c>
      <c r="S40" s="95">
        <v>117</v>
      </c>
      <c r="T40" s="95">
        <v>113</v>
      </c>
      <c r="U40" s="95">
        <v>118</v>
      </c>
      <c r="V40" s="95">
        <v>115</v>
      </c>
      <c r="W40" s="95">
        <v>114</v>
      </c>
      <c r="X40" s="95">
        <v>113</v>
      </c>
      <c r="Y40" s="95">
        <v>115</v>
      </c>
      <c r="Z40" s="95">
        <v>114</v>
      </c>
      <c r="AA40" s="95">
        <v>115</v>
      </c>
      <c r="AB40" s="265">
        <v>115</v>
      </c>
      <c r="AC40" s="265">
        <v>117</v>
      </c>
      <c r="AD40" s="265">
        <v>117</v>
      </c>
      <c r="AE40" s="265">
        <v>116</v>
      </c>
      <c r="AF40" s="265">
        <v>122</v>
      </c>
      <c r="AG40" s="265">
        <v>122</v>
      </c>
      <c r="AH40" s="265">
        <v>120</v>
      </c>
      <c r="AI40" s="265">
        <v>121</v>
      </c>
      <c r="AJ40" s="265">
        <v>121</v>
      </c>
      <c r="AK40" s="265">
        <v>121</v>
      </c>
      <c r="AL40" s="265">
        <v>121</v>
      </c>
      <c r="AM40" s="265">
        <v>121</v>
      </c>
      <c r="AN40" s="95">
        <v>121</v>
      </c>
      <c r="AO40" s="95">
        <v>121</v>
      </c>
      <c r="AP40" s="95">
        <v>121</v>
      </c>
      <c r="AQ40" s="95">
        <v>121</v>
      </c>
      <c r="AR40" s="95">
        <v>121</v>
      </c>
      <c r="AS40" s="95">
        <v>121</v>
      </c>
      <c r="AT40" s="95">
        <v>120</v>
      </c>
      <c r="AU40" s="95">
        <v>118</v>
      </c>
      <c r="AV40" s="95">
        <v>117</v>
      </c>
      <c r="AW40" s="95">
        <v>117</v>
      </c>
      <c r="AX40" s="95">
        <v>117</v>
      </c>
      <c r="AY40" s="95">
        <v>117</v>
      </c>
      <c r="AZ40" s="265">
        <v>117</v>
      </c>
      <c r="BA40" s="265">
        <v>117</v>
      </c>
      <c r="BB40" s="265">
        <v>117</v>
      </c>
      <c r="BC40" s="265">
        <v>117</v>
      </c>
      <c r="BD40" s="265">
        <v>117</v>
      </c>
      <c r="BE40" s="265">
        <v>117</v>
      </c>
      <c r="BF40" s="265">
        <v>114</v>
      </c>
      <c r="BG40" s="265">
        <v>110</v>
      </c>
      <c r="BH40" s="265">
        <v>109</v>
      </c>
      <c r="BI40" s="265">
        <v>109</v>
      </c>
      <c r="BJ40" s="265">
        <v>108</v>
      </c>
      <c r="BK40" s="265">
        <v>108</v>
      </c>
      <c r="BL40" s="95">
        <v>108</v>
      </c>
      <c r="BM40" s="95">
        <v>108</v>
      </c>
      <c r="BN40" s="95">
        <v>109</v>
      </c>
      <c r="BO40" s="95">
        <v>109</v>
      </c>
      <c r="BP40" s="95">
        <v>109</v>
      </c>
      <c r="BQ40" s="95">
        <v>110</v>
      </c>
      <c r="BR40" s="95">
        <v>110</v>
      </c>
      <c r="BS40" s="95">
        <v>110</v>
      </c>
      <c r="BT40" s="95">
        <v>109</v>
      </c>
      <c r="BU40" s="95">
        <v>109</v>
      </c>
      <c r="BV40" s="95">
        <v>109</v>
      </c>
      <c r="BW40" s="95">
        <v>109</v>
      </c>
      <c r="BX40" s="265">
        <v>109</v>
      </c>
      <c r="BY40" s="265">
        <v>108</v>
      </c>
      <c r="BZ40" s="265">
        <v>118</v>
      </c>
      <c r="CA40" s="265">
        <v>118</v>
      </c>
      <c r="CB40" s="265">
        <v>117</v>
      </c>
      <c r="CC40" s="265">
        <v>117</v>
      </c>
      <c r="CD40" s="265">
        <v>117</v>
      </c>
      <c r="CE40" s="265">
        <v>117</v>
      </c>
      <c r="CF40" s="265">
        <v>115</v>
      </c>
      <c r="CG40" s="265">
        <v>116</v>
      </c>
      <c r="CH40" s="265">
        <v>115</v>
      </c>
      <c r="CI40" s="265">
        <v>108</v>
      </c>
      <c r="CJ40" s="95">
        <v>108</v>
      </c>
      <c r="CK40" s="95">
        <v>108</v>
      </c>
      <c r="CL40" s="95">
        <v>106</v>
      </c>
      <c r="CM40" s="95">
        <v>108</v>
      </c>
      <c r="CN40" s="95">
        <v>109</v>
      </c>
      <c r="CO40" s="95">
        <v>109</v>
      </c>
      <c r="CP40" s="95">
        <v>107</v>
      </c>
      <c r="CQ40" s="95">
        <v>106</v>
      </c>
      <c r="CR40" s="95">
        <v>107</v>
      </c>
      <c r="CS40" s="95">
        <v>108</v>
      </c>
      <c r="CT40" s="95">
        <v>108</v>
      </c>
      <c r="CU40" s="95">
        <v>108</v>
      </c>
      <c r="CV40" s="265">
        <v>107</v>
      </c>
      <c r="CW40" s="265">
        <v>107</v>
      </c>
      <c r="CX40" s="265">
        <v>108</v>
      </c>
      <c r="CY40" s="265">
        <v>108</v>
      </c>
      <c r="CZ40" s="265">
        <v>107</v>
      </c>
      <c r="DA40" s="265">
        <v>108</v>
      </c>
      <c r="DB40" s="265">
        <v>108</v>
      </c>
      <c r="DC40" s="265">
        <v>108</v>
      </c>
      <c r="DD40" s="265">
        <v>108</v>
      </c>
      <c r="DE40" s="265">
        <v>108</v>
      </c>
      <c r="DF40" s="265">
        <v>108</v>
      </c>
      <c r="DG40" s="265">
        <v>107</v>
      </c>
      <c r="DH40" s="95">
        <v>108</v>
      </c>
      <c r="DI40" s="95">
        <v>100</v>
      </c>
      <c r="DJ40" s="95">
        <v>96</v>
      </c>
      <c r="DK40" s="95">
        <v>96</v>
      </c>
      <c r="DL40" s="95">
        <v>97</v>
      </c>
      <c r="DM40" s="95">
        <v>98</v>
      </c>
      <c r="DN40" s="95">
        <v>99</v>
      </c>
      <c r="DO40" s="95">
        <v>99</v>
      </c>
      <c r="DP40" s="95">
        <v>100</v>
      </c>
      <c r="DQ40" s="95">
        <v>102</v>
      </c>
      <c r="DR40" s="95">
        <v>102</v>
      </c>
      <c r="DS40" s="95">
        <v>102</v>
      </c>
      <c r="DT40" s="95">
        <v>100</v>
      </c>
      <c r="DU40" s="95">
        <v>100</v>
      </c>
      <c r="DV40" s="95">
        <v>99</v>
      </c>
      <c r="DW40" s="95">
        <v>99</v>
      </c>
      <c r="DX40" s="271">
        <v>98</v>
      </c>
      <c r="DY40" s="276">
        <v>98</v>
      </c>
      <c r="DZ40" s="276">
        <v>97</v>
      </c>
      <c r="EA40" s="276">
        <v>98</v>
      </c>
      <c r="EB40" s="276">
        <v>98</v>
      </c>
      <c r="EC40" s="276">
        <v>96</v>
      </c>
      <c r="ED40" s="276">
        <v>96</v>
      </c>
      <c r="EE40" s="276">
        <v>96</v>
      </c>
      <c r="EF40" s="95">
        <v>96</v>
      </c>
      <c r="EG40" s="281">
        <v>0</v>
      </c>
      <c r="EH40" s="282">
        <v>100</v>
      </c>
      <c r="EI40" s="281">
        <v>0</v>
      </c>
      <c r="EJ40" s="282">
        <v>100</v>
      </c>
      <c r="EN40" s="2"/>
      <c r="EO40" s="2"/>
      <c r="EP40" s="2"/>
      <c r="EQ40" s="2"/>
    </row>
    <row r="41" spans="1:147" ht="15" outlineLevel="2">
      <c r="A41" s="262">
        <v>890</v>
      </c>
      <c r="B41" s="263" t="s">
        <v>319</v>
      </c>
      <c r="C41" s="264" t="s">
        <v>375</v>
      </c>
      <c r="D41" s="265">
        <v>385</v>
      </c>
      <c r="E41" s="265">
        <v>385</v>
      </c>
      <c r="F41" s="265">
        <v>385</v>
      </c>
      <c r="G41" s="265">
        <v>385</v>
      </c>
      <c r="H41" s="265">
        <v>385</v>
      </c>
      <c r="I41" s="265">
        <v>387</v>
      </c>
      <c r="J41" s="265">
        <v>387</v>
      </c>
      <c r="K41" s="265">
        <v>387</v>
      </c>
      <c r="L41" s="265">
        <v>387</v>
      </c>
      <c r="M41" s="265">
        <v>387</v>
      </c>
      <c r="N41" s="265">
        <v>385</v>
      </c>
      <c r="O41" s="265">
        <v>408</v>
      </c>
      <c r="P41" s="95">
        <v>407</v>
      </c>
      <c r="Q41" s="95">
        <v>349</v>
      </c>
      <c r="R41" s="95">
        <v>345</v>
      </c>
      <c r="S41" s="95">
        <v>444</v>
      </c>
      <c r="T41" s="95">
        <v>437</v>
      </c>
      <c r="U41" s="95">
        <v>447</v>
      </c>
      <c r="V41" s="95">
        <v>439</v>
      </c>
      <c r="W41" s="95">
        <v>438</v>
      </c>
      <c r="X41" s="95">
        <v>436</v>
      </c>
      <c r="Y41" s="95">
        <v>440</v>
      </c>
      <c r="Z41" s="95">
        <v>439</v>
      </c>
      <c r="AA41" s="95">
        <v>440</v>
      </c>
      <c r="AB41" s="265">
        <v>438</v>
      </c>
      <c r="AC41" s="265">
        <v>437</v>
      </c>
      <c r="AD41" s="265">
        <v>432</v>
      </c>
      <c r="AE41" s="265">
        <v>432</v>
      </c>
      <c r="AF41" s="265">
        <v>430</v>
      </c>
      <c r="AG41" s="265">
        <v>429</v>
      </c>
      <c r="AH41" s="265">
        <v>432</v>
      </c>
      <c r="AI41" s="265">
        <v>432</v>
      </c>
      <c r="AJ41" s="265">
        <v>430</v>
      </c>
      <c r="AK41" s="265">
        <v>430</v>
      </c>
      <c r="AL41" s="265">
        <v>430</v>
      </c>
      <c r="AM41" s="265">
        <v>429</v>
      </c>
      <c r="AN41" s="95">
        <v>429</v>
      </c>
      <c r="AO41" s="95">
        <v>427</v>
      </c>
      <c r="AP41" s="95">
        <v>427</v>
      </c>
      <c r="AQ41" s="95">
        <v>427</v>
      </c>
      <c r="AR41" s="95">
        <v>428</v>
      </c>
      <c r="AS41" s="95">
        <v>428</v>
      </c>
      <c r="AT41" s="95">
        <v>426</v>
      </c>
      <c r="AU41" s="95">
        <v>423</v>
      </c>
      <c r="AV41" s="95">
        <v>423</v>
      </c>
      <c r="AW41" s="95">
        <v>422</v>
      </c>
      <c r="AX41" s="95">
        <v>414</v>
      </c>
      <c r="AY41" s="95">
        <v>414</v>
      </c>
      <c r="AZ41" s="265">
        <v>414</v>
      </c>
      <c r="BA41" s="265">
        <v>413</v>
      </c>
      <c r="BB41" s="265">
        <v>412</v>
      </c>
      <c r="BC41" s="265">
        <v>410</v>
      </c>
      <c r="BD41" s="265">
        <v>408</v>
      </c>
      <c r="BE41" s="265">
        <v>408</v>
      </c>
      <c r="BF41" s="265">
        <v>398</v>
      </c>
      <c r="BG41" s="265">
        <v>397</v>
      </c>
      <c r="BH41" s="265">
        <v>397</v>
      </c>
      <c r="BI41" s="265">
        <v>397</v>
      </c>
      <c r="BJ41" s="265">
        <v>399</v>
      </c>
      <c r="BK41" s="265">
        <v>399</v>
      </c>
      <c r="BL41" s="95">
        <v>397</v>
      </c>
      <c r="BM41" s="95">
        <v>396</v>
      </c>
      <c r="BN41" s="95">
        <v>405</v>
      </c>
      <c r="BO41" s="95">
        <v>407</v>
      </c>
      <c r="BP41" s="95">
        <v>407</v>
      </c>
      <c r="BQ41" s="95">
        <v>411</v>
      </c>
      <c r="BR41" s="95">
        <v>410</v>
      </c>
      <c r="BS41" s="95">
        <v>409</v>
      </c>
      <c r="BT41" s="95">
        <v>408</v>
      </c>
      <c r="BU41" s="95">
        <v>406</v>
      </c>
      <c r="BV41" s="95">
        <v>406</v>
      </c>
      <c r="BW41" s="95">
        <v>406</v>
      </c>
      <c r="BX41" s="265">
        <v>412</v>
      </c>
      <c r="BY41" s="265">
        <v>408</v>
      </c>
      <c r="BZ41" s="265">
        <v>449</v>
      </c>
      <c r="CA41" s="265">
        <v>440</v>
      </c>
      <c r="CB41" s="265">
        <v>444</v>
      </c>
      <c r="CC41" s="265">
        <v>442</v>
      </c>
      <c r="CD41" s="265">
        <v>442</v>
      </c>
      <c r="CE41" s="265">
        <v>440</v>
      </c>
      <c r="CF41" s="265">
        <v>440</v>
      </c>
      <c r="CG41" s="265">
        <v>439</v>
      </c>
      <c r="CH41" s="265">
        <v>438</v>
      </c>
      <c r="CI41" s="265">
        <v>441</v>
      </c>
      <c r="CJ41" s="95">
        <v>435</v>
      </c>
      <c r="CK41" s="95">
        <v>431</v>
      </c>
      <c r="CL41" s="95">
        <v>434</v>
      </c>
      <c r="CM41" s="95">
        <v>440</v>
      </c>
      <c r="CN41" s="95">
        <v>439</v>
      </c>
      <c r="CO41" s="95">
        <v>440</v>
      </c>
      <c r="CP41" s="95">
        <v>437</v>
      </c>
      <c r="CQ41" s="95">
        <v>436</v>
      </c>
      <c r="CR41" s="95">
        <v>438</v>
      </c>
      <c r="CS41" s="95">
        <v>437</v>
      </c>
      <c r="CT41" s="95">
        <v>436</v>
      </c>
      <c r="CU41" s="95">
        <v>436</v>
      </c>
      <c r="CV41" s="265">
        <v>434</v>
      </c>
      <c r="CW41" s="265">
        <v>431</v>
      </c>
      <c r="CX41" s="265">
        <v>430</v>
      </c>
      <c r="CY41" s="265">
        <v>431</v>
      </c>
      <c r="CZ41" s="265">
        <v>432</v>
      </c>
      <c r="DA41" s="265">
        <v>431</v>
      </c>
      <c r="DB41" s="265">
        <v>431</v>
      </c>
      <c r="DC41" s="265">
        <v>432</v>
      </c>
      <c r="DD41" s="265">
        <v>432</v>
      </c>
      <c r="DE41" s="265">
        <v>431</v>
      </c>
      <c r="DF41" s="265">
        <v>428</v>
      </c>
      <c r="DG41" s="265">
        <v>422</v>
      </c>
      <c r="DH41" s="95">
        <v>420</v>
      </c>
      <c r="DI41" s="95">
        <v>420</v>
      </c>
      <c r="DJ41" s="95">
        <v>404</v>
      </c>
      <c r="DK41" s="95">
        <v>401</v>
      </c>
      <c r="DL41" s="95">
        <v>410</v>
      </c>
      <c r="DM41" s="95">
        <v>413</v>
      </c>
      <c r="DN41" s="95">
        <v>417</v>
      </c>
      <c r="DO41" s="95">
        <v>416</v>
      </c>
      <c r="DP41" s="95">
        <v>413</v>
      </c>
      <c r="DQ41" s="95">
        <v>418</v>
      </c>
      <c r="DR41" s="95">
        <v>414</v>
      </c>
      <c r="DS41" s="95">
        <v>414</v>
      </c>
      <c r="DT41" s="95">
        <v>414</v>
      </c>
      <c r="DU41" s="95">
        <v>411</v>
      </c>
      <c r="DV41" s="95">
        <v>411</v>
      </c>
      <c r="DW41" s="95">
        <v>411</v>
      </c>
      <c r="DX41" s="271">
        <v>413</v>
      </c>
      <c r="DY41" s="276">
        <v>416</v>
      </c>
      <c r="DZ41" s="276">
        <v>416</v>
      </c>
      <c r="EA41" s="276">
        <v>418</v>
      </c>
      <c r="EB41" s="276">
        <v>416</v>
      </c>
      <c r="EC41" s="276">
        <v>418</v>
      </c>
      <c r="ED41" s="276">
        <v>417</v>
      </c>
      <c r="EE41" s="276">
        <v>416</v>
      </c>
      <c r="EF41" s="95">
        <v>418</v>
      </c>
      <c r="EG41" s="281">
        <v>2</v>
      </c>
      <c r="EH41" s="282">
        <v>100.480769230769</v>
      </c>
      <c r="EI41" s="281">
        <v>2</v>
      </c>
      <c r="EJ41" s="282">
        <v>100.480769230769</v>
      </c>
      <c r="EN41" s="2"/>
      <c r="EO41" s="2"/>
      <c r="EP41" s="2"/>
      <c r="EQ41" s="2"/>
    </row>
    <row r="42" spans="1:147" ht="15" outlineLevel="1">
      <c r="A42" s="258" t="s">
        <v>320</v>
      </c>
      <c r="B42" s="259"/>
      <c r="C42" s="260"/>
      <c r="D42" s="261">
        <v>3739</v>
      </c>
      <c r="E42" s="261">
        <v>3738</v>
      </c>
      <c r="F42" s="261">
        <v>3737</v>
      </c>
      <c r="G42" s="261">
        <v>3739</v>
      </c>
      <c r="H42" s="261">
        <v>3739</v>
      </c>
      <c r="I42" s="261">
        <v>3813</v>
      </c>
      <c r="J42" s="261">
        <v>3810</v>
      </c>
      <c r="K42" s="261">
        <v>3811</v>
      </c>
      <c r="L42" s="261">
        <v>3811</v>
      </c>
      <c r="M42" s="261">
        <v>3810</v>
      </c>
      <c r="N42" s="261">
        <v>3793</v>
      </c>
      <c r="O42" s="261">
        <v>3961</v>
      </c>
      <c r="P42" s="261">
        <v>3942</v>
      </c>
      <c r="Q42" s="261">
        <v>3461</v>
      </c>
      <c r="R42" s="261">
        <v>3417</v>
      </c>
      <c r="S42" s="261">
        <v>4385</v>
      </c>
      <c r="T42" s="261">
        <v>4337</v>
      </c>
      <c r="U42" s="261">
        <v>4428</v>
      </c>
      <c r="V42" s="261">
        <v>4390</v>
      </c>
      <c r="W42" s="261">
        <v>4383</v>
      </c>
      <c r="X42" s="261">
        <v>4376</v>
      </c>
      <c r="Y42" s="261">
        <v>4408</v>
      </c>
      <c r="Z42" s="261">
        <v>4394</v>
      </c>
      <c r="AA42" s="261">
        <v>4406</v>
      </c>
      <c r="AB42" s="261">
        <v>4411</v>
      </c>
      <c r="AC42" s="261">
        <v>4413</v>
      </c>
      <c r="AD42" s="261">
        <v>4419</v>
      </c>
      <c r="AE42" s="261">
        <v>4419</v>
      </c>
      <c r="AF42" s="261">
        <v>4387</v>
      </c>
      <c r="AG42" s="261">
        <v>4363</v>
      </c>
      <c r="AH42" s="261">
        <v>4369</v>
      </c>
      <c r="AI42" s="261">
        <v>4379</v>
      </c>
      <c r="AJ42" s="261">
        <v>4376</v>
      </c>
      <c r="AK42" s="261">
        <v>4389</v>
      </c>
      <c r="AL42" s="261">
        <v>4384</v>
      </c>
      <c r="AM42" s="261">
        <v>4379</v>
      </c>
      <c r="AN42" s="261">
        <v>4374</v>
      </c>
      <c r="AO42" s="261">
        <v>4373</v>
      </c>
      <c r="AP42" s="261">
        <v>4368</v>
      </c>
      <c r="AQ42" s="261">
        <v>4365</v>
      </c>
      <c r="AR42" s="261">
        <v>4357</v>
      </c>
      <c r="AS42" s="261">
        <v>4354</v>
      </c>
      <c r="AT42" s="261">
        <v>4345</v>
      </c>
      <c r="AU42" s="261">
        <v>4328</v>
      </c>
      <c r="AV42" s="261">
        <v>4323</v>
      </c>
      <c r="AW42" s="261">
        <v>4318</v>
      </c>
      <c r="AX42" s="261">
        <v>4307</v>
      </c>
      <c r="AY42" s="261">
        <v>4298</v>
      </c>
      <c r="AZ42" s="261">
        <v>4298</v>
      </c>
      <c r="BA42" s="261">
        <v>4283</v>
      </c>
      <c r="BB42" s="261">
        <v>4263</v>
      </c>
      <c r="BC42" s="261">
        <v>4255</v>
      </c>
      <c r="BD42" s="261">
        <v>4241</v>
      </c>
      <c r="BE42" s="261">
        <v>4229</v>
      </c>
      <c r="BF42" s="261">
        <v>4139</v>
      </c>
      <c r="BG42" s="261">
        <v>4140</v>
      </c>
      <c r="BH42" s="261">
        <v>4135</v>
      </c>
      <c r="BI42" s="261">
        <v>4131</v>
      </c>
      <c r="BJ42" s="261">
        <v>4148</v>
      </c>
      <c r="BK42" s="261">
        <v>4144</v>
      </c>
      <c r="BL42" s="261">
        <v>4131</v>
      </c>
      <c r="BM42" s="261">
        <v>4121</v>
      </c>
      <c r="BN42" s="261">
        <v>4191</v>
      </c>
      <c r="BO42" s="261">
        <v>4196</v>
      </c>
      <c r="BP42" s="261">
        <v>4196</v>
      </c>
      <c r="BQ42" s="261">
        <v>4211</v>
      </c>
      <c r="BR42" s="261">
        <v>4155</v>
      </c>
      <c r="BS42" s="261">
        <v>4170</v>
      </c>
      <c r="BT42" s="261">
        <v>4162</v>
      </c>
      <c r="BU42" s="261">
        <v>4158</v>
      </c>
      <c r="BV42" s="261">
        <v>4137</v>
      </c>
      <c r="BW42" s="261">
        <v>4142</v>
      </c>
      <c r="BX42" s="261">
        <v>4185</v>
      </c>
      <c r="BY42" s="261">
        <v>4175</v>
      </c>
      <c r="BZ42" s="261">
        <v>4451</v>
      </c>
      <c r="CA42" s="261">
        <v>4386</v>
      </c>
      <c r="CB42" s="261">
        <v>4419</v>
      </c>
      <c r="CC42" s="261">
        <v>4406</v>
      </c>
      <c r="CD42" s="261">
        <v>4391</v>
      </c>
      <c r="CE42" s="261">
        <v>4379</v>
      </c>
      <c r="CF42" s="261">
        <v>4368</v>
      </c>
      <c r="CG42" s="261">
        <v>4371</v>
      </c>
      <c r="CH42" s="261">
        <v>4340</v>
      </c>
      <c r="CI42" s="261">
        <v>4271</v>
      </c>
      <c r="CJ42" s="261">
        <v>4256</v>
      </c>
      <c r="CK42" s="261">
        <v>4220</v>
      </c>
      <c r="CL42" s="261">
        <v>4210</v>
      </c>
      <c r="CM42" s="261">
        <v>4268</v>
      </c>
      <c r="CN42" s="261">
        <v>4254</v>
      </c>
      <c r="CO42" s="261">
        <v>4279</v>
      </c>
      <c r="CP42" s="261">
        <v>4275</v>
      </c>
      <c r="CQ42" s="261">
        <v>4296</v>
      </c>
      <c r="CR42" s="261">
        <v>4294</v>
      </c>
      <c r="CS42" s="261">
        <v>4282</v>
      </c>
      <c r="CT42" s="261">
        <v>4324</v>
      </c>
      <c r="CU42" s="261">
        <v>4301</v>
      </c>
      <c r="CV42" s="261">
        <v>4293</v>
      </c>
      <c r="CW42" s="261">
        <v>4277</v>
      </c>
      <c r="CX42" s="261">
        <v>4286</v>
      </c>
      <c r="CY42" s="261">
        <v>4327</v>
      </c>
      <c r="CZ42" s="261">
        <v>4320</v>
      </c>
      <c r="DA42" s="261">
        <v>4331</v>
      </c>
      <c r="DB42" s="261">
        <v>4323</v>
      </c>
      <c r="DC42" s="261">
        <v>4323</v>
      </c>
      <c r="DD42" s="261">
        <v>4319</v>
      </c>
      <c r="DE42" s="261">
        <v>4319</v>
      </c>
      <c r="DF42" s="261">
        <v>4302</v>
      </c>
      <c r="DG42" s="261">
        <v>4296</v>
      </c>
      <c r="DH42" s="261">
        <v>4285</v>
      </c>
      <c r="DI42" s="261">
        <v>4261</v>
      </c>
      <c r="DJ42" s="261">
        <v>4215</v>
      </c>
      <c r="DK42" s="261">
        <v>4230</v>
      </c>
      <c r="DL42" s="261">
        <v>4257</v>
      </c>
      <c r="DM42" s="261">
        <v>4267</v>
      </c>
      <c r="DN42" s="261">
        <v>4260</v>
      </c>
      <c r="DO42" s="261">
        <v>4271</v>
      </c>
      <c r="DP42" s="261">
        <v>4275</v>
      </c>
      <c r="DQ42" s="261">
        <v>4293</v>
      </c>
      <c r="DR42" s="261">
        <v>4296</v>
      </c>
      <c r="DS42" s="261">
        <v>4296</v>
      </c>
      <c r="DT42" s="261">
        <v>4275</v>
      </c>
      <c r="DU42" s="261">
        <v>4267</v>
      </c>
      <c r="DV42" s="261">
        <v>4279</v>
      </c>
      <c r="DW42" s="261">
        <v>4257</v>
      </c>
      <c r="DX42" s="270">
        <v>4285</v>
      </c>
      <c r="DY42" s="275">
        <v>4290</v>
      </c>
      <c r="DZ42" s="275">
        <v>4297</v>
      </c>
      <c r="EA42" s="275">
        <v>4306</v>
      </c>
      <c r="EB42" s="275">
        <v>4310</v>
      </c>
      <c r="EC42" s="275">
        <v>4307</v>
      </c>
      <c r="ED42" s="275">
        <v>4311</v>
      </c>
      <c r="EE42" s="275">
        <v>4317</v>
      </c>
      <c r="EF42" s="261">
        <v>4313</v>
      </c>
      <c r="EG42" s="281">
        <v>-4</v>
      </c>
      <c r="EH42" s="282">
        <v>99.907343062311796</v>
      </c>
      <c r="EI42" s="281">
        <v>-4</v>
      </c>
      <c r="EJ42" s="282">
        <v>99.907343062311796</v>
      </c>
    </row>
    <row r="43" spans="1:147" ht="15" outlineLevel="2">
      <c r="A43" s="262">
        <v>4</v>
      </c>
      <c r="B43" s="263" t="s">
        <v>320</v>
      </c>
      <c r="C43" s="264" t="s">
        <v>376</v>
      </c>
      <c r="D43" s="265">
        <v>43</v>
      </c>
      <c r="E43" s="265">
        <v>43</v>
      </c>
      <c r="F43" s="265">
        <v>43</v>
      </c>
      <c r="G43" s="265">
        <v>43</v>
      </c>
      <c r="H43" s="265">
        <v>43</v>
      </c>
      <c r="I43" s="265">
        <v>43</v>
      </c>
      <c r="J43" s="265">
        <v>43</v>
      </c>
      <c r="K43" s="265">
        <v>43</v>
      </c>
      <c r="L43" s="265">
        <v>43</v>
      </c>
      <c r="M43" s="265">
        <v>43</v>
      </c>
      <c r="N43" s="265">
        <v>43</v>
      </c>
      <c r="O43" s="265">
        <v>44</v>
      </c>
      <c r="P43" s="95">
        <v>44</v>
      </c>
      <c r="Q43" s="95">
        <v>38</v>
      </c>
      <c r="R43" s="95">
        <v>36</v>
      </c>
      <c r="S43" s="95">
        <v>43</v>
      </c>
      <c r="T43" s="95">
        <v>43</v>
      </c>
      <c r="U43" s="95">
        <v>45</v>
      </c>
      <c r="V43" s="95">
        <v>45</v>
      </c>
      <c r="W43" s="95">
        <v>45</v>
      </c>
      <c r="X43" s="95">
        <v>45</v>
      </c>
      <c r="Y43" s="95">
        <v>44</v>
      </c>
      <c r="Z43" s="95">
        <v>44</v>
      </c>
      <c r="AA43" s="95">
        <v>44</v>
      </c>
      <c r="AB43" s="265">
        <v>44</v>
      </c>
      <c r="AC43" s="265">
        <v>44</v>
      </c>
      <c r="AD43" s="265">
        <v>44</v>
      </c>
      <c r="AE43" s="265">
        <v>44</v>
      </c>
      <c r="AF43" s="265">
        <v>44</v>
      </c>
      <c r="AG43" s="265">
        <v>44</v>
      </c>
      <c r="AH43" s="265">
        <v>44</v>
      </c>
      <c r="AI43" s="265">
        <v>44</v>
      </c>
      <c r="AJ43" s="265">
        <v>44</v>
      </c>
      <c r="AK43" s="265">
        <v>44</v>
      </c>
      <c r="AL43" s="265">
        <v>44</v>
      </c>
      <c r="AM43" s="265">
        <v>44</v>
      </c>
      <c r="AN43" s="95">
        <v>44</v>
      </c>
      <c r="AO43" s="95">
        <v>44</v>
      </c>
      <c r="AP43" s="95">
        <v>44</v>
      </c>
      <c r="AQ43" s="95">
        <v>44</v>
      </c>
      <c r="AR43" s="95">
        <v>43</v>
      </c>
      <c r="AS43" s="95">
        <v>42</v>
      </c>
      <c r="AT43" s="95">
        <v>42</v>
      </c>
      <c r="AU43" s="95">
        <v>42</v>
      </c>
      <c r="AV43" s="95">
        <v>42</v>
      </c>
      <c r="AW43" s="95">
        <v>42</v>
      </c>
      <c r="AX43" s="95">
        <v>42</v>
      </c>
      <c r="AY43" s="95">
        <v>41</v>
      </c>
      <c r="AZ43" s="265">
        <v>41</v>
      </c>
      <c r="BA43" s="265">
        <v>41</v>
      </c>
      <c r="BB43" s="265">
        <v>40</v>
      </c>
      <c r="BC43" s="265">
        <v>38</v>
      </c>
      <c r="BD43" s="265">
        <v>38</v>
      </c>
      <c r="BE43" s="265">
        <v>38</v>
      </c>
      <c r="BF43" s="265">
        <v>38</v>
      </c>
      <c r="BG43" s="265">
        <v>38</v>
      </c>
      <c r="BH43" s="265">
        <v>38</v>
      </c>
      <c r="BI43" s="265">
        <v>38</v>
      </c>
      <c r="BJ43" s="265">
        <v>37</v>
      </c>
      <c r="BK43" s="265">
        <v>36</v>
      </c>
      <c r="BL43" s="95">
        <v>36</v>
      </c>
      <c r="BM43" s="95">
        <v>36</v>
      </c>
      <c r="BN43" s="95">
        <v>37</v>
      </c>
      <c r="BO43" s="95">
        <v>37</v>
      </c>
      <c r="BP43" s="95">
        <v>37</v>
      </c>
      <c r="BQ43" s="95">
        <v>37</v>
      </c>
      <c r="BR43" s="95">
        <v>37</v>
      </c>
      <c r="BS43" s="95">
        <v>37</v>
      </c>
      <c r="BT43" s="95">
        <v>37</v>
      </c>
      <c r="BU43" s="95">
        <v>37</v>
      </c>
      <c r="BV43" s="95">
        <v>37</v>
      </c>
      <c r="BW43" s="95">
        <v>37</v>
      </c>
      <c r="BX43" s="265">
        <v>37</v>
      </c>
      <c r="BY43" s="265">
        <v>37</v>
      </c>
      <c r="BZ43" s="265">
        <v>39</v>
      </c>
      <c r="CA43" s="265">
        <v>39</v>
      </c>
      <c r="CB43" s="265">
        <v>39</v>
      </c>
      <c r="CC43" s="265">
        <v>39</v>
      </c>
      <c r="CD43" s="265">
        <v>39</v>
      </c>
      <c r="CE43" s="265">
        <v>39</v>
      </c>
      <c r="CF43" s="265">
        <v>39</v>
      </c>
      <c r="CG43" s="265">
        <v>39</v>
      </c>
      <c r="CH43" s="265">
        <v>39</v>
      </c>
      <c r="CI43" s="265">
        <v>36</v>
      </c>
      <c r="CJ43" s="95">
        <v>36</v>
      </c>
      <c r="CK43" s="95">
        <v>36</v>
      </c>
      <c r="CL43" s="95">
        <v>35</v>
      </c>
      <c r="CM43" s="95">
        <v>37</v>
      </c>
      <c r="CN43" s="95">
        <v>37</v>
      </c>
      <c r="CO43" s="95">
        <v>37</v>
      </c>
      <c r="CP43" s="95">
        <v>37</v>
      </c>
      <c r="CQ43" s="95">
        <v>37</v>
      </c>
      <c r="CR43" s="95">
        <v>38</v>
      </c>
      <c r="CS43" s="95">
        <v>38</v>
      </c>
      <c r="CT43" s="95">
        <v>38</v>
      </c>
      <c r="CU43" s="95">
        <v>38</v>
      </c>
      <c r="CV43" s="265">
        <v>38</v>
      </c>
      <c r="CW43" s="265">
        <v>38</v>
      </c>
      <c r="CX43" s="265">
        <v>38</v>
      </c>
      <c r="CY43" s="265">
        <v>39</v>
      </c>
      <c r="CZ43" s="265">
        <v>39</v>
      </c>
      <c r="DA43" s="265">
        <v>39</v>
      </c>
      <c r="DB43" s="265">
        <v>39</v>
      </c>
      <c r="DC43" s="265">
        <v>38</v>
      </c>
      <c r="DD43" s="265">
        <v>39</v>
      </c>
      <c r="DE43" s="265">
        <v>39</v>
      </c>
      <c r="DF43" s="265">
        <v>38</v>
      </c>
      <c r="DG43" s="265">
        <v>38</v>
      </c>
      <c r="DH43" s="95">
        <v>38</v>
      </c>
      <c r="DI43" s="95">
        <v>37</v>
      </c>
      <c r="DJ43" s="95">
        <v>38</v>
      </c>
      <c r="DK43" s="95">
        <v>37</v>
      </c>
      <c r="DL43" s="95">
        <v>37</v>
      </c>
      <c r="DM43" s="95">
        <v>37</v>
      </c>
      <c r="DN43" s="95">
        <v>37</v>
      </c>
      <c r="DO43" s="95">
        <v>37</v>
      </c>
      <c r="DP43" s="95">
        <v>37</v>
      </c>
      <c r="DQ43" s="95">
        <v>37</v>
      </c>
      <c r="DR43" s="95">
        <v>37</v>
      </c>
      <c r="DS43" s="95">
        <v>37</v>
      </c>
      <c r="DT43" s="95">
        <v>37</v>
      </c>
      <c r="DU43" s="95">
        <v>37</v>
      </c>
      <c r="DV43" s="95">
        <v>38</v>
      </c>
      <c r="DW43" s="95">
        <v>38</v>
      </c>
      <c r="DX43" s="271">
        <v>37</v>
      </c>
      <c r="DY43" s="276">
        <v>37</v>
      </c>
      <c r="DZ43" s="276">
        <v>37</v>
      </c>
      <c r="EA43" s="276">
        <v>38</v>
      </c>
      <c r="EB43" s="276">
        <v>38</v>
      </c>
      <c r="EC43" s="276">
        <v>38</v>
      </c>
      <c r="ED43" s="276">
        <v>38</v>
      </c>
      <c r="EE43" s="276">
        <v>38</v>
      </c>
      <c r="EF43" s="95">
        <v>38</v>
      </c>
      <c r="EG43" s="281">
        <v>0</v>
      </c>
      <c r="EH43" s="282">
        <v>100</v>
      </c>
      <c r="EI43" s="281">
        <v>0</v>
      </c>
      <c r="EJ43" s="282">
        <v>100</v>
      </c>
    </row>
    <row r="44" spans="1:147" ht="15" outlineLevel="2">
      <c r="A44" s="262">
        <v>42</v>
      </c>
      <c r="B44" s="263" t="s">
        <v>320</v>
      </c>
      <c r="C44" s="264" t="s">
        <v>377</v>
      </c>
      <c r="D44" s="265">
        <v>418</v>
      </c>
      <c r="E44" s="265">
        <v>417</v>
      </c>
      <c r="F44" s="265">
        <v>416</v>
      </c>
      <c r="G44" s="265">
        <v>418</v>
      </c>
      <c r="H44" s="265">
        <v>418</v>
      </c>
      <c r="I44" s="265">
        <v>430</v>
      </c>
      <c r="J44" s="265">
        <v>429</v>
      </c>
      <c r="K44" s="265">
        <v>428</v>
      </c>
      <c r="L44" s="265">
        <v>429</v>
      </c>
      <c r="M44" s="265">
        <v>429</v>
      </c>
      <c r="N44" s="265">
        <v>428</v>
      </c>
      <c r="O44" s="265">
        <v>438</v>
      </c>
      <c r="P44" s="95">
        <v>438</v>
      </c>
      <c r="Q44" s="95">
        <v>392</v>
      </c>
      <c r="R44" s="95">
        <v>386</v>
      </c>
      <c r="S44" s="95">
        <v>502</v>
      </c>
      <c r="T44" s="95">
        <v>496</v>
      </c>
      <c r="U44" s="95">
        <v>509</v>
      </c>
      <c r="V44" s="95">
        <v>507</v>
      </c>
      <c r="W44" s="95">
        <v>507</v>
      </c>
      <c r="X44" s="95">
        <v>506</v>
      </c>
      <c r="Y44" s="95">
        <v>510</v>
      </c>
      <c r="Z44" s="95">
        <v>509</v>
      </c>
      <c r="AA44" s="95">
        <v>507</v>
      </c>
      <c r="AB44" s="265">
        <v>506</v>
      </c>
      <c r="AC44" s="265">
        <v>508</v>
      </c>
      <c r="AD44" s="265">
        <v>509</v>
      </c>
      <c r="AE44" s="265">
        <v>509</v>
      </c>
      <c r="AF44" s="265">
        <v>502</v>
      </c>
      <c r="AG44" s="265">
        <v>500</v>
      </c>
      <c r="AH44" s="265">
        <v>501</v>
      </c>
      <c r="AI44" s="265">
        <v>502</v>
      </c>
      <c r="AJ44" s="265">
        <v>500</v>
      </c>
      <c r="AK44" s="265">
        <v>502</v>
      </c>
      <c r="AL44" s="265">
        <v>501</v>
      </c>
      <c r="AM44" s="265">
        <v>501</v>
      </c>
      <c r="AN44" s="95">
        <v>500</v>
      </c>
      <c r="AO44" s="95">
        <v>501</v>
      </c>
      <c r="AP44" s="95">
        <v>499</v>
      </c>
      <c r="AQ44" s="95">
        <v>499</v>
      </c>
      <c r="AR44" s="95">
        <v>498</v>
      </c>
      <c r="AS44" s="95">
        <v>500</v>
      </c>
      <c r="AT44" s="95">
        <v>499</v>
      </c>
      <c r="AU44" s="95">
        <v>498</v>
      </c>
      <c r="AV44" s="95">
        <v>498</v>
      </c>
      <c r="AW44" s="95">
        <v>497</v>
      </c>
      <c r="AX44" s="95">
        <v>496</v>
      </c>
      <c r="AY44" s="95">
        <v>496</v>
      </c>
      <c r="AZ44" s="265">
        <v>496</v>
      </c>
      <c r="BA44" s="265">
        <v>493</v>
      </c>
      <c r="BB44" s="265">
        <v>494</v>
      </c>
      <c r="BC44" s="265">
        <v>494</v>
      </c>
      <c r="BD44" s="265">
        <v>490</v>
      </c>
      <c r="BE44" s="265">
        <v>490</v>
      </c>
      <c r="BF44" s="265">
        <v>479</v>
      </c>
      <c r="BG44" s="265">
        <v>478</v>
      </c>
      <c r="BH44" s="265">
        <v>478</v>
      </c>
      <c r="BI44" s="265">
        <v>478</v>
      </c>
      <c r="BJ44" s="265">
        <v>480</v>
      </c>
      <c r="BK44" s="265">
        <v>480</v>
      </c>
      <c r="BL44" s="95">
        <v>480</v>
      </c>
      <c r="BM44" s="95">
        <v>478</v>
      </c>
      <c r="BN44" s="95">
        <v>494</v>
      </c>
      <c r="BO44" s="95">
        <v>495</v>
      </c>
      <c r="BP44" s="95">
        <v>495</v>
      </c>
      <c r="BQ44" s="95">
        <v>496</v>
      </c>
      <c r="BR44" s="95">
        <v>490</v>
      </c>
      <c r="BS44" s="95">
        <v>491</v>
      </c>
      <c r="BT44" s="95">
        <v>490</v>
      </c>
      <c r="BU44" s="95">
        <v>490</v>
      </c>
      <c r="BV44" s="95">
        <v>485</v>
      </c>
      <c r="BW44" s="95">
        <v>487</v>
      </c>
      <c r="BX44" s="265">
        <v>498</v>
      </c>
      <c r="BY44" s="265">
        <v>496</v>
      </c>
      <c r="BZ44" s="265">
        <v>530</v>
      </c>
      <c r="CA44" s="265">
        <v>526</v>
      </c>
      <c r="CB44" s="265">
        <v>532</v>
      </c>
      <c r="CC44" s="265">
        <v>532</v>
      </c>
      <c r="CD44" s="265">
        <v>528</v>
      </c>
      <c r="CE44" s="265">
        <v>526</v>
      </c>
      <c r="CF44" s="265">
        <v>523</v>
      </c>
      <c r="CG44" s="265">
        <v>525</v>
      </c>
      <c r="CH44" s="265">
        <v>524</v>
      </c>
      <c r="CI44" s="265">
        <v>516</v>
      </c>
      <c r="CJ44" s="95">
        <v>518</v>
      </c>
      <c r="CK44" s="95">
        <v>515</v>
      </c>
      <c r="CL44" s="95">
        <v>516</v>
      </c>
      <c r="CM44" s="95">
        <v>523</v>
      </c>
      <c r="CN44" s="95">
        <v>518</v>
      </c>
      <c r="CO44" s="95">
        <v>518</v>
      </c>
      <c r="CP44" s="95">
        <v>518</v>
      </c>
      <c r="CQ44" s="95">
        <v>521</v>
      </c>
      <c r="CR44" s="95">
        <v>526</v>
      </c>
      <c r="CS44" s="95">
        <v>525</v>
      </c>
      <c r="CT44" s="95">
        <v>523</v>
      </c>
      <c r="CU44" s="95">
        <v>521</v>
      </c>
      <c r="CV44" s="265">
        <v>517</v>
      </c>
      <c r="CW44" s="265">
        <v>512</v>
      </c>
      <c r="CX44" s="265">
        <v>512</v>
      </c>
      <c r="CY44" s="265">
        <v>512</v>
      </c>
      <c r="CZ44" s="265">
        <v>514</v>
      </c>
      <c r="DA44" s="265">
        <v>516</v>
      </c>
      <c r="DB44" s="265">
        <v>518</v>
      </c>
      <c r="DC44" s="265">
        <v>517</v>
      </c>
      <c r="DD44" s="265">
        <v>515</v>
      </c>
      <c r="DE44" s="265">
        <v>518</v>
      </c>
      <c r="DF44" s="265">
        <v>517</v>
      </c>
      <c r="DG44" s="265">
        <v>518</v>
      </c>
      <c r="DH44" s="95">
        <v>518</v>
      </c>
      <c r="DI44" s="95">
        <v>510</v>
      </c>
      <c r="DJ44" s="95">
        <v>508</v>
      </c>
      <c r="DK44" s="95">
        <v>514</v>
      </c>
      <c r="DL44" s="95">
        <v>518</v>
      </c>
      <c r="DM44" s="95">
        <v>518</v>
      </c>
      <c r="DN44" s="95">
        <v>519</v>
      </c>
      <c r="DO44" s="95">
        <v>524</v>
      </c>
      <c r="DP44" s="95">
        <v>527</v>
      </c>
      <c r="DQ44" s="95">
        <v>531</v>
      </c>
      <c r="DR44" s="95">
        <v>531</v>
      </c>
      <c r="DS44" s="95">
        <v>531</v>
      </c>
      <c r="DT44" s="95">
        <v>528</v>
      </c>
      <c r="DU44" s="95">
        <v>525</v>
      </c>
      <c r="DV44" s="95">
        <v>524</v>
      </c>
      <c r="DW44" s="95">
        <v>524</v>
      </c>
      <c r="DX44" s="271">
        <v>532</v>
      </c>
      <c r="DY44" s="276">
        <v>529</v>
      </c>
      <c r="DZ44" s="276">
        <v>533</v>
      </c>
      <c r="EA44" s="276">
        <v>535</v>
      </c>
      <c r="EB44" s="276">
        <v>531</v>
      </c>
      <c r="EC44" s="276">
        <v>536</v>
      </c>
      <c r="ED44" s="276">
        <v>535</v>
      </c>
      <c r="EE44" s="276">
        <v>534</v>
      </c>
      <c r="EF44" s="95">
        <v>536</v>
      </c>
      <c r="EG44" s="281">
        <v>2</v>
      </c>
      <c r="EH44" s="282">
        <v>100.374531835206</v>
      </c>
      <c r="EI44" s="281">
        <v>2</v>
      </c>
      <c r="EJ44" s="282">
        <v>100.374531835206</v>
      </c>
    </row>
    <row r="45" spans="1:147" ht="15" outlineLevel="2">
      <c r="A45" s="262">
        <v>44</v>
      </c>
      <c r="B45" s="263" t="s">
        <v>320</v>
      </c>
      <c r="C45" s="264" t="s">
        <v>378</v>
      </c>
      <c r="D45" s="265">
        <v>71</v>
      </c>
      <c r="E45" s="265">
        <v>71</v>
      </c>
      <c r="F45" s="265">
        <v>71</v>
      </c>
      <c r="G45" s="265">
        <v>71</v>
      </c>
      <c r="H45" s="265">
        <v>71</v>
      </c>
      <c r="I45" s="265">
        <v>73</v>
      </c>
      <c r="J45" s="265">
        <v>73</v>
      </c>
      <c r="K45" s="265">
        <v>73</v>
      </c>
      <c r="L45" s="265">
        <v>73</v>
      </c>
      <c r="M45" s="265">
        <v>73</v>
      </c>
      <c r="N45" s="265">
        <v>73</v>
      </c>
      <c r="O45" s="265">
        <v>80</v>
      </c>
      <c r="P45" s="95">
        <v>80</v>
      </c>
      <c r="Q45" s="95">
        <v>69</v>
      </c>
      <c r="R45" s="95">
        <v>69</v>
      </c>
      <c r="S45" s="95">
        <v>91</v>
      </c>
      <c r="T45" s="95">
        <v>90</v>
      </c>
      <c r="U45" s="95">
        <v>94</v>
      </c>
      <c r="V45" s="95">
        <v>95</v>
      </c>
      <c r="W45" s="95">
        <v>96</v>
      </c>
      <c r="X45" s="95">
        <v>96</v>
      </c>
      <c r="Y45" s="95">
        <v>97</v>
      </c>
      <c r="Z45" s="95">
        <v>97</v>
      </c>
      <c r="AA45" s="95">
        <v>97</v>
      </c>
      <c r="AB45" s="265">
        <v>97</v>
      </c>
      <c r="AC45" s="265">
        <v>97</v>
      </c>
      <c r="AD45" s="265">
        <v>97</v>
      </c>
      <c r="AE45" s="265">
        <v>97</v>
      </c>
      <c r="AF45" s="265">
        <v>95</v>
      </c>
      <c r="AG45" s="265">
        <v>94</v>
      </c>
      <c r="AH45" s="265">
        <v>94</v>
      </c>
      <c r="AI45" s="265">
        <v>94</v>
      </c>
      <c r="AJ45" s="265">
        <v>93</v>
      </c>
      <c r="AK45" s="265">
        <v>94</v>
      </c>
      <c r="AL45" s="265">
        <v>94</v>
      </c>
      <c r="AM45" s="265">
        <v>94</v>
      </c>
      <c r="AN45" s="95">
        <v>94</v>
      </c>
      <c r="AO45" s="95">
        <v>94</v>
      </c>
      <c r="AP45" s="95">
        <v>94</v>
      </c>
      <c r="AQ45" s="95">
        <v>94</v>
      </c>
      <c r="AR45" s="95">
        <v>94</v>
      </c>
      <c r="AS45" s="95">
        <v>94</v>
      </c>
      <c r="AT45" s="95">
        <v>94</v>
      </c>
      <c r="AU45" s="95">
        <v>94</v>
      </c>
      <c r="AV45" s="95">
        <v>94</v>
      </c>
      <c r="AW45" s="95">
        <v>94</v>
      </c>
      <c r="AX45" s="95">
        <v>94</v>
      </c>
      <c r="AY45" s="95">
        <v>94</v>
      </c>
      <c r="AZ45" s="265">
        <v>94</v>
      </c>
      <c r="BA45" s="265">
        <v>94</v>
      </c>
      <c r="BB45" s="265">
        <v>94</v>
      </c>
      <c r="BC45" s="265">
        <v>94</v>
      </c>
      <c r="BD45" s="265">
        <v>94</v>
      </c>
      <c r="BE45" s="265">
        <v>94</v>
      </c>
      <c r="BF45" s="265">
        <v>90</v>
      </c>
      <c r="BG45" s="265">
        <v>90</v>
      </c>
      <c r="BH45" s="265">
        <v>90</v>
      </c>
      <c r="BI45" s="265">
        <v>89</v>
      </c>
      <c r="BJ45" s="265">
        <v>90</v>
      </c>
      <c r="BK45" s="265">
        <v>90</v>
      </c>
      <c r="BL45" s="95">
        <v>90</v>
      </c>
      <c r="BM45" s="95">
        <v>88</v>
      </c>
      <c r="BN45" s="95">
        <v>91</v>
      </c>
      <c r="BO45" s="95">
        <v>91</v>
      </c>
      <c r="BP45" s="95">
        <v>91</v>
      </c>
      <c r="BQ45" s="95">
        <v>92</v>
      </c>
      <c r="BR45" s="95">
        <v>90</v>
      </c>
      <c r="BS45" s="95">
        <v>89</v>
      </c>
      <c r="BT45" s="95">
        <v>88</v>
      </c>
      <c r="BU45" s="95">
        <v>88</v>
      </c>
      <c r="BV45" s="95">
        <v>85</v>
      </c>
      <c r="BW45" s="95">
        <v>85</v>
      </c>
      <c r="BX45" s="265">
        <v>87</v>
      </c>
      <c r="BY45" s="265">
        <v>87</v>
      </c>
      <c r="BZ45" s="265">
        <v>92</v>
      </c>
      <c r="CA45" s="265">
        <v>90</v>
      </c>
      <c r="CB45" s="265">
        <v>91</v>
      </c>
      <c r="CC45" s="265">
        <v>89</v>
      </c>
      <c r="CD45" s="265">
        <v>90</v>
      </c>
      <c r="CE45" s="265">
        <v>90</v>
      </c>
      <c r="CF45" s="265">
        <v>90</v>
      </c>
      <c r="CG45" s="265">
        <v>90</v>
      </c>
      <c r="CH45" s="265">
        <v>90</v>
      </c>
      <c r="CI45" s="265">
        <v>90</v>
      </c>
      <c r="CJ45" s="95">
        <v>90</v>
      </c>
      <c r="CK45" s="95">
        <v>90</v>
      </c>
      <c r="CL45" s="95">
        <v>90</v>
      </c>
      <c r="CM45" s="95">
        <v>88</v>
      </c>
      <c r="CN45" s="95">
        <v>88</v>
      </c>
      <c r="CO45" s="95">
        <v>90</v>
      </c>
      <c r="CP45" s="95">
        <v>88</v>
      </c>
      <c r="CQ45" s="95">
        <v>88</v>
      </c>
      <c r="CR45" s="95">
        <v>89</v>
      </c>
      <c r="CS45" s="95">
        <v>89</v>
      </c>
      <c r="CT45" s="95">
        <v>87</v>
      </c>
      <c r="CU45" s="95">
        <v>87</v>
      </c>
      <c r="CV45" s="265">
        <v>87</v>
      </c>
      <c r="CW45" s="265">
        <v>87</v>
      </c>
      <c r="CX45" s="265">
        <v>87</v>
      </c>
      <c r="CY45" s="265">
        <v>89</v>
      </c>
      <c r="CZ45" s="265">
        <v>89</v>
      </c>
      <c r="DA45" s="265">
        <v>91</v>
      </c>
      <c r="DB45" s="265">
        <v>91</v>
      </c>
      <c r="DC45" s="265">
        <v>91</v>
      </c>
      <c r="DD45" s="265">
        <v>92</v>
      </c>
      <c r="DE45" s="265">
        <v>92</v>
      </c>
      <c r="DF45" s="265">
        <v>92</v>
      </c>
      <c r="DG45" s="265">
        <v>92</v>
      </c>
      <c r="DH45" s="95">
        <v>92</v>
      </c>
      <c r="DI45" s="95">
        <v>94</v>
      </c>
      <c r="DJ45" s="95">
        <v>94</v>
      </c>
      <c r="DK45" s="95">
        <v>97</v>
      </c>
      <c r="DL45" s="95">
        <v>95</v>
      </c>
      <c r="DM45" s="95">
        <v>95</v>
      </c>
      <c r="DN45" s="95">
        <v>95</v>
      </c>
      <c r="DO45" s="95">
        <v>96</v>
      </c>
      <c r="DP45" s="95">
        <v>96</v>
      </c>
      <c r="DQ45" s="95">
        <v>96</v>
      </c>
      <c r="DR45" s="95">
        <v>96</v>
      </c>
      <c r="DS45" s="95">
        <v>96</v>
      </c>
      <c r="DT45" s="95">
        <v>94</v>
      </c>
      <c r="DU45" s="95">
        <v>93</v>
      </c>
      <c r="DV45" s="95">
        <v>94</v>
      </c>
      <c r="DW45" s="95">
        <v>94</v>
      </c>
      <c r="DX45" s="271">
        <v>96</v>
      </c>
      <c r="DY45" s="276">
        <v>96</v>
      </c>
      <c r="DZ45" s="276">
        <v>98</v>
      </c>
      <c r="EA45" s="276">
        <v>98</v>
      </c>
      <c r="EB45" s="276">
        <v>99</v>
      </c>
      <c r="EC45" s="276">
        <v>98</v>
      </c>
      <c r="ED45" s="276">
        <v>97</v>
      </c>
      <c r="EE45" s="276">
        <v>96</v>
      </c>
      <c r="EF45" s="95">
        <v>96</v>
      </c>
      <c r="EG45" s="281">
        <v>0</v>
      </c>
      <c r="EH45" s="282">
        <v>100</v>
      </c>
      <c r="EI45" s="281">
        <v>0</v>
      </c>
      <c r="EJ45" s="282">
        <v>100</v>
      </c>
    </row>
    <row r="46" spans="1:147" ht="15" outlineLevel="2">
      <c r="A46" s="262">
        <v>59</v>
      </c>
      <c r="B46" s="263" t="s">
        <v>320</v>
      </c>
      <c r="C46" s="264" t="s">
        <v>379</v>
      </c>
      <c r="D46" s="265">
        <v>67</v>
      </c>
      <c r="E46" s="265">
        <v>67</v>
      </c>
      <c r="F46" s="265">
        <v>67</v>
      </c>
      <c r="G46" s="265">
        <v>67</v>
      </c>
      <c r="H46" s="265">
        <v>67</v>
      </c>
      <c r="I46" s="265">
        <v>67</v>
      </c>
      <c r="J46" s="265">
        <v>67</v>
      </c>
      <c r="K46" s="265">
        <v>67</v>
      </c>
      <c r="L46" s="265">
        <v>67</v>
      </c>
      <c r="M46" s="265">
        <v>67</v>
      </c>
      <c r="N46" s="265">
        <v>67</v>
      </c>
      <c r="O46" s="265">
        <v>69</v>
      </c>
      <c r="P46" s="95">
        <v>69</v>
      </c>
      <c r="Q46" s="95">
        <v>60</v>
      </c>
      <c r="R46" s="95">
        <v>60</v>
      </c>
      <c r="S46" s="95">
        <v>85</v>
      </c>
      <c r="T46" s="95">
        <v>85</v>
      </c>
      <c r="U46" s="95">
        <v>86</v>
      </c>
      <c r="V46" s="95">
        <v>86</v>
      </c>
      <c r="W46" s="95">
        <v>85</v>
      </c>
      <c r="X46" s="95">
        <v>85</v>
      </c>
      <c r="Y46" s="95">
        <v>86</v>
      </c>
      <c r="Z46" s="95">
        <v>86</v>
      </c>
      <c r="AA46" s="95">
        <v>87</v>
      </c>
      <c r="AB46" s="265">
        <v>87</v>
      </c>
      <c r="AC46" s="265">
        <v>88</v>
      </c>
      <c r="AD46" s="265">
        <v>84</v>
      </c>
      <c r="AE46" s="265">
        <v>84</v>
      </c>
      <c r="AF46" s="265">
        <v>84</v>
      </c>
      <c r="AG46" s="265">
        <v>84</v>
      </c>
      <c r="AH46" s="265">
        <v>84</v>
      </c>
      <c r="AI46" s="265">
        <v>84</v>
      </c>
      <c r="AJ46" s="265">
        <v>85</v>
      </c>
      <c r="AK46" s="265">
        <v>85</v>
      </c>
      <c r="AL46" s="265">
        <v>85</v>
      </c>
      <c r="AM46" s="265">
        <v>85</v>
      </c>
      <c r="AN46" s="95">
        <v>85</v>
      </c>
      <c r="AO46" s="95">
        <v>85</v>
      </c>
      <c r="AP46" s="95">
        <v>85</v>
      </c>
      <c r="AQ46" s="95">
        <v>85</v>
      </c>
      <c r="AR46" s="95">
        <v>85</v>
      </c>
      <c r="AS46" s="95">
        <v>85</v>
      </c>
      <c r="AT46" s="95">
        <v>85</v>
      </c>
      <c r="AU46" s="95">
        <v>85</v>
      </c>
      <c r="AV46" s="95">
        <v>85</v>
      </c>
      <c r="AW46" s="95">
        <v>85</v>
      </c>
      <c r="AX46" s="95">
        <v>85</v>
      </c>
      <c r="AY46" s="95">
        <v>85</v>
      </c>
      <c r="AZ46" s="265">
        <v>85</v>
      </c>
      <c r="BA46" s="265">
        <v>84</v>
      </c>
      <c r="BB46" s="265">
        <v>84</v>
      </c>
      <c r="BC46" s="265">
        <v>84</v>
      </c>
      <c r="BD46" s="265">
        <v>84</v>
      </c>
      <c r="BE46" s="265">
        <v>84</v>
      </c>
      <c r="BF46" s="265">
        <v>83</v>
      </c>
      <c r="BG46" s="265">
        <v>84</v>
      </c>
      <c r="BH46" s="265">
        <v>84</v>
      </c>
      <c r="BI46" s="265">
        <v>83</v>
      </c>
      <c r="BJ46" s="265">
        <v>83</v>
      </c>
      <c r="BK46" s="265">
        <v>83</v>
      </c>
      <c r="BL46" s="95">
        <v>89</v>
      </c>
      <c r="BM46" s="95">
        <v>89</v>
      </c>
      <c r="BN46" s="95">
        <v>88</v>
      </c>
      <c r="BO46" s="95">
        <v>88</v>
      </c>
      <c r="BP46" s="95">
        <v>88</v>
      </c>
      <c r="BQ46" s="95">
        <v>88</v>
      </c>
      <c r="BR46" s="95">
        <v>87</v>
      </c>
      <c r="BS46" s="95">
        <v>88</v>
      </c>
      <c r="BT46" s="95">
        <v>88</v>
      </c>
      <c r="BU46" s="95">
        <v>88</v>
      </c>
      <c r="BV46" s="95">
        <v>89</v>
      </c>
      <c r="BW46" s="95">
        <v>89</v>
      </c>
      <c r="BX46" s="265">
        <v>88</v>
      </c>
      <c r="BY46" s="265">
        <v>87</v>
      </c>
      <c r="BZ46" s="265">
        <v>91</v>
      </c>
      <c r="CA46" s="265">
        <v>91</v>
      </c>
      <c r="CB46" s="265">
        <v>93</v>
      </c>
      <c r="CC46" s="265">
        <v>93</v>
      </c>
      <c r="CD46" s="265">
        <v>92</v>
      </c>
      <c r="CE46" s="265">
        <v>92</v>
      </c>
      <c r="CF46" s="265">
        <v>91</v>
      </c>
      <c r="CG46" s="265">
        <v>91</v>
      </c>
      <c r="CH46" s="265">
        <v>90</v>
      </c>
      <c r="CI46" s="265">
        <v>90</v>
      </c>
      <c r="CJ46" s="95">
        <v>90</v>
      </c>
      <c r="CK46" s="95">
        <v>89</v>
      </c>
      <c r="CL46" s="95">
        <v>89</v>
      </c>
      <c r="CM46" s="95">
        <v>90</v>
      </c>
      <c r="CN46" s="95">
        <v>89</v>
      </c>
      <c r="CO46" s="95">
        <v>89</v>
      </c>
      <c r="CP46" s="95">
        <v>89</v>
      </c>
      <c r="CQ46" s="95">
        <v>90</v>
      </c>
      <c r="CR46" s="95">
        <v>89</v>
      </c>
      <c r="CS46" s="95">
        <v>89</v>
      </c>
      <c r="CT46" s="95">
        <v>109</v>
      </c>
      <c r="CU46" s="95">
        <v>109</v>
      </c>
      <c r="CV46" s="265">
        <v>110</v>
      </c>
      <c r="CW46" s="265">
        <v>111</v>
      </c>
      <c r="CX46" s="265">
        <v>110</v>
      </c>
      <c r="CY46" s="265">
        <v>110</v>
      </c>
      <c r="CZ46" s="265">
        <v>113</v>
      </c>
      <c r="DA46" s="265">
        <v>114</v>
      </c>
      <c r="DB46" s="265">
        <v>113</v>
      </c>
      <c r="DC46" s="265">
        <v>113</v>
      </c>
      <c r="DD46" s="265">
        <v>113</v>
      </c>
      <c r="DE46" s="265">
        <v>112</v>
      </c>
      <c r="DF46" s="265">
        <v>111</v>
      </c>
      <c r="DG46" s="265">
        <v>111</v>
      </c>
      <c r="DH46" s="95">
        <v>111</v>
      </c>
      <c r="DI46" s="95">
        <v>108</v>
      </c>
      <c r="DJ46" s="95">
        <v>106</v>
      </c>
      <c r="DK46" s="95">
        <v>107</v>
      </c>
      <c r="DL46" s="95">
        <v>109</v>
      </c>
      <c r="DM46" s="95">
        <v>109</v>
      </c>
      <c r="DN46" s="95">
        <v>109</v>
      </c>
      <c r="DO46" s="95">
        <v>111</v>
      </c>
      <c r="DP46" s="95">
        <v>110</v>
      </c>
      <c r="DQ46" s="95">
        <v>109</v>
      </c>
      <c r="DR46" s="95">
        <v>109</v>
      </c>
      <c r="DS46" s="95">
        <v>109</v>
      </c>
      <c r="DT46" s="95">
        <v>108</v>
      </c>
      <c r="DU46" s="95">
        <v>108</v>
      </c>
      <c r="DV46" s="95">
        <v>108</v>
      </c>
      <c r="DW46" s="95">
        <v>108</v>
      </c>
      <c r="DX46" s="271">
        <v>107</v>
      </c>
      <c r="DY46" s="276">
        <v>107</v>
      </c>
      <c r="DZ46" s="276">
        <v>107</v>
      </c>
      <c r="EA46" s="276">
        <v>106</v>
      </c>
      <c r="EB46" s="276">
        <v>105</v>
      </c>
      <c r="EC46" s="276">
        <v>106</v>
      </c>
      <c r="ED46" s="276">
        <v>106</v>
      </c>
      <c r="EE46" s="276">
        <v>106</v>
      </c>
      <c r="EF46" s="95">
        <v>106</v>
      </c>
      <c r="EG46" s="281">
        <v>0</v>
      </c>
      <c r="EH46" s="282">
        <v>100</v>
      </c>
      <c r="EI46" s="281">
        <v>0</v>
      </c>
      <c r="EJ46" s="282">
        <v>100</v>
      </c>
    </row>
    <row r="47" spans="1:147" ht="15" outlineLevel="2">
      <c r="A47" s="262">
        <v>113</v>
      </c>
      <c r="B47" s="263" t="s">
        <v>320</v>
      </c>
      <c r="C47" s="264" t="s">
        <v>380</v>
      </c>
      <c r="D47" s="265">
        <v>79</v>
      </c>
      <c r="E47" s="265">
        <v>79</v>
      </c>
      <c r="F47" s="265">
        <v>79</v>
      </c>
      <c r="G47" s="265">
        <v>79</v>
      </c>
      <c r="H47" s="265">
        <v>79</v>
      </c>
      <c r="I47" s="265">
        <v>82</v>
      </c>
      <c r="J47" s="265">
        <v>82</v>
      </c>
      <c r="K47" s="265">
        <v>82</v>
      </c>
      <c r="L47" s="265">
        <v>82</v>
      </c>
      <c r="M47" s="265">
        <v>82</v>
      </c>
      <c r="N47" s="265">
        <v>82</v>
      </c>
      <c r="O47" s="265">
        <v>91</v>
      </c>
      <c r="P47" s="95">
        <v>91</v>
      </c>
      <c r="Q47" s="95">
        <v>77</v>
      </c>
      <c r="R47" s="95">
        <v>76</v>
      </c>
      <c r="S47" s="95">
        <v>106</v>
      </c>
      <c r="T47" s="95">
        <v>105</v>
      </c>
      <c r="U47" s="95">
        <v>108</v>
      </c>
      <c r="V47" s="95">
        <v>108</v>
      </c>
      <c r="W47" s="95">
        <v>107</v>
      </c>
      <c r="X47" s="95">
        <v>107</v>
      </c>
      <c r="Y47" s="95">
        <v>108</v>
      </c>
      <c r="Z47" s="95">
        <v>107</v>
      </c>
      <c r="AA47" s="95">
        <v>106</v>
      </c>
      <c r="AB47" s="265">
        <v>106</v>
      </c>
      <c r="AC47" s="265">
        <v>106</v>
      </c>
      <c r="AD47" s="265">
        <v>106</v>
      </c>
      <c r="AE47" s="265">
        <v>106</v>
      </c>
      <c r="AF47" s="265">
        <v>105</v>
      </c>
      <c r="AG47" s="265">
        <v>104</v>
      </c>
      <c r="AH47" s="265">
        <v>105</v>
      </c>
      <c r="AI47" s="265">
        <v>108</v>
      </c>
      <c r="AJ47" s="265">
        <v>108</v>
      </c>
      <c r="AK47" s="265">
        <v>109</v>
      </c>
      <c r="AL47" s="265">
        <v>109</v>
      </c>
      <c r="AM47" s="265">
        <v>109</v>
      </c>
      <c r="AN47" s="95">
        <v>109</v>
      </c>
      <c r="AO47" s="95">
        <v>109</v>
      </c>
      <c r="AP47" s="95">
        <v>109</v>
      </c>
      <c r="AQ47" s="95">
        <v>109</v>
      </c>
      <c r="AR47" s="95">
        <v>109</v>
      </c>
      <c r="AS47" s="95">
        <v>109</v>
      </c>
      <c r="AT47" s="95">
        <v>109</v>
      </c>
      <c r="AU47" s="95">
        <v>108</v>
      </c>
      <c r="AV47" s="95">
        <v>108</v>
      </c>
      <c r="AW47" s="95">
        <v>108</v>
      </c>
      <c r="AX47" s="95">
        <v>108</v>
      </c>
      <c r="AY47" s="95">
        <v>108</v>
      </c>
      <c r="AZ47" s="265">
        <v>108</v>
      </c>
      <c r="BA47" s="265">
        <v>107</v>
      </c>
      <c r="BB47" s="265">
        <v>107</v>
      </c>
      <c r="BC47" s="265">
        <v>107</v>
      </c>
      <c r="BD47" s="265">
        <v>107</v>
      </c>
      <c r="BE47" s="265">
        <v>107</v>
      </c>
      <c r="BF47" s="265">
        <v>105</v>
      </c>
      <c r="BG47" s="265">
        <v>106</v>
      </c>
      <c r="BH47" s="265">
        <v>106</v>
      </c>
      <c r="BI47" s="265">
        <v>106</v>
      </c>
      <c r="BJ47" s="265">
        <v>107</v>
      </c>
      <c r="BK47" s="265">
        <v>107</v>
      </c>
      <c r="BL47" s="95">
        <v>107</v>
      </c>
      <c r="BM47" s="95">
        <v>107</v>
      </c>
      <c r="BN47" s="95">
        <v>110</v>
      </c>
      <c r="BO47" s="95">
        <v>110</v>
      </c>
      <c r="BP47" s="95">
        <v>110</v>
      </c>
      <c r="BQ47" s="95">
        <v>110</v>
      </c>
      <c r="BR47" s="95">
        <v>108</v>
      </c>
      <c r="BS47" s="95">
        <v>110</v>
      </c>
      <c r="BT47" s="95">
        <v>110</v>
      </c>
      <c r="BU47" s="95">
        <v>110</v>
      </c>
      <c r="BV47" s="95">
        <v>109</v>
      </c>
      <c r="BW47" s="95">
        <v>110</v>
      </c>
      <c r="BX47" s="265">
        <v>111</v>
      </c>
      <c r="BY47" s="265">
        <v>111</v>
      </c>
      <c r="BZ47" s="265">
        <v>116</v>
      </c>
      <c r="CA47" s="265">
        <v>116</v>
      </c>
      <c r="CB47" s="265">
        <v>117</v>
      </c>
      <c r="CC47" s="265">
        <v>116</v>
      </c>
      <c r="CD47" s="265">
        <v>116</v>
      </c>
      <c r="CE47" s="265">
        <v>116</v>
      </c>
      <c r="CF47" s="265">
        <v>116</v>
      </c>
      <c r="CG47" s="265">
        <v>118</v>
      </c>
      <c r="CH47" s="265">
        <v>116</v>
      </c>
      <c r="CI47" s="265">
        <v>117</v>
      </c>
      <c r="CJ47" s="95">
        <v>118</v>
      </c>
      <c r="CK47" s="95">
        <v>119</v>
      </c>
      <c r="CL47" s="95">
        <v>120</v>
      </c>
      <c r="CM47" s="95">
        <v>122</v>
      </c>
      <c r="CN47" s="95">
        <v>122</v>
      </c>
      <c r="CO47" s="95">
        <v>121</v>
      </c>
      <c r="CP47" s="95">
        <v>120</v>
      </c>
      <c r="CQ47" s="95">
        <v>120</v>
      </c>
      <c r="CR47" s="95">
        <v>120</v>
      </c>
      <c r="CS47" s="95">
        <v>121</v>
      </c>
      <c r="CT47" s="95">
        <v>121</v>
      </c>
      <c r="CU47" s="95">
        <v>118</v>
      </c>
      <c r="CV47" s="265">
        <v>118</v>
      </c>
      <c r="CW47" s="265">
        <v>116</v>
      </c>
      <c r="CX47" s="265">
        <v>115</v>
      </c>
      <c r="CY47" s="265">
        <v>116</v>
      </c>
      <c r="CZ47" s="265">
        <v>115</v>
      </c>
      <c r="DA47" s="265">
        <v>116</v>
      </c>
      <c r="DB47" s="265">
        <v>116</v>
      </c>
      <c r="DC47" s="265">
        <v>116</v>
      </c>
      <c r="DD47" s="265">
        <v>115</v>
      </c>
      <c r="DE47" s="265">
        <v>116</v>
      </c>
      <c r="DF47" s="265">
        <v>116</v>
      </c>
      <c r="DG47" s="265">
        <v>115</v>
      </c>
      <c r="DH47" s="95">
        <v>115</v>
      </c>
      <c r="DI47" s="95">
        <v>115</v>
      </c>
      <c r="DJ47" s="95">
        <v>113</v>
      </c>
      <c r="DK47" s="95">
        <v>115</v>
      </c>
      <c r="DL47" s="95">
        <v>116</v>
      </c>
      <c r="DM47" s="95">
        <v>117</v>
      </c>
      <c r="DN47" s="95">
        <v>117</v>
      </c>
      <c r="DO47" s="95">
        <v>119</v>
      </c>
      <c r="DP47" s="95">
        <v>121</v>
      </c>
      <c r="DQ47" s="95">
        <v>122</v>
      </c>
      <c r="DR47" s="95">
        <v>123</v>
      </c>
      <c r="DS47" s="95">
        <v>123</v>
      </c>
      <c r="DT47" s="95">
        <v>124</v>
      </c>
      <c r="DU47" s="95">
        <v>124</v>
      </c>
      <c r="DV47" s="95">
        <v>123</v>
      </c>
      <c r="DW47" s="95">
        <v>122</v>
      </c>
      <c r="DX47" s="271">
        <v>125</v>
      </c>
      <c r="DY47" s="276">
        <v>125</v>
      </c>
      <c r="DZ47" s="276">
        <v>122</v>
      </c>
      <c r="EA47" s="276">
        <v>122</v>
      </c>
      <c r="EB47" s="276">
        <v>124</v>
      </c>
      <c r="EC47" s="276">
        <v>124</v>
      </c>
      <c r="ED47" s="276">
        <v>124</v>
      </c>
      <c r="EE47" s="276">
        <v>124</v>
      </c>
      <c r="EF47" s="95">
        <v>123</v>
      </c>
      <c r="EG47" s="281">
        <v>-1</v>
      </c>
      <c r="EH47" s="282">
        <v>99.193548387096797</v>
      </c>
      <c r="EI47" s="281">
        <v>-1</v>
      </c>
      <c r="EJ47" s="282">
        <v>99.193548387096797</v>
      </c>
    </row>
    <row r="48" spans="1:147" ht="15" outlineLevel="2">
      <c r="A48" s="262">
        <v>125</v>
      </c>
      <c r="B48" s="263" t="s">
        <v>320</v>
      </c>
      <c r="C48" s="264" t="s">
        <v>381</v>
      </c>
      <c r="D48" s="265">
        <v>109</v>
      </c>
      <c r="E48" s="265">
        <v>109</v>
      </c>
      <c r="F48" s="265">
        <v>109</v>
      </c>
      <c r="G48" s="265">
        <v>109</v>
      </c>
      <c r="H48" s="265">
        <v>109</v>
      </c>
      <c r="I48" s="265">
        <v>111</v>
      </c>
      <c r="J48" s="265">
        <v>110</v>
      </c>
      <c r="K48" s="265">
        <v>111</v>
      </c>
      <c r="L48" s="265">
        <v>111</v>
      </c>
      <c r="M48" s="265">
        <v>111</v>
      </c>
      <c r="N48" s="265">
        <v>109</v>
      </c>
      <c r="O48" s="265">
        <v>120</v>
      </c>
      <c r="P48" s="95">
        <v>118</v>
      </c>
      <c r="Q48" s="95">
        <v>101</v>
      </c>
      <c r="R48" s="95">
        <v>100</v>
      </c>
      <c r="S48" s="95">
        <v>129</v>
      </c>
      <c r="T48" s="95">
        <v>128</v>
      </c>
      <c r="U48" s="95">
        <v>136</v>
      </c>
      <c r="V48" s="95">
        <v>135</v>
      </c>
      <c r="W48" s="95">
        <v>135</v>
      </c>
      <c r="X48" s="95">
        <v>135</v>
      </c>
      <c r="Y48" s="95">
        <v>135</v>
      </c>
      <c r="Z48" s="95">
        <v>135</v>
      </c>
      <c r="AA48" s="95">
        <v>136</v>
      </c>
      <c r="AB48" s="265">
        <v>135</v>
      </c>
      <c r="AC48" s="265">
        <v>135</v>
      </c>
      <c r="AD48" s="265">
        <v>137</v>
      </c>
      <c r="AE48" s="265">
        <v>137</v>
      </c>
      <c r="AF48" s="265">
        <v>140</v>
      </c>
      <c r="AG48" s="265">
        <v>140</v>
      </c>
      <c r="AH48" s="265">
        <v>140</v>
      </c>
      <c r="AI48" s="265">
        <v>141</v>
      </c>
      <c r="AJ48" s="265">
        <v>141</v>
      </c>
      <c r="AK48" s="265">
        <v>141</v>
      </c>
      <c r="AL48" s="265">
        <v>141</v>
      </c>
      <c r="AM48" s="265">
        <v>141</v>
      </c>
      <c r="AN48" s="95">
        <v>141</v>
      </c>
      <c r="AO48" s="95">
        <v>140</v>
      </c>
      <c r="AP48" s="95">
        <v>140</v>
      </c>
      <c r="AQ48" s="95">
        <v>140</v>
      </c>
      <c r="AR48" s="95">
        <v>140</v>
      </c>
      <c r="AS48" s="95">
        <v>139</v>
      </c>
      <c r="AT48" s="95">
        <v>139</v>
      </c>
      <c r="AU48" s="95">
        <v>139</v>
      </c>
      <c r="AV48" s="95">
        <v>139</v>
      </c>
      <c r="AW48" s="95">
        <v>139</v>
      </c>
      <c r="AX48" s="95">
        <v>139</v>
      </c>
      <c r="AY48" s="95">
        <v>138</v>
      </c>
      <c r="AZ48" s="265">
        <v>138</v>
      </c>
      <c r="BA48" s="265">
        <v>135</v>
      </c>
      <c r="BB48" s="265">
        <v>135</v>
      </c>
      <c r="BC48" s="265">
        <v>135</v>
      </c>
      <c r="BD48" s="265">
        <v>134</v>
      </c>
      <c r="BE48" s="265">
        <v>134</v>
      </c>
      <c r="BF48" s="265">
        <v>129</v>
      </c>
      <c r="BG48" s="265">
        <v>131</v>
      </c>
      <c r="BH48" s="265">
        <v>131</v>
      </c>
      <c r="BI48" s="265">
        <v>131</v>
      </c>
      <c r="BJ48" s="265">
        <v>133</v>
      </c>
      <c r="BK48" s="265">
        <v>133</v>
      </c>
      <c r="BL48" s="95">
        <v>132</v>
      </c>
      <c r="BM48" s="95">
        <v>132</v>
      </c>
      <c r="BN48" s="95">
        <v>134</v>
      </c>
      <c r="BO48" s="95">
        <v>134</v>
      </c>
      <c r="BP48" s="95">
        <v>134</v>
      </c>
      <c r="BQ48" s="95">
        <v>134</v>
      </c>
      <c r="BR48" s="95">
        <v>129</v>
      </c>
      <c r="BS48" s="95">
        <v>129</v>
      </c>
      <c r="BT48" s="95">
        <v>129</v>
      </c>
      <c r="BU48" s="95">
        <v>129</v>
      </c>
      <c r="BV48" s="95">
        <v>128</v>
      </c>
      <c r="BW48" s="95">
        <v>128</v>
      </c>
      <c r="BX48" s="265">
        <v>135</v>
      </c>
      <c r="BY48" s="265">
        <v>137</v>
      </c>
      <c r="BZ48" s="265">
        <v>148</v>
      </c>
      <c r="CA48" s="265">
        <v>146</v>
      </c>
      <c r="CB48" s="265">
        <v>148</v>
      </c>
      <c r="CC48" s="265">
        <v>147</v>
      </c>
      <c r="CD48" s="265">
        <v>150</v>
      </c>
      <c r="CE48" s="265">
        <v>150</v>
      </c>
      <c r="CF48" s="265">
        <v>148</v>
      </c>
      <c r="CG48" s="265">
        <v>151</v>
      </c>
      <c r="CH48" s="265">
        <v>151</v>
      </c>
      <c r="CI48" s="265">
        <v>148</v>
      </c>
      <c r="CJ48" s="95">
        <v>148</v>
      </c>
      <c r="CK48" s="95">
        <v>143</v>
      </c>
      <c r="CL48" s="95">
        <v>142</v>
      </c>
      <c r="CM48" s="95">
        <v>142</v>
      </c>
      <c r="CN48" s="95">
        <v>139</v>
      </c>
      <c r="CO48" s="95">
        <v>141</v>
      </c>
      <c r="CP48" s="95">
        <v>140</v>
      </c>
      <c r="CQ48" s="95">
        <v>143</v>
      </c>
      <c r="CR48" s="95">
        <v>144</v>
      </c>
      <c r="CS48" s="95">
        <v>144</v>
      </c>
      <c r="CT48" s="95">
        <v>147</v>
      </c>
      <c r="CU48" s="95">
        <v>146</v>
      </c>
      <c r="CV48" s="265">
        <v>146</v>
      </c>
      <c r="CW48" s="265">
        <v>145</v>
      </c>
      <c r="CX48" s="265">
        <v>145</v>
      </c>
      <c r="CY48" s="265">
        <v>147</v>
      </c>
      <c r="CZ48" s="265">
        <v>148</v>
      </c>
      <c r="DA48" s="265">
        <v>149</v>
      </c>
      <c r="DB48" s="265">
        <v>150</v>
      </c>
      <c r="DC48" s="265">
        <v>148</v>
      </c>
      <c r="DD48" s="265">
        <v>148</v>
      </c>
      <c r="DE48" s="265">
        <v>147</v>
      </c>
      <c r="DF48" s="265">
        <v>144</v>
      </c>
      <c r="DG48" s="265">
        <v>144</v>
      </c>
      <c r="DH48" s="95">
        <v>144</v>
      </c>
      <c r="DI48" s="95">
        <v>139</v>
      </c>
      <c r="DJ48" s="95">
        <v>134</v>
      </c>
      <c r="DK48" s="95">
        <v>140</v>
      </c>
      <c r="DL48" s="95">
        <v>144</v>
      </c>
      <c r="DM48" s="95">
        <v>144</v>
      </c>
      <c r="DN48" s="95">
        <v>144</v>
      </c>
      <c r="DO48" s="95">
        <v>141</v>
      </c>
      <c r="DP48" s="95">
        <v>140</v>
      </c>
      <c r="DQ48" s="95">
        <v>146</v>
      </c>
      <c r="DR48" s="95">
        <v>146</v>
      </c>
      <c r="DS48" s="95">
        <v>146</v>
      </c>
      <c r="DT48" s="95">
        <v>146</v>
      </c>
      <c r="DU48" s="95">
        <v>147</v>
      </c>
      <c r="DV48" s="95">
        <v>148</v>
      </c>
      <c r="DW48" s="95">
        <v>147</v>
      </c>
      <c r="DX48" s="271">
        <v>148</v>
      </c>
      <c r="DY48" s="276">
        <v>149</v>
      </c>
      <c r="DZ48" s="276">
        <v>150</v>
      </c>
      <c r="EA48" s="276">
        <v>150</v>
      </c>
      <c r="EB48" s="276">
        <v>150</v>
      </c>
      <c r="EC48" s="276">
        <v>149</v>
      </c>
      <c r="ED48" s="276">
        <v>150</v>
      </c>
      <c r="EE48" s="276">
        <v>150</v>
      </c>
      <c r="EF48" s="95">
        <v>151</v>
      </c>
      <c r="EG48" s="281">
        <v>1</v>
      </c>
      <c r="EH48" s="282">
        <v>100.666666666667</v>
      </c>
      <c r="EI48" s="281">
        <v>1</v>
      </c>
      <c r="EJ48" s="282">
        <v>100.666666666667</v>
      </c>
    </row>
    <row r="49" spans="1:140" ht="15" outlineLevel="2">
      <c r="A49" s="262">
        <v>138</v>
      </c>
      <c r="B49" s="263" t="s">
        <v>320</v>
      </c>
      <c r="C49" s="264" t="s">
        <v>382</v>
      </c>
      <c r="D49" s="265">
        <v>309</v>
      </c>
      <c r="E49" s="265">
        <v>309</v>
      </c>
      <c r="F49" s="265">
        <v>309</v>
      </c>
      <c r="G49" s="265">
        <v>309</v>
      </c>
      <c r="H49" s="265">
        <v>309</v>
      </c>
      <c r="I49" s="265">
        <v>315</v>
      </c>
      <c r="J49" s="265">
        <v>315</v>
      </c>
      <c r="K49" s="265">
        <v>315</v>
      </c>
      <c r="L49" s="265">
        <v>314</v>
      </c>
      <c r="M49" s="265">
        <v>313</v>
      </c>
      <c r="N49" s="265">
        <v>313</v>
      </c>
      <c r="O49" s="265">
        <v>327</v>
      </c>
      <c r="P49" s="95">
        <v>322</v>
      </c>
      <c r="Q49" s="95">
        <v>278</v>
      </c>
      <c r="R49" s="95">
        <v>273</v>
      </c>
      <c r="S49" s="95">
        <v>360</v>
      </c>
      <c r="T49" s="95">
        <v>356</v>
      </c>
      <c r="U49" s="95">
        <v>365</v>
      </c>
      <c r="V49" s="95">
        <v>357</v>
      </c>
      <c r="W49" s="95">
        <v>357</v>
      </c>
      <c r="X49" s="95">
        <v>357</v>
      </c>
      <c r="Y49" s="95">
        <v>357</v>
      </c>
      <c r="Z49" s="95">
        <v>357</v>
      </c>
      <c r="AA49" s="95">
        <v>357</v>
      </c>
      <c r="AB49" s="265">
        <v>357</v>
      </c>
      <c r="AC49" s="265">
        <v>356</v>
      </c>
      <c r="AD49" s="265">
        <v>356</v>
      </c>
      <c r="AE49" s="265">
        <v>356</v>
      </c>
      <c r="AF49" s="265">
        <v>355</v>
      </c>
      <c r="AG49" s="265">
        <v>354</v>
      </c>
      <c r="AH49" s="265">
        <v>354</v>
      </c>
      <c r="AI49" s="265">
        <v>352</v>
      </c>
      <c r="AJ49" s="265">
        <v>352</v>
      </c>
      <c r="AK49" s="265">
        <v>352</v>
      </c>
      <c r="AL49" s="265">
        <v>352</v>
      </c>
      <c r="AM49" s="265">
        <v>352</v>
      </c>
      <c r="AN49" s="95">
        <v>352</v>
      </c>
      <c r="AO49" s="95">
        <v>352</v>
      </c>
      <c r="AP49" s="95">
        <v>352</v>
      </c>
      <c r="AQ49" s="95">
        <v>352</v>
      </c>
      <c r="AR49" s="95">
        <v>351</v>
      </c>
      <c r="AS49" s="95">
        <v>351</v>
      </c>
      <c r="AT49" s="95">
        <v>349</v>
      </c>
      <c r="AU49" s="95">
        <v>347</v>
      </c>
      <c r="AV49" s="95">
        <v>346</v>
      </c>
      <c r="AW49" s="95">
        <v>344</v>
      </c>
      <c r="AX49" s="95">
        <v>344</v>
      </c>
      <c r="AY49" s="95">
        <v>344</v>
      </c>
      <c r="AZ49" s="265">
        <v>344</v>
      </c>
      <c r="BA49" s="265">
        <v>343</v>
      </c>
      <c r="BB49" s="265">
        <v>340</v>
      </c>
      <c r="BC49" s="265">
        <v>338</v>
      </c>
      <c r="BD49" s="265">
        <v>337</v>
      </c>
      <c r="BE49" s="265">
        <v>336</v>
      </c>
      <c r="BF49" s="265">
        <v>328</v>
      </c>
      <c r="BG49" s="265">
        <v>328</v>
      </c>
      <c r="BH49" s="265">
        <v>327</v>
      </c>
      <c r="BI49" s="265">
        <v>326</v>
      </c>
      <c r="BJ49" s="265">
        <v>322</v>
      </c>
      <c r="BK49" s="265">
        <v>321</v>
      </c>
      <c r="BL49" s="95">
        <v>319</v>
      </c>
      <c r="BM49" s="95">
        <v>318</v>
      </c>
      <c r="BN49" s="95">
        <v>324</v>
      </c>
      <c r="BO49" s="95">
        <v>325</v>
      </c>
      <c r="BP49" s="95">
        <v>325</v>
      </c>
      <c r="BQ49" s="95">
        <v>325</v>
      </c>
      <c r="BR49" s="95">
        <v>322</v>
      </c>
      <c r="BS49" s="95">
        <v>324</v>
      </c>
      <c r="BT49" s="95">
        <v>322</v>
      </c>
      <c r="BU49" s="95">
        <v>322</v>
      </c>
      <c r="BV49" s="95">
        <v>317</v>
      </c>
      <c r="BW49" s="95">
        <v>315</v>
      </c>
      <c r="BX49" s="265">
        <v>318</v>
      </c>
      <c r="BY49" s="265">
        <v>318</v>
      </c>
      <c r="BZ49" s="265">
        <v>341</v>
      </c>
      <c r="CA49" s="265">
        <v>333</v>
      </c>
      <c r="CB49" s="265">
        <v>332</v>
      </c>
      <c r="CC49" s="265">
        <v>337</v>
      </c>
      <c r="CD49" s="265">
        <v>336</v>
      </c>
      <c r="CE49" s="265">
        <v>335</v>
      </c>
      <c r="CF49" s="265">
        <v>335</v>
      </c>
      <c r="CG49" s="265">
        <v>336</v>
      </c>
      <c r="CH49" s="265">
        <v>334</v>
      </c>
      <c r="CI49" s="265">
        <v>325</v>
      </c>
      <c r="CJ49" s="95">
        <v>325</v>
      </c>
      <c r="CK49" s="95">
        <v>323</v>
      </c>
      <c r="CL49" s="95">
        <v>324</v>
      </c>
      <c r="CM49" s="95">
        <v>331</v>
      </c>
      <c r="CN49" s="95">
        <v>329</v>
      </c>
      <c r="CO49" s="95">
        <v>327</v>
      </c>
      <c r="CP49" s="95">
        <v>323</v>
      </c>
      <c r="CQ49" s="95">
        <v>326</v>
      </c>
      <c r="CR49" s="95">
        <v>326</v>
      </c>
      <c r="CS49" s="95">
        <v>323</v>
      </c>
      <c r="CT49" s="95">
        <v>325</v>
      </c>
      <c r="CU49" s="95">
        <v>321</v>
      </c>
      <c r="CV49" s="265">
        <v>321</v>
      </c>
      <c r="CW49" s="265">
        <v>324</v>
      </c>
      <c r="CX49" s="265">
        <v>324</v>
      </c>
      <c r="CY49" s="265">
        <v>330</v>
      </c>
      <c r="CZ49" s="265">
        <v>330</v>
      </c>
      <c r="DA49" s="265">
        <v>329</v>
      </c>
      <c r="DB49" s="265">
        <v>326</v>
      </c>
      <c r="DC49" s="265">
        <v>325</v>
      </c>
      <c r="DD49" s="265">
        <v>323</v>
      </c>
      <c r="DE49" s="265">
        <v>325</v>
      </c>
      <c r="DF49" s="265">
        <v>323</v>
      </c>
      <c r="DG49" s="265">
        <v>322</v>
      </c>
      <c r="DH49" s="95">
        <v>320</v>
      </c>
      <c r="DI49" s="95">
        <v>330</v>
      </c>
      <c r="DJ49" s="95">
        <v>328</v>
      </c>
      <c r="DK49" s="95">
        <v>320</v>
      </c>
      <c r="DL49" s="95">
        <v>322</v>
      </c>
      <c r="DM49" s="95">
        <v>323</v>
      </c>
      <c r="DN49" s="95">
        <v>321</v>
      </c>
      <c r="DO49" s="95">
        <v>322</v>
      </c>
      <c r="DP49" s="95">
        <v>322</v>
      </c>
      <c r="DQ49" s="95">
        <v>320</v>
      </c>
      <c r="DR49" s="95">
        <v>318</v>
      </c>
      <c r="DS49" s="95">
        <v>318</v>
      </c>
      <c r="DT49" s="95">
        <v>318</v>
      </c>
      <c r="DU49" s="95">
        <v>319</v>
      </c>
      <c r="DV49" s="95">
        <v>319</v>
      </c>
      <c r="DW49" s="95">
        <v>318</v>
      </c>
      <c r="DX49" s="271">
        <v>320</v>
      </c>
      <c r="DY49" s="276">
        <v>323</v>
      </c>
      <c r="DZ49" s="276">
        <v>326</v>
      </c>
      <c r="EA49" s="276">
        <v>326</v>
      </c>
      <c r="EB49" s="276">
        <v>327</v>
      </c>
      <c r="EC49" s="276">
        <v>327</v>
      </c>
      <c r="ED49" s="276">
        <v>330</v>
      </c>
      <c r="EE49" s="276">
        <v>329</v>
      </c>
      <c r="EF49" s="95">
        <v>329</v>
      </c>
      <c r="EG49" s="281">
        <v>0</v>
      </c>
      <c r="EH49" s="282">
        <v>100</v>
      </c>
      <c r="EI49" s="281">
        <v>0</v>
      </c>
      <c r="EJ49" s="282">
        <v>100</v>
      </c>
    </row>
    <row r="50" spans="1:140" ht="15" outlineLevel="2">
      <c r="A50" s="262">
        <v>234</v>
      </c>
      <c r="B50" s="263" t="s">
        <v>320</v>
      </c>
      <c r="C50" s="264" t="s">
        <v>383</v>
      </c>
      <c r="D50" s="265">
        <v>386</v>
      </c>
      <c r="E50" s="265">
        <v>386</v>
      </c>
      <c r="F50" s="265">
        <v>386</v>
      </c>
      <c r="G50" s="265">
        <v>386</v>
      </c>
      <c r="H50" s="265">
        <v>386</v>
      </c>
      <c r="I50" s="265">
        <v>390</v>
      </c>
      <c r="J50" s="265">
        <v>390</v>
      </c>
      <c r="K50" s="265">
        <v>390</v>
      </c>
      <c r="L50" s="265">
        <v>390</v>
      </c>
      <c r="M50" s="265">
        <v>390</v>
      </c>
      <c r="N50" s="265">
        <v>385</v>
      </c>
      <c r="O50" s="265">
        <v>415</v>
      </c>
      <c r="P50" s="95">
        <v>414</v>
      </c>
      <c r="Q50" s="95">
        <v>344</v>
      </c>
      <c r="R50" s="95">
        <v>338</v>
      </c>
      <c r="S50" s="95">
        <v>410</v>
      </c>
      <c r="T50" s="95">
        <v>407</v>
      </c>
      <c r="U50" s="95">
        <v>407</v>
      </c>
      <c r="V50" s="95">
        <v>401</v>
      </c>
      <c r="W50" s="95">
        <v>401</v>
      </c>
      <c r="X50" s="95">
        <v>401</v>
      </c>
      <c r="Y50" s="95">
        <v>403</v>
      </c>
      <c r="Z50" s="95">
        <v>402</v>
      </c>
      <c r="AA50" s="95">
        <v>402</v>
      </c>
      <c r="AB50" s="265">
        <v>404</v>
      </c>
      <c r="AC50" s="265">
        <v>402</v>
      </c>
      <c r="AD50" s="265">
        <v>403</v>
      </c>
      <c r="AE50" s="265">
        <v>403</v>
      </c>
      <c r="AF50" s="265">
        <v>402</v>
      </c>
      <c r="AG50" s="265">
        <v>400</v>
      </c>
      <c r="AH50" s="265">
        <v>399</v>
      </c>
      <c r="AI50" s="265">
        <v>402</v>
      </c>
      <c r="AJ50" s="265">
        <v>401</v>
      </c>
      <c r="AK50" s="265">
        <v>403</v>
      </c>
      <c r="AL50" s="265">
        <v>402</v>
      </c>
      <c r="AM50" s="265">
        <v>402</v>
      </c>
      <c r="AN50" s="95">
        <v>402</v>
      </c>
      <c r="AO50" s="95">
        <v>400</v>
      </c>
      <c r="AP50" s="95">
        <v>400</v>
      </c>
      <c r="AQ50" s="95">
        <v>400</v>
      </c>
      <c r="AR50" s="95">
        <v>400</v>
      </c>
      <c r="AS50" s="95">
        <v>399</v>
      </c>
      <c r="AT50" s="95">
        <v>398</v>
      </c>
      <c r="AU50" s="95">
        <v>394</v>
      </c>
      <c r="AV50" s="95">
        <v>394</v>
      </c>
      <c r="AW50" s="95">
        <v>394</v>
      </c>
      <c r="AX50" s="95">
        <v>394</v>
      </c>
      <c r="AY50" s="95">
        <v>392</v>
      </c>
      <c r="AZ50" s="265">
        <v>392</v>
      </c>
      <c r="BA50" s="265">
        <v>392</v>
      </c>
      <c r="BB50" s="265">
        <v>392</v>
      </c>
      <c r="BC50" s="265">
        <v>393</v>
      </c>
      <c r="BD50" s="265">
        <v>392</v>
      </c>
      <c r="BE50" s="265">
        <v>390</v>
      </c>
      <c r="BF50" s="265">
        <v>385</v>
      </c>
      <c r="BG50" s="265">
        <v>390</v>
      </c>
      <c r="BH50" s="265">
        <v>389</v>
      </c>
      <c r="BI50" s="265">
        <v>389</v>
      </c>
      <c r="BJ50" s="265">
        <v>389</v>
      </c>
      <c r="BK50" s="265">
        <v>389</v>
      </c>
      <c r="BL50" s="95">
        <v>385</v>
      </c>
      <c r="BM50" s="95">
        <v>384</v>
      </c>
      <c r="BN50" s="95">
        <v>384</v>
      </c>
      <c r="BO50" s="95">
        <v>385</v>
      </c>
      <c r="BP50" s="95">
        <v>385</v>
      </c>
      <c r="BQ50" s="95">
        <v>386</v>
      </c>
      <c r="BR50" s="95">
        <v>378</v>
      </c>
      <c r="BS50" s="95">
        <v>378</v>
      </c>
      <c r="BT50" s="95">
        <v>378</v>
      </c>
      <c r="BU50" s="95">
        <v>378</v>
      </c>
      <c r="BV50" s="95">
        <v>380</v>
      </c>
      <c r="BW50" s="95">
        <v>383</v>
      </c>
      <c r="BX50" s="265">
        <v>383</v>
      </c>
      <c r="BY50" s="265">
        <v>382</v>
      </c>
      <c r="BZ50" s="265">
        <v>423</v>
      </c>
      <c r="CA50" s="265">
        <v>397</v>
      </c>
      <c r="CB50" s="265">
        <v>409</v>
      </c>
      <c r="CC50" s="265">
        <v>406</v>
      </c>
      <c r="CD50" s="265">
        <v>405</v>
      </c>
      <c r="CE50" s="265">
        <v>404</v>
      </c>
      <c r="CF50" s="265">
        <v>403</v>
      </c>
      <c r="CG50" s="265">
        <v>398</v>
      </c>
      <c r="CH50" s="265">
        <v>394</v>
      </c>
      <c r="CI50" s="265">
        <v>395</v>
      </c>
      <c r="CJ50" s="95">
        <v>391</v>
      </c>
      <c r="CK50" s="95">
        <v>388</v>
      </c>
      <c r="CL50" s="95">
        <v>386</v>
      </c>
      <c r="CM50" s="95">
        <v>397</v>
      </c>
      <c r="CN50" s="95">
        <v>398</v>
      </c>
      <c r="CO50" s="95">
        <v>400</v>
      </c>
      <c r="CP50" s="95">
        <v>399</v>
      </c>
      <c r="CQ50" s="95">
        <v>400</v>
      </c>
      <c r="CR50" s="95">
        <v>400</v>
      </c>
      <c r="CS50" s="95">
        <v>397</v>
      </c>
      <c r="CT50" s="95">
        <v>400</v>
      </c>
      <c r="CU50" s="95">
        <v>400</v>
      </c>
      <c r="CV50" s="265">
        <v>402</v>
      </c>
      <c r="CW50" s="265">
        <v>397</v>
      </c>
      <c r="CX50" s="265">
        <v>397</v>
      </c>
      <c r="CY50" s="265">
        <v>399</v>
      </c>
      <c r="CZ50" s="265">
        <v>397</v>
      </c>
      <c r="DA50" s="265">
        <v>396</v>
      </c>
      <c r="DB50" s="265">
        <v>396</v>
      </c>
      <c r="DC50" s="265">
        <v>399</v>
      </c>
      <c r="DD50" s="265">
        <v>401</v>
      </c>
      <c r="DE50" s="265">
        <v>401</v>
      </c>
      <c r="DF50" s="265">
        <v>401</v>
      </c>
      <c r="DG50" s="265">
        <v>403</v>
      </c>
      <c r="DH50" s="95">
        <v>400</v>
      </c>
      <c r="DI50" s="95">
        <v>397</v>
      </c>
      <c r="DJ50" s="95">
        <v>389</v>
      </c>
      <c r="DK50" s="95">
        <v>393</v>
      </c>
      <c r="DL50" s="95">
        <v>393</v>
      </c>
      <c r="DM50" s="95">
        <v>395</v>
      </c>
      <c r="DN50" s="95">
        <v>392</v>
      </c>
      <c r="DO50" s="95">
        <v>395</v>
      </c>
      <c r="DP50" s="95">
        <v>394</v>
      </c>
      <c r="DQ50" s="95">
        <v>403</v>
      </c>
      <c r="DR50" s="95">
        <v>402</v>
      </c>
      <c r="DS50" s="95">
        <v>402</v>
      </c>
      <c r="DT50" s="95">
        <v>399</v>
      </c>
      <c r="DU50" s="95">
        <v>394</v>
      </c>
      <c r="DV50" s="95">
        <v>400</v>
      </c>
      <c r="DW50" s="95">
        <v>398</v>
      </c>
      <c r="DX50" s="271">
        <v>405</v>
      </c>
      <c r="DY50" s="276">
        <v>406</v>
      </c>
      <c r="DZ50" s="276">
        <v>409</v>
      </c>
      <c r="EA50" s="276">
        <v>409</v>
      </c>
      <c r="EB50" s="276">
        <v>407</v>
      </c>
      <c r="EC50" s="276">
        <v>405</v>
      </c>
      <c r="ED50" s="276">
        <v>407</v>
      </c>
      <c r="EE50" s="276">
        <v>408</v>
      </c>
      <c r="EF50" s="95">
        <v>408</v>
      </c>
      <c r="EG50" s="281">
        <v>0</v>
      </c>
      <c r="EH50" s="282">
        <v>100</v>
      </c>
      <c r="EI50" s="281">
        <v>0</v>
      </c>
      <c r="EJ50" s="282">
        <v>100</v>
      </c>
    </row>
    <row r="51" spans="1:140" ht="15" outlineLevel="2">
      <c r="A51" s="262">
        <v>240</v>
      </c>
      <c r="B51" s="263" t="s">
        <v>320</v>
      </c>
      <c r="C51" s="264" t="s">
        <v>384</v>
      </c>
      <c r="D51" s="265">
        <v>222</v>
      </c>
      <c r="E51" s="265">
        <v>222</v>
      </c>
      <c r="F51" s="265">
        <v>222</v>
      </c>
      <c r="G51" s="265">
        <v>222</v>
      </c>
      <c r="H51" s="265">
        <v>222</v>
      </c>
      <c r="I51" s="265">
        <v>224</v>
      </c>
      <c r="J51" s="265">
        <v>223</v>
      </c>
      <c r="K51" s="265">
        <v>224</v>
      </c>
      <c r="L51" s="265">
        <v>224</v>
      </c>
      <c r="M51" s="265">
        <v>224</v>
      </c>
      <c r="N51" s="265">
        <v>220</v>
      </c>
      <c r="O51" s="265">
        <v>226</v>
      </c>
      <c r="P51" s="95">
        <v>226</v>
      </c>
      <c r="Q51" s="95">
        <v>199</v>
      </c>
      <c r="R51" s="95">
        <v>194</v>
      </c>
      <c r="S51" s="95">
        <v>263</v>
      </c>
      <c r="T51" s="95">
        <v>259</v>
      </c>
      <c r="U51" s="95">
        <v>262</v>
      </c>
      <c r="V51" s="95">
        <v>258</v>
      </c>
      <c r="W51" s="95">
        <v>257</v>
      </c>
      <c r="X51" s="95">
        <v>256</v>
      </c>
      <c r="Y51" s="95">
        <v>256</v>
      </c>
      <c r="Z51" s="95">
        <v>256</v>
      </c>
      <c r="AA51" s="95">
        <v>259</v>
      </c>
      <c r="AB51" s="265">
        <v>259</v>
      </c>
      <c r="AC51" s="265">
        <v>259</v>
      </c>
      <c r="AD51" s="265">
        <v>261</v>
      </c>
      <c r="AE51" s="265">
        <v>261</v>
      </c>
      <c r="AF51" s="265">
        <v>260</v>
      </c>
      <c r="AG51" s="265">
        <v>259</v>
      </c>
      <c r="AH51" s="265">
        <v>259</v>
      </c>
      <c r="AI51" s="265">
        <v>260</v>
      </c>
      <c r="AJ51" s="265">
        <v>259</v>
      </c>
      <c r="AK51" s="265">
        <v>260</v>
      </c>
      <c r="AL51" s="265">
        <v>260</v>
      </c>
      <c r="AM51" s="265">
        <v>260</v>
      </c>
      <c r="AN51" s="95">
        <v>260</v>
      </c>
      <c r="AO51" s="95">
        <v>259</v>
      </c>
      <c r="AP51" s="95">
        <v>259</v>
      </c>
      <c r="AQ51" s="95">
        <v>259</v>
      </c>
      <c r="AR51" s="95">
        <v>259</v>
      </c>
      <c r="AS51" s="95">
        <v>259</v>
      </c>
      <c r="AT51" s="95">
        <v>259</v>
      </c>
      <c r="AU51" s="95">
        <v>259</v>
      </c>
      <c r="AV51" s="95">
        <v>258</v>
      </c>
      <c r="AW51" s="95">
        <v>258</v>
      </c>
      <c r="AX51" s="95">
        <v>257</v>
      </c>
      <c r="AY51" s="95">
        <v>256</v>
      </c>
      <c r="AZ51" s="265">
        <v>256</v>
      </c>
      <c r="BA51" s="265">
        <v>255</v>
      </c>
      <c r="BB51" s="265">
        <v>253</v>
      </c>
      <c r="BC51" s="265">
        <v>250</v>
      </c>
      <c r="BD51" s="265">
        <v>249</v>
      </c>
      <c r="BE51" s="265">
        <v>249</v>
      </c>
      <c r="BF51" s="265">
        <v>246</v>
      </c>
      <c r="BG51" s="265">
        <v>245</v>
      </c>
      <c r="BH51" s="265">
        <v>245</v>
      </c>
      <c r="BI51" s="265">
        <v>245</v>
      </c>
      <c r="BJ51" s="265">
        <v>243</v>
      </c>
      <c r="BK51" s="265">
        <v>243</v>
      </c>
      <c r="BL51" s="95">
        <v>244</v>
      </c>
      <c r="BM51" s="95">
        <v>244</v>
      </c>
      <c r="BN51" s="95">
        <v>252</v>
      </c>
      <c r="BO51" s="95">
        <v>252</v>
      </c>
      <c r="BP51" s="95">
        <v>252</v>
      </c>
      <c r="BQ51" s="95">
        <v>253</v>
      </c>
      <c r="BR51" s="95">
        <v>252</v>
      </c>
      <c r="BS51" s="95">
        <v>251</v>
      </c>
      <c r="BT51" s="95">
        <v>251</v>
      </c>
      <c r="BU51" s="95">
        <v>251</v>
      </c>
      <c r="BV51" s="95">
        <v>251</v>
      </c>
      <c r="BW51" s="95">
        <v>251</v>
      </c>
      <c r="BX51" s="265">
        <v>252</v>
      </c>
      <c r="BY51" s="265">
        <v>249</v>
      </c>
      <c r="BZ51" s="265">
        <v>258</v>
      </c>
      <c r="CA51" s="265">
        <v>256</v>
      </c>
      <c r="CB51" s="265">
        <v>255</v>
      </c>
      <c r="CC51" s="265">
        <v>255</v>
      </c>
      <c r="CD51" s="265">
        <v>255</v>
      </c>
      <c r="CE51" s="265">
        <v>254</v>
      </c>
      <c r="CF51" s="265">
        <v>251</v>
      </c>
      <c r="CG51" s="265">
        <v>251</v>
      </c>
      <c r="CH51" s="265">
        <v>249</v>
      </c>
      <c r="CI51" s="265">
        <v>249</v>
      </c>
      <c r="CJ51" s="95">
        <v>247</v>
      </c>
      <c r="CK51" s="95">
        <v>244</v>
      </c>
      <c r="CL51" s="95">
        <v>243</v>
      </c>
      <c r="CM51" s="95">
        <v>248</v>
      </c>
      <c r="CN51" s="95">
        <v>248</v>
      </c>
      <c r="CO51" s="95">
        <v>251</v>
      </c>
      <c r="CP51" s="95">
        <v>250</v>
      </c>
      <c r="CQ51" s="95">
        <v>249</v>
      </c>
      <c r="CR51" s="95">
        <v>250</v>
      </c>
      <c r="CS51" s="95">
        <v>249</v>
      </c>
      <c r="CT51" s="95">
        <v>250</v>
      </c>
      <c r="CU51" s="95">
        <v>248</v>
      </c>
      <c r="CV51" s="265">
        <v>246</v>
      </c>
      <c r="CW51" s="265">
        <v>248</v>
      </c>
      <c r="CX51" s="265">
        <v>249</v>
      </c>
      <c r="CY51" s="265">
        <v>250</v>
      </c>
      <c r="CZ51" s="265">
        <v>248</v>
      </c>
      <c r="DA51" s="265">
        <v>248</v>
      </c>
      <c r="DB51" s="265">
        <v>249</v>
      </c>
      <c r="DC51" s="265">
        <v>249</v>
      </c>
      <c r="DD51" s="265">
        <v>250</v>
      </c>
      <c r="DE51" s="265">
        <v>248</v>
      </c>
      <c r="DF51" s="265">
        <v>245</v>
      </c>
      <c r="DG51" s="265">
        <v>244</v>
      </c>
      <c r="DH51" s="95">
        <v>244</v>
      </c>
      <c r="DI51" s="95">
        <v>242</v>
      </c>
      <c r="DJ51" s="95">
        <v>241</v>
      </c>
      <c r="DK51" s="95">
        <v>242</v>
      </c>
      <c r="DL51" s="95">
        <v>249</v>
      </c>
      <c r="DM51" s="95">
        <v>250</v>
      </c>
      <c r="DN51" s="95">
        <v>247</v>
      </c>
      <c r="DO51" s="95">
        <v>247</v>
      </c>
      <c r="DP51" s="95">
        <v>247</v>
      </c>
      <c r="DQ51" s="95">
        <v>245</v>
      </c>
      <c r="DR51" s="95">
        <v>247</v>
      </c>
      <c r="DS51" s="95">
        <v>247</v>
      </c>
      <c r="DT51" s="95">
        <v>250</v>
      </c>
      <c r="DU51" s="95">
        <v>250</v>
      </c>
      <c r="DV51" s="95">
        <v>252</v>
      </c>
      <c r="DW51" s="95">
        <v>249</v>
      </c>
      <c r="DX51" s="271">
        <v>249</v>
      </c>
      <c r="DY51" s="276">
        <v>248</v>
      </c>
      <c r="DZ51" s="276">
        <v>249</v>
      </c>
      <c r="EA51" s="276">
        <v>251</v>
      </c>
      <c r="EB51" s="276">
        <v>252</v>
      </c>
      <c r="EC51" s="276">
        <v>252</v>
      </c>
      <c r="ED51" s="276">
        <v>253</v>
      </c>
      <c r="EE51" s="276">
        <v>252</v>
      </c>
      <c r="EF51" s="95">
        <v>251</v>
      </c>
      <c r="EG51" s="281">
        <v>-1</v>
      </c>
      <c r="EH51" s="282">
        <v>99.603174603174594</v>
      </c>
      <c r="EI51" s="281">
        <v>-1</v>
      </c>
      <c r="EJ51" s="282">
        <v>99.603174603174594</v>
      </c>
    </row>
    <row r="52" spans="1:140" ht="15" outlineLevel="2">
      <c r="A52" s="262">
        <v>284</v>
      </c>
      <c r="B52" s="263" t="s">
        <v>320</v>
      </c>
      <c r="C52" s="264" t="s">
        <v>385</v>
      </c>
      <c r="D52" s="265">
        <v>607</v>
      </c>
      <c r="E52" s="265">
        <v>607</v>
      </c>
      <c r="F52" s="265">
        <v>607</v>
      </c>
      <c r="G52" s="265">
        <v>607</v>
      </c>
      <c r="H52" s="265">
        <v>607</v>
      </c>
      <c r="I52" s="265">
        <v>621</v>
      </c>
      <c r="J52" s="265">
        <v>621</v>
      </c>
      <c r="K52" s="265">
        <v>621</v>
      </c>
      <c r="L52" s="265">
        <v>621</v>
      </c>
      <c r="M52" s="265">
        <v>621</v>
      </c>
      <c r="N52" s="265">
        <v>619</v>
      </c>
      <c r="O52" s="265">
        <v>634</v>
      </c>
      <c r="P52" s="95">
        <v>627</v>
      </c>
      <c r="Q52" s="95">
        <v>547</v>
      </c>
      <c r="R52" s="95">
        <v>544</v>
      </c>
      <c r="S52" s="95">
        <v>692</v>
      </c>
      <c r="T52" s="95">
        <v>684</v>
      </c>
      <c r="U52" s="95">
        <v>684</v>
      </c>
      <c r="V52" s="95">
        <v>682</v>
      </c>
      <c r="W52" s="95">
        <v>679</v>
      </c>
      <c r="X52" s="95">
        <v>679</v>
      </c>
      <c r="Y52" s="95">
        <v>687</v>
      </c>
      <c r="Z52" s="95">
        <v>684</v>
      </c>
      <c r="AA52" s="95">
        <v>688</v>
      </c>
      <c r="AB52" s="265">
        <v>690</v>
      </c>
      <c r="AC52" s="265">
        <v>691</v>
      </c>
      <c r="AD52" s="265">
        <v>692</v>
      </c>
      <c r="AE52" s="265">
        <v>692</v>
      </c>
      <c r="AF52" s="265">
        <v>673</v>
      </c>
      <c r="AG52" s="265">
        <v>664</v>
      </c>
      <c r="AH52" s="265">
        <v>662</v>
      </c>
      <c r="AI52" s="265">
        <v>660</v>
      </c>
      <c r="AJ52" s="265">
        <v>659</v>
      </c>
      <c r="AK52" s="265">
        <v>659</v>
      </c>
      <c r="AL52" s="265">
        <v>660</v>
      </c>
      <c r="AM52" s="265">
        <v>659</v>
      </c>
      <c r="AN52" s="95">
        <v>657</v>
      </c>
      <c r="AO52" s="95">
        <v>660</v>
      </c>
      <c r="AP52" s="95">
        <v>659</v>
      </c>
      <c r="AQ52" s="95">
        <v>659</v>
      </c>
      <c r="AR52" s="95">
        <v>657</v>
      </c>
      <c r="AS52" s="95">
        <v>656</v>
      </c>
      <c r="AT52" s="95">
        <v>654</v>
      </c>
      <c r="AU52" s="95">
        <v>650</v>
      </c>
      <c r="AV52" s="95">
        <v>649</v>
      </c>
      <c r="AW52" s="95">
        <v>649</v>
      </c>
      <c r="AX52" s="95">
        <v>646</v>
      </c>
      <c r="AY52" s="95">
        <v>643</v>
      </c>
      <c r="AZ52" s="265">
        <v>643</v>
      </c>
      <c r="BA52" s="265">
        <v>642</v>
      </c>
      <c r="BB52" s="265">
        <v>633</v>
      </c>
      <c r="BC52" s="265">
        <v>633</v>
      </c>
      <c r="BD52" s="265">
        <v>632</v>
      </c>
      <c r="BE52" s="265">
        <v>631</v>
      </c>
      <c r="BF52" s="265">
        <v>621</v>
      </c>
      <c r="BG52" s="265">
        <v>617</v>
      </c>
      <c r="BH52" s="265">
        <v>616</v>
      </c>
      <c r="BI52" s="265">
        <v>615</v>
      </c>
      <c r="BJ52" s="265">
        <v>628</v>
      </c>
      <c r="BK52" s="265">
        <v>627</v>
      </c>
      <c r="BL52" s="95">
        <v>621</v>
      </c>
      <c r="BM52" s="95">
        <v>621</v>
      </c>
      <c r="BN52" s="95">
        <v>630</v>
      </c>
      <c r="BO52" s="95">
        <v>631</v>
      </c>
      <c r="BP52" s="95">
        <v>631</v>
      </c>
      <c r="BQ52" s="95">
        <v>634</v>
      </c>
      <c r="BR52" s="95">
        <v>624</v>
      </c>
      <c r="BS52" s="95">
        <v>627</v>
      </c>
      <c r="BT52" s="95">
        <v>626</v>
      </c>
      <c r="BU52" s="95">
        <v>626</v>
      </c>
      <c r="BV52" s="95">
        <v>622</v>
      </c>
      <c r="BW52" s="95">
        <v>625</v>
      </c>
      <c r="BX52" s="265">
        <v>628</v>
      </c>
      <c r="BY52" s="265">
        <v>626</v>
      </c>
      <c r="BZ52" s="265">
        <v>670</v>
      </c>
      <c r="CA52" s="265">
        <v>663</v>
      </c>
      <c r="CB52" s="265">
        <v>665</v>
      </c>
      <c r="CC52" s="265">
        <v>662</v>
      </c>
      <c r="CD52" s="265">
        <v>660</v>
      </c>
      <c r="CE52" s="265">
        <v>655</v>
      </c>
      <c r="CF52" s="265">
        <v>655</v>
      </c>
      <c r="CG52" s="265">
        <v>655</v>
      </c>
      <c r="CH52" s="265">
        <v>651</v>
      </c>
      <c r="CI52" s="265">
        <v>634</v>
      </c>
      <c r="CJ52" s="95">
        <v>635</v>
      </c>
      <c r="CK52" s="95">
        <v>632</v>
      </c>
      <c r="CL52" s="95">
        <v>625</v>
      </c>
      <c r="CM52" s="95">
        <v>631</v>
      </c>
      <c r="CN52" s="95">
        <v>631</v>
      </c>
      <c r="CO52" s="95">
        <v>633</v>
      </c>
      <c r="CP52" s="95">
        <v>634</v>
      </c>
      <c r="CQ52" s="95">
        <v>638</v>
      </c>
      <c r="CR52" s="95">
        <v>637</v>
      </c>
      <c r="CS52" s="95">
        <v>635</v>
      </c>
      <c r="CT52" s="95">
        <v>634</v>
      </c>
      <c r="CU52" s="95">
        <v>632</v>
      </c>
      <c r="CV52" s="265">
        <v>632</v>
      </c>
      <c r="CW52" s="265">
        <v>628</v>
      </c>
      <c r="CX52" s="265">
        <v>630</v>
      </c>
      <c r="CY52" s="265">
        <v>637</v>
      </c>
      <c r="CZ52" s="265">
        <v>637</v>
      </c>
      <c r="DA52" s="265">
        <v>640</v>
      </c>
      <c r="DB52" s="265">
        <v>637</v>
      </c>
      <c r="DC52" s="265">
        <v>637</v>
      </c>
      <c r="DD52" s="265">
        <v>635</v>
      </c>
      <c r="DE52" s="265">
        <v>637</v>
      </c>
      <c r="DF52" s="265">
        <v>631</v>
      </c>
      <c r="DG52" s="265">
        <v>630</v>
      </c>
      <c r="DH52" s="95">
        <v>629</v>
      </c>
      <c r="DI52" s="95">
        <v>631</v>
      </c>
      <c r="DJ52" s="95">
        <v>633</v>
      </c>
      <c r="DK52" s="95">
        <v>634</v>
      </c>
      <c r="DL52" s="95">
        <v>634</v>
      </c>
      <c r="DM52" s="95">
        <v>634</v>
      </c>
      <c r="DN52" s="95">
        <v>633</v>
      </c>
      <c r="DO52" s="95">
        <v>628</v>
      </c>
      <c r="DP52" s="95">
        <v>626</v>
      </c>
      <c r="DQ52" s="95">
        <v>627</v>
      </c>
      <c r="DR52" s="95">
        <v>631</v>
      </c>
      <c r="DS52" s="95">
        <v>631</v>
      </c>
      <c r="DT52" s="95">
        <v>627</v>
      </c>
      <c r="DU52" s="95">
        <v>625</v>
      </c>
      <c r="DV52" s="95">
        <v>625</v>
      </c>
      <c r="DW52" s="95">
        <v>621</v>
      </c>
      <c r="DX52" s="271">
        <v>620</v>
      </c>
      <c r="DY52" s="276">
        <v>624</v>
      </c>
      <c r="DZ52" s="276">
        <v>622</v>
      </c>
      <c r="EA52" s="276">
        <v>626</v>
      </c>
      <c r="EB52" s="276">
        <v>629</v>
      </c>
      <c r="EC52" s="276">
        <v>629</v>
      </c>
      <c r="ED52" s="276">
        <v>630</v>
      </c>
      <c r="EE52" s="276">
        <v>635</v>
      </c>
      <c r="EF52" s="95">
        <v>634</v>
      </c>
      <c r="EG52" s="281">
        <v>-1</v>
      </c>
      <c r="EH52" s="282">
        <v>99.842519685039406</v>
      </c>
      <c r="EI52" s="281">
        <v>-1</v>
      </c>
      <c r="EJ52" s="282">
        <v>99.842519685039406</v>
      </c>
    </row>
    <row r="53" spans="1:140" ht="15" outlineLevel="2">
      <c r="A53" s="262">
        <v>306</v>
      </c>
      <c r="B53" s="263" t="s">
        <v>320</v>
      </c>
      <c r="C53" s="264" t="s">
        <v>386</v>
      </c>
      <c r="D53" s="265">
        <v>74</v>
      </c>
      <c r="E53" s="265">
        <v>74</v>
      </c>
      <c r="F53" s="265">
        <v>74</v>
      </c>
      <c r="G53" s="265">
        <v>74</v>
      </c>
      <c r="H53" s="265">
        <v>74</v>
      </c>
      <c r="I53" s="265">
        <v>75</v>
      </c>
      <c r="J53" s="265">
        <v>75</v>
      </c>
      <c r="K53" s="265">
        <v>75</v>
      </c>
      <c r="L53" s="265">
        <v>75</v>
      </c>
      <c r="M53" s="265">
        <v>75</v>
      </c>
      <c r="N53" s="265">
        <v>75</v>
      </c>
      <c r="O53" s="265">
        <v>78</v>
      </c>
      <c r="P53" s="95">
        <v>77</v>
      </c>
      <c r="Q53" s="95">
        <v>71</v>
      </c>
      <c r="R53" s="95">
        <v>70</v>
      </c>
      <c r="S53" s="95">
        <v>98</v>
      </c>
      <c r="T53" s="95">
        <v>98</v>
      </c>
      <c r="U53" s="95">
        <v>106</v>
      </c>
      <c r="V53" s="95">
        <v>106</v>
      </c>
      <c r="W53" s="95">
        <v>105</v>
      </c>
      <c r="X53" s="95">
        <v>105</v>
      </c>
      <c r="Y53" s="95">
        <v>107</v>
      </c>
      <c r="Z53" s="95">
        <v>107</v>
      </c>
      <c r="AA53" s="95">
        <v>108</v>
      </c>
      <c r="AB53" s="265">
        <v>108</v>
      </c>
      <c r="AC53" s="265">
        <v>109</v>
      </c>
      <c r="AD53" s="265">
        <v>110</v>
      </c>
      <c r="AE53" s="265">
        <v>110</v>
      </c>
      <c r="AF53" s="265">
        <v>107</v>
      </c>
      <c r="AG53" s="265">
        <v>107</v>
      </c>
      <c r="AH53" s="265">
        <v>108</v>
      </c>
      <c r="AI53" s="265">
        <v>108</v>
      </c>
      <c r="AJ53" s="265">
        <v>109</v>
      </c>
      <c r="AK53" s="265">
        <v>110</v>
      </c>
      <c r="AL53" s="265">
        <v>110</v>
      </c>
      <c r="AM53" s="265">
        <v>110</v>
      </c>
      <c r="AN53" s="95">
        <v>110</v>
      </c>
      <c r="AO53" s="95">
        <v>110</v>
      </c>
      <c r="AP53" s="95">
        <v>110</v>
      </c>
      <c r="AQ53" s="95">
        <v>108</v>
      </c>
      <c r="AR53" s="95">
        <v>108</v>
      </c>
      <c r="AS53" s="95">
        <v>108</v>
      </c>
      <c r="AT53" s="95">
        <v>108</v>
      </c>
      <c r="AU53" s="95">
        <v>108</v>
      </c>
      <c r="AV53" s="95">
        <v>108</v>
      </c>
      <c r="AW53" s="95">
        <v>107</v>
      </c>
      <c r="AX53" s="95">
        <v>107</v>
      </c>
      <c r="AY53" s="95">
        <v>107</v>
      </c>
      <c r="AZ53" s="265">
        <v>107</v>
      </c>
      <c r="BA53" s="265">
        <v>107</v>
      </c>
      <c r="BB53" s="265">
        <v>107</v>
      </c>
      <c r="BC53" s="265">
        <v>106</v>
      </c>
      <c r="BD53" s="265">
        <v>105</v>
      </c>
      <c r="BE53" s="265">
        <v>104</v>
      </c>
      <c r="BF53" s="265">
        <v>100</v>
      </c>
      <c r="BG53" s="265">
        <v>101</v>
      </c>
      <c r="BH53" s="265">
        <v>100</v>
      </c>
      <c r="BI53" s="265">
        <v>100</v>
      </c>
      <c r="BJ53" s="265">
        <v>101</v>
      </c>
      <c r="BK53" s="265">
        <v>101</v>
      </c>
      <c r="BL53" s="95">
        <v>100</v>
      </c>
      <c r="BM53" s="95">
        <v>100</v>
      </c>
      <c r="BN53" s="95">
        <v>102</v>
      </c>
      <c r="BO53" s="95">
        <v>102</v>
      </c>
      <c r="BP53" s="95">
        <v>102</v>
      </c>
      <c r="BQ53" s="95">
        <v>102</v>
      </c>
      <c r="BR53" s="95">
        <v>99</v>
      </c>
      <c r="BS53" s="95">
        <v>98</v>
      </c>
      <c r="BT53" s="95">
        <v>96</v>
      </c>
      <c r="BU53" s="95">
        <v>96</v>
      </c>
      <c r="BV53" s="95">
        <v>97</v>
      </c>
      <c r="BW53" s="95">
        <v>97</v>
      </c>
      <c r="BX53" s="265">
        <v>96</v>
      </c>
      <c r="BY53" s="265">
        <v>96</v>
      </c>
      <c r="BZ53" s="265">
        <v>99</v>
      </c>
      <c r="CA53" s="265">
        <v>98</v>
      </c>
      <c r="CB53" s="265">
        <v>99</v>
      </c>
      <c r="CC53" s="265">
        <v>99</v>
      </c>
      <c r="CD53" s="265">
        <v>98</v>
      </c>
      <c r="CE53" s="265">
        <v>98</v>
      </c>
      <c r="CF53" s="265">
        <v>99</v>
      </c>
      <c r="CG53" s="265">
        <v>99</v>
      </c>
      <c r="CH53" s="265">
        <v>98</v>
      </c>
      <c r="CI53" s="265">
        <v>95</v>
      </c>
      <c r="CJ53" s="95">
        <v>95</v>
      </c>
      <c r="CK53" s="95">
        <v>95</v>
      </c>
      <c r="CL53" s="95">
        <v>96</v>
      </c>
      <c r="CM53" s="95">
        <v>96</v>
      </c>
      <c r="CN53" s="95">
        <v>96</v>
      </c>
      <c r="CO53" s="95">
        <v>95</v>
      </c>
      <c r="CP53" s="95">
        <v>95</v>
      </c>
      <c r="CQ53" s="95">
        <v>95</v>
      </c>
      <c r="CR53" s="95">
        <v>95</v>
      </c>
      <c r="CS53" s="95">
        <v>95</v>
      </c>
      <c r="CT53" s="95">
        <v>96</v>
      </c>
      <c r="CU53" s="95">
        <v>96</v>
      </c>
      <c r="CV53" s="265">
        <v>97</v>
      </c>
      <c r="CW53" s="265">
        <v>96</v>
      </c>
      <c r="CX53" s="265">
        <v>98</v>
      </c>
      <c r="CY53" s="265">
        <v>99</v>
      </c>
      <c r="CZ53" s="265">
        <v>97</v>
      </c>
      <c r="DA53" s="265">
        <v>98</v>
      </c>
      <c r="DB53" s="265">
        <v>97</v>
      </c>
      <c r="DC53" s="265">
        <v>98</v>
      </c>
      <c r="DD53" s="265">
        <v>98</v>
      </c>
      <c r="DE53" s="265">
        <v>98</v>
      </c>
      <c r="DF53" s="265">
        <v>97</v>
      </c>
      <c r="DG53" s="265">
        <v>97</v>
      </c>
      <c r="DH53" s="95">
        <v>96</v>
      </c>
      <c r="DI53" s="95">
        <v>96</v>
      </c>
      <c r="DJ53" s="95">
        <v>98</v>
      </c>
      <c r="DK53" s="95">
        <v>97</v>
      </c>
      <c r="DL53" s="95">
        <v>98</v>
      </c>
      <c r="DM53" s="95">
        <v>98</v>
      </c>
      <c r="DN53" s="95">
        <v>99</v>
      </c>
      <c r="DO53" s="95">
        <v>99</v>
      </c>
      <c r="DP53" s="95">
        <v>99</v>
      </c>
      <c r="DQ53" s="95">
        <v>98</v>
      </c>
      <c r="DR53" s="95">
        <v>98</v>
      </c>
      <c r="DS53" s="95">
        <v>98</v>
      </c>
      <c r="DT53" s="95">
        <v>96</v>
      </c>
      <c r="DU53" s="95">
        <v>96</v>
      </c>
      <c r="DV53" s="95">
        <v>96</v>
      </c>
      <c r="DW53" s="95">
        <v>96</v>
      </c>
      <c r="DX53" s="271">
        <v>97</v>
      </c>
      <c r="DY53" s="276">
        <v>97</v>
      </c>
      <c r="DZ53" s="276">
        <v>97</v>
      </c>
      <c r="EA53" s="276">
        <v>97</v>
      </c>
      <c r="EB53" s="276">
        <v>97</v>
      </c>
      <c r="EC53" s="276">
        <v>97</v>
      </c>
      <c r="ED53" s="276">
        <v>97</v>
      </c>
      <c r="EE53" s="276">
        <v>97</v>
      </c>
      <c r="EF53" s="95">
        <v>98</v>
      </c>
      <c r="EG53" s="281">
        <v>1</v>
      </c>
      <c r="EH53" s="282">
        <v>101.030927835052</v>
      </c>
      <c r="EI53" s="281">
        <v>1</v>
      </c>
      <c r="EJ53" s="282">
        <v>101.030927835052</v>
      </c>
    </row>
    <row r="54" spans="1:140" ht="15" outlineLevel="2">
      <c r="A54" s="262">
        <v>347</v>
      </c>
      <c r="B54" s="263" t="s">
        <v>320</v>
      </c>
      <c r="C54" s="264" t="s">
        <v>387</v>
      </c>
      <c r="D54" s="265">
        <v>57</v>
      </c>
      <c r="E54" s="265">
        <v>57</v>
      </c>
      <c r="F54" s="265">
        <v>57</v>
      </c>
      <c r="G54" s="265">
        <v>57</v>
      </c>
      <c r="H54" s="265">
        <v>57</v>
      </c>
      <c r="I54" s="265">
        <v>57</v>
      </c>
      <c r="J54" s="265">
        <v>57</v>
      </c>
      <c r="K54" s="265">
        <v>57</v>
      </c>
      <c r="L54" s="265">
        <v>57</v>
      </c>
      <c r="M54" s="265">
        <v>57</v>
      </c>
      <c r="N54" s="265">
        <v>57</v>
      </c>
      <c r="O54" s="265">
        <v>61</v>
      </c>
      <c r="P54" s="95">
        <v>61</v>
      </c>
      <c r="Q54" s="95">
        <v>57</v>
      </c>
      <c r="R54" s="95">
        <v>57</v>
      </c>
      <c r="S54" s="95">
        <v>94</v>
      </c>
      <c r="T54" s="95">
        <v>93</v>
      </c>
      <c r="U54" s="95">
        <v>96</v>
      </c>
      <c r="V54" s="95">
        <v>96</v>
      </c>
      <c r="W54" s="95">
        <v>96</v>
      </c>
      <c r="X54" s="95">
        <v>96</v>
      </c>
      <c r="Y54" s="95">
        <v>95</v>
      </c>
      <c r="Z54" s="95">
        <v>95</v>
      </c>
      <c r="AA54" s="95">
        <v>96</v>
      </c>
      <c r="AB54" s="265">
        <v>96</v>
      </c>
      <c r="AC54" s="265">
        <v>97</v>
      </c>
      <c r="AD54" s="265">
        <v>98</v>
      </c>
      <c r="AE54" s="265">
        <v>98</v>
      </c>
      <c r="AF54" s="265">
        <v>101</v>
      </c>
      <c r="AG54" s="265">
        <v>101</v>
      </c>
      <c r="AH54" s="265">
        <v>101</v>
      </c>
      <c r="AI54" s="265">
        <v>101</v>
      </c>
      <c r="AJ54" s="265">
        <v>101</v>
      </c>
      <c r="AK54" s="265">
        <v>101</v>
      </c>
      <c r="AL54" s="265">
        <v>101</v>
      </c>
      <c r="AM54" s="265">
        <v>101</v>
      </c>
      <c r="AN54" s="95">
        <v>101</v>
      </c>
      <c r="AO54" s="95">
        <v>101</v>
      </c>
      <c r="AP54" s="95">
        <v>101</v>
      </c>
      <c r="AQ54" s="95">
        <v>101</v>
      </c>
      <c r="AR54" s="95">
        <v>101</v>
      </c>
      <c r="AS54" s="95">
        <v>101</v>
      </c>
      <c r="AT54" s="95">
        <v>101</v>
      </c>
      <c r="AU54" s="95">
        <v>100</v>
      </c>
      <c r="AV54" s="95">
        <v>100</v>
      </c>
      <c r="AW54" s="95">
        <v>100</v>
      </c>
      <c r="AX54" s="95">
        <v>100</v>
      </c>
      <c r="AY54" s="95">
        <v>100</v>
      </c>
      <c r="AZ54" s="265">
        <v>100</v>
      </c>
      <c r="BA54" s="265">
        <v>100</v>
      </c>
      <c r="BB54" s="265">
        <v>100</v>
      </c>
      <c r="BC54" s="265">
        <v>101</v>
      </c>
      <c r="BD54" s="265">
        <v>101</v>
      </c>
      <c r="BE54" s="265">
        <v>101</v>
      </c>
      <c r="BF54" s="265">
        <v>94</v>
      </c>
      <c r="BG54" s="265">
        <v>93</v>
      </c>
      <c r="BH54" s="265">
        <v>93</v>
      </c>
      <c r="BI54" s="265">
        <v>93</v>
      </c>
      <c r="BJ54" s="265">
        <v>94</v>
      </c>
      <c r="BK54" s="265">
        <v>94</v>
      </c>
      <c r="BL54" s="95">
        <v>92</v>
      </c>
      <c r="BM54" s="95">
        <v>92</v>
      </c>
      <c r="BN54" s="95">
        <v>93</v>
      </c>
      <c r="BO54" s="95">
        <v>93</v>
      </c>
      <c r="BP54" s="95">
        <v>93</v>
      </c>
      <c r="BQ54" s="95">
        <v>94</v>
      </c>
      <c r="BR54" s="95">
        <v>93</v>
      </c>
      <c r="BS54" s="95">
        <v>95</v>
      </c>
      <c r="BT54" s="95">
        <v>95</v>
      </c>
      <c r="BU54" s="95">
        <v>95</v>
      </c>
      <c r="BV54" s="95">
        <v>95</v>
      </c>
      <c r="BW54" s="95">
        <v>95</v>
      </c>
      <c r="BX54" s="265">
        <v>97</v>
      </c>
      <c r="BY54" s="265">
        <v>96</v>
      </c>
      <c r="BZ54" s="265">
        <v>98</v>
      </c>
      <c r="CA54" s="265">
        <v>94</v>
      </c>
      <c r="CB54" s="265">
        <v>95</v>
      </c>
      <c r="CC54" s="265">
        <v>95</v>
      </c>
      <c r="CD54" s="265">
        <v>97</v>
      </c>
      <c r="CE54" s="265">
        <v>97</v>
      </c>
      <c r="CF54" s="265">
        <v>97</v>
      </c>
      <c r="CG54" s="265">
        <v>96</v>
      </c>
      <c r="CH54" s="265">
        <v>96</v>
      </c>
      <c r="CI54" s="265">
        <v>97</v>
      </c>
      <c r="CJ54" s="95">
        <v>97</v>
      </c>
      <c r="CK54" s="95">
        <v>97</v>
      </c>
      <c r="CL54" s="95">
        <v>97</v>
      </c>
      <c r="CM54" s="95">
        <v>100</v>
      </c>
      <c r="CN54" s="95">
        <v>98</v>
      </c>
      <c r="CO54" s="95">
        <v>98</v>
      </c>
      <c r="CP54" s="95">
        <v>97</v>
      </c>
      <c r="CQ54" s="95">
        <v>98</v>
      </c>
      <c r="CR54" s="95">
        <v>99</v>
      </c>
      <c r="CS54" s="95">
        <v>99</v>
      </c>
      <c r="CT54" s="95">
        <v>100</v>
      </c>
      <c r="CU54" s="95">
        <v>99</v>
      </c>
      <c r="CV54" s="265">
        <v>98</v>
      </c>
      <c r="CW54" s="265">
        <v>98</v>
      </c>
      <c r="CX54" s="265">
        <v>100</v>
      </c>
      <c r="CY54" s="265">
        <v>102</v>
      </c>
      <c r="CZ54" s="265">
        <v>102</v>
      </c>
      <c r="DA54" s="265">
        <v>102</v>
      </c>
      <c r="DB54" s="265">
        <v>103</v>
      </c>
      <c r="DC54" s="265">
        <v>103</v>
      </c>
      <c r="DD54" s="265">
        <v>103</v>
      </c>
      <c r="DE54" s="265">
        <v>103</v>
      </c>
      <c r="DF54" s="265">
        <v>103</v>
      </c>
      <c r="DG54" s="265">
        <v>103</v>
      </c>
      <c r="DH54" s="95">
        <v>102</v>
      </c>
      <c r="DI54" s="95">
        <v>100</v>
      </c>
      <c r="DJ54" s="95">
        <v>97</v>
      </c>
      <c r="DK54" s="95">
        <v>99</v>
      </c>
      <c r="DL54" s="95">
        <v>97</v>
      </c>
      <c r="DM54" s="95">
        <v>97</v>
      </c>
      <c r="DN54" s="95">
        <v>96</v>
      </c>
      <c r="DO54" s="95">
        <v>98</v>
      </c>
      <c r="DP54" s="95">
        <v>98</v>
      </c>
      <c r="DQ54" s="95">
        <v>98</v>
      </c>
      <c r="DR54" s="95">
        <v>98</v>
      </c>
      <c r="DS54" s="95">
        <v>98</v>
      </c>
      <c r="DT54" s="95">
        <v>97</v>
      </c>
      <c r="DU54" s="95">
        <v>98</v>
      </c>
      <c r="DV54" s="95">
        <v>98</v>
      </c>
      <c r="DW54" s="95">
        <v>98</v>
      </c>
      <c r="DX54" s="271">
        <v>98</v>
      </c>
      <c r="DY54" s="276">
        <v>97</v>
      </c>
      <c r="DZ54" s="276">
        <v>96</v>
      </c>
      <c r="EA54" s="276">
        <v>98</v>
      </c>
      <c r="EB54" s="276">
        <v>98</v>
      </c>
      <c r="EC54" s="276">
        <v>98</v>
      </c>
      <c r="ED54" s="276">
        <v>98</v>
      </c>
      <c r="EE54" s="276">
        <v>98</v>
      </c>
      <c r="EF54" s="95">
        <v>99</v>
      </c>
      <c r="EG54" s="281">
        <v>1</v>
      </c>
      <c r="EH54" s="282">
        <v>101.020408163265</v>
      </c>
      <c r="EI54" s="281">
        <v>1</v>
      </c>
      <c r="EJ54" s="282">
        <v>101.020408163265</v>
      </c>
    </row>
    <row r="55" spans="1:140" ht="15" outlineLevel="2">
      <c r="A55" s="262">
        <v>411</v>
      </c>
      <c r="B55" s="263" t="s">
        <v>320</v>
      </c>
      <c r="C55" s="264" t="s">
        <v>388</v>
      </c>
      <c r="D55" s="265">
        <v>161</v>
      </c>
      <c r="E55" s="265">
        <v>161</v>
      </c>
      <c r="F55" s="265">
        <v>161</v>
      </c>
      <c r="G55" s="265">
        <v>161</v>
      </c>
      <c r="H55" s="265">
        <v>161</v>
      </c>
      <c r="I55" s="265">
        <v>165</v>
      </c>
      <c r="J55" s="265">
        <v>165</v>
      </c>
      <c r="K55" s="265">
        <v>165</v>
      </c>
      <c r="L55" s="265">
        <v>165</v>
      </c>
      <c r="M55" s="265">
        <v>165</v>
      </c>
      <c r="N55" s="265">
        <v>165</v>
      </c>
      <c r="O55" s="265">
        <v>170</v>
      </c>
      <c r="P55" s="95">
        <v>170</v>
      </c>
      <c r="Q55" s="95">
        <v>157</v>
      </c>
      <c r="R55" s="95">
        <v>155</v>
      </c>
      <c r="S55" s="95">
        <v>209</v>
      </c>
      <c r="T55" s="95">
        <v>206</v>
      </c>
      <c r="U55" s="95">
        <v>212</v>
      </c>
      <c r="V55" s="95">
        <v>214</v>
      </c>
      <c r="W55" s="95">
        <v>214</v>
      </c>
      <c r="X55" s="95">
        <v>214</v>
      </c>
      <c r="Y55" s="95">
        <v>218</v>
      </c>
      <c r="Z55" s="95">
        <v>216</v>
      </c>
      <c r="AA55" s="95">
        <v>216</v>
      </c>
      <c r="AB55" s="265">
        <v>217</v>
      </c>
      <c r="AC55" s="265">
        <v>217</v>
      </c>
      <c r="AD55" s="265">
        <v>218</v>
      </c>
      <c r="AE55" s="265">
        <v>218</v>
      </c>
      <c r="AF55" s="265">
        <v>223</v>
      </c>
      <c r="AG55" s="265">
        <v>222</v>
      </c>
      <c r="AH55" s="265">
        <v>223</v>
      </c>
      <c r="AI55" s="265">
        <v>224</v>
      </c>
      <c r="AJ55" s="265">
        <v>225</v>
      </c>
      <c r="AK55" s="265">
        <v>225</v>
      </c>
      <c r="AL55" s="265">
        <v>225</v>
      </c>
      <c r="AM55" s="265">
        <v>224</v>
      </c>
      <c r="AN55" s="95">
        <v>222</v>
      </c>
      <c r="AO55" s="95">
        <v>222</v>
      </c>
      <c r="AP55" s="95">
        <v>222</v>
      </c>
      <c r="AQ55" s="95">
        <v>222</v>
      </c>
      <c r="AR55" s="95">
        <v>220</v>
      </c>
      <c r="AS55" s="95">
        <v>220</v>
      </c>
      <c r="AT55" s="95">
        <v>219</v>
      </c>
      <c r="AU55" s="95">
        <v>218</v>
      </c>
      <c r="AV55" s="95">
        <v>217</v>
      </c>
      <c r="AW55" s="95">
        <v>216</v>
      </c>
      <c r="AX55" s="95">
        <v>214</v>
      </c>
      <c r="AY55" s="95">
        <v>214</v>
      </c>
      <c r="AZ55" s="265">
        <v>214</v>
      </c>
      <c r="BA55" s="265">
        <v>213</v>
      </c>
      <c r="BB55" s="265">
        <v>211</v>
      </c>
      <c r="BC55" s="265">
        <v>211</v>
      </c>
      <c r="BD55" s="265">
        <v>211</v>
      </c>
      <c r="BE55" s="265">
        <v>209</v>
      </c>
      <c r="BF55" s="265">
        <v>204</v>
      </c>
      <c r="BG55" s="265">
        <v>205</v>
      </c>
      <c r="BH55" s="265">
        <v>205</v>
      </c>
      <c r="BI55" s="265">
        <v>205</v>
      </c>
      <c r="BJ55" s="265">
        <v>208</v>
      </c>
      <c r="BK55" s="265">
        <v>208</v>
      </c>
      <c r="BL55" s="95">
        <v>206</v>
      </c>
      <c r="BM55" s="95">
        <v>206</v>
      </c>
      <c r="BN55" s="95">
        <v>211</v>
      </c>
      <c r="BO55" s="95">
        <v>211</v>
      </c>
      <c r="BP55" s="95">
        <v>211</v>
      </c>
      <c r="BQ55" s="95">
        <v>212</v>
      </c>
      <c r="BR55" s="95">
        <v>209</v>
      </c>
      <c r="BS55" s="95">
        <v>208</v>
      </c>
      <c r="BT55" s="95">
        <v>208</v>
      </c>
      <c r="BU55" s="95">
        <v>207</v>
      </c>
      <c r="BV55" s="95">
        <v>207</v>
      </c>
      <c r="BW55" s="95">
        <v>206</v>
      </c>
      <c r="BX55" s="265">
        <v>208</v>
      </c>
      <c r="BY55" s="265">
        <v>207</v>
      </c>
      <c r="BZ55" s="265">
        <v>209</v>
      </c>
      <c r="CA55" s="265">
        <v>207</v>
      </c>
      <c r="CB55" s="265">
        <v>209</v>
      </c>
      <c r="CC55" s="265">
        <v>210</v>
      </c>
      <c r="CD55" s="265">
        <v>210</v>
      </c>
      <c r="CE55" s="265">
        <v>209</v>
      </c>
      <c r="CF55" s="265">
        <v>210</v>
      </c>
      <c r="CG55" s="265">
        <v>210</v>
      </c>
      <c r="CH55" s="265">
        <v>207</v>
      </c>
      <c r="CI55" s="265">
        <v>202</v>
      </c>
      <c r="CJ55" s="95">
        <v>201</v>
      </c>
      <c r="CK55" s="95">
        <v>199</v>
      </c>
      <c r="CL55" s="95">
        <v>199</v>
      </c>
      <c r="CM55" s="95">
        <v>204</v>
      </c>
      <c r="CN55" s="95">
        <v>203</v>
      </c>
      <c r="CO55" s="95">
        <v>204</v>
      </c>
      <c r="CP55" s="95">
        <v>205</v>
      </c>
      <c r="CQ55" s="95">
        <v>205</v>
      </c>
      <c r="CR55" s="95">
        <v>202</v>
      </c>
      <c r="CS55" s="95">
        <v>202</v>
      </c>
      <c r="CT55" s="95">
        <v>204</v>
      </c>
      <c r="CU55" s="95">
        <v>204</v>
      </c>
      <c r="CV55" s="265">
        <v>203</v>
      </c>
      <c r="CW55" s="265">
        <v>202</v>
      </c>
      <c r="CX55" s="265">
        <v>204</v>
      </c>
      <c r="CY55" s="265">
        <v>206</v>
      </c>
      <c r="CZ55" s="265">
        <v>205</v>
      </c>
      <c r="DA55" s="265">
        <v>205</v>
      </c>
      <c r="DB55" s="265">
        <v>205</v>
      </c>
      <c r="DC55" s="265">
        <v>205</v>
      </c>
      <c r="DD55" s="265">
        <v>203</v>
      </c>
      <c r="DE55" s="265">
        <v>202</v>
      </c>
      <c r="DF55" s="265">
        <v>202</v>
      </c>
      <c r="DG55" s="265">
        <v>200</v>
      </c>
      <c r="DH55" s="95">
        <v>200</v>
      </c>
      <c r="DI55" s="95">
        <v>202</v>
      </c>
      <c r="DJ55" s="95">
        <v>204</v>
      </c>
      <c r="DK55" s="95">
        <v>205</v>
      </c>
      <c r="DL55" s="95">
        <v>203</v>
      </c>
      <c r="DM55" s="95">
        <v>203</v>
      </c>
      <c r="DN55" s="95">
        <v>202</v>
      </c>
      <c r="DO55" s="95">
        <v>202</v>
      </c>
      <c r="DP55" s="95">
        <v>201</v>
      </c>
      <c r="DQ55" s="95">
        <v>202</v>
      </c>
      <c r="DR55" s="95">
        <v>201</v>
      </c>
      <c r="DS55" s="95">
        <v>201</v>
      </c>
      <c r="DT55" s="95">
        <v>200</v>
      </c>
      <c r="DU55" s="95">
        <v>200</v>
      </c>
      <c r="DV55" s="95">
        <v>201</v>
      </c>
      <c r="DW55" s="95">
        <v>200</v>
      </c>
      <c r="DX55" s="271">
        <v>201</v>
      </c>
      <c r="DY55" s="276">
        <v>201</v>
      </c>
      <c r="DZ55" s="276">
        <v>199</v>
      </c>
      <c r="EA55" s="276">
        <v>200</v>
      </c>
      <c r="EB55" s="276">
        <v>201</v>
      </c>
      <c r="EC55" s="276">
        <v>201</v>
      </c>
      <c r="ED55" s="276">
        <v>201</v>
      </c>
      <c r="EE55" s="276">
        <v>201</v>
      </c>
      <c r="EF55" s="95">
        <v>201</v>
      </c>
      <c r="EG55" s="281">
        <v>0</v>
      </c>
      <c r="EH55" s="282">
        <v>100</v>
      </c>
      <c r="EI55" s="281">
        <v>0</v>
      </c>
      <c r="EJ55" s="282">
        <v>100</v>
      </c>
    </row>
    <row r="56" spans="1:140" ht="15" outlineLevel="2">
      <c r="A56" s="262">
        <v>501</v>
      </c>
      <c r="B56" s="263" t="s">
        <v>320</v>
      </c>
      <c r="C56" s="264" t="s">
        <v>389</v>
      </c>
      <c r="D56" s="265">
        <v>44</v>
      </c>
      <c r="E56" s="265">
        <v>44</v>
      </c>
      <c r="F56" s="265">
        <v>44</v>
      </c>
      <c r="G56" s="265">
        <v>44</v>
      </c>
      <c r="H56" s="265">
        <v>44</v>
      </c>
      <c r="I56" s="265">
        <v>44</v>
      </c>
      <c r="J56" s="265">
        <v>44</v>
      </c>
      <c r="K56" s="265">
        <v>44</v>
      </c>
      <c r="L56" s="265">
        <v>44</v>
      </c>
      <c r="M56" s="265">
        <v>44</v>
      </c>
      <c r="N56" s="265">
        <v>44</v>
      </c>
      <c r="O56" s="265">
        <v>44</v>
      </c>
      <c r="P56" s="95">
        <v>44</v>
      </c>
      <c r="Q56" s="95">
        <v>40</v>
      </c>
      <c r="R56" s="95">
        <v>40</v>
      </c>
      <c r="S56" s="95">
        <v>55</v>
      </c>
      <c r="T56" s="95">
        <v>55</v>
      </c>
      <c r="U56" s="95">
        <v>58</v>
      </c>
      <c r="V56" s="95">
        <v>57</v>
      </c>
      <c r="W56" s="95">
        <v>57</v>
      </c>
      <c r="X56" s="95">
        <v>57</v>
      </c>
      <c r="Y56" s="95">
        <v>57</v>
      </c>
      <c r="Z56" s="95">
        <v>57</v>
      </c>
      <c r="AA56" s="95">
        <v>58</v>
      </c>
      <c r="AB56" s="265">
        <v>58</v>
      </c>
      <c r="AC56" s="265">
        <v>58</v>
      </c>
      <c r="AD56" s="265">
        <v>59</v>
      </c>
      <c r="AE56" s="265">
        <v>59</v>
      </c>
      <c r="AF56" s="265">
        <v>59</v>
      </c>
      <c r="AG56" s="265">
        <v>58</v>
      </c>
      <c r="AH56" s="265">
        <v>58</v>
      </c>
      <c r="AI56" s="265">
        <v>58</v>
      </c>
      <c r="AJ56" s="265">
        <v>58</v>
      </c>
      <c r="AK56" s="265">
        <v>57</v>
      </c>
      <c r="AL56" s="265">
        <v>57</v>
      </c>
      <c r="AM56" s="265">
        <v>57</v>
      </c>
      <c r="AN56" s="95">
        <v>57</v>
      </c>
      <c r="AO56" s="95">
        <v>57</v>
      </c>
      <c r="AP56" s="95">
        <v>57</v>
      </c>
      <c r="AQ56" s="95">
        <v>56</v>
      </c>
      <c r="AR56" s="95">
        <v>56</v>
      </c>
      <c r="AS56" s="95">
        <v>56</v>
      </c>
      <c r="AT56" s="95">
        <v>56</v>
      </c>
      <c r="AU56" s="95">
        <v>56</v>
      </c>
      <c r="AV56" s="95">
        <v>56</v>
      </c>
      <c r="AW56" s="95">
        <v>56</v>
      </c>
      <c r="AX56" s="95">
        <v>56</v>
      </c>
      <c r="AY56" s="95">
        <v>56</v>
      </c>
      <c r="AZ56" s="265">
        <v>56</v>
      </c>
      <c r="BA56" s="265">
        <v>56</v>
      </c>
      <c r="BB56" s="265">
        <v>56</v>
      </c>
      <c r="BC56" s="265">
        <v>56</v>
      </c>
      <c r="BD56" s="265">
        <v>56</v>
      </c>
      <c r="BE56" s="265">
        <v>56</v>
      </c>
      <c r="BF56" s="265">
        <v>56</v>
      </c>
      <c r="BG56" s="265">
        <v>56</v>
      </c>
      <c r="BH56" s="265">
        <v>56</v>
      </c>
      <c r="BI56" s="265">
        <v>56</v>
      </c>
      <c r="BJ56" s="265">
        <v>56</v>
      </c>
      <c r="BK56" s="265">
        <v>56</v>
      </c>
      <c r="BL56" s="95">
        <v>56</v>
      </c>
      <c r="BM56" s="95">
        <v>56</v>
      </c>
      <c r="BN56" s="95">
        <v>56</v>
      </c>
      <c r="BO56" s="95">
        <v>56</v>
      </c>
      <c r="BP56" s="95">
        <v>56</v>
      </c>
      <c r="BQ56" s="95">
        <v>56</v>
      </c>
      <c r="BR56" s="95">
        <v>55</v>
      </c>
      <c r="BS56" s="95">
        <v>55</v>
      </c>
      <c r="BT56" s="95">
        <v>55</v>
      </c>
      <c r="BU56" s="95">
        <v>55</v>
      </c>
      <c r="BV56" s="95">
        <v>53</v>
      </c>
      <c r="BW56" s="95">
        <v>53</v>
      </c>
      <c r="BX56" s="265">
        <v>52</v>
      </c>
      <c r="BY56" s="265">
        <v>52</v>
      </c>
      <c r="BZ56" s="265">
        <v>51</v>
      </c>
      <c r="CA56" s="265">
        <v>52</v>
      </c>
      <c r="CB56" s="265">
        <v>54</v>
      </c>
      <c r="CC56" s="265">
        <v>54</v>
      </c>
      <c r="CD56" s="265">
        <v>54</v>
      </c>
      <c r="CE56" s="265">
        <v>54</v>
      </c>
      <c r="CF56" s="265">
        <v>54</v>
      </c>
      <c r="CG56" s="265">
        <v>54</v>
      </c>
      <c r="CH56" s="265">
        <v>54</v>
      </c>
      <c r="CI56" s="265">
        <v>52</v>
      </c>
      <c r="CJ56" s="95">
        <v>51</v>
      </c>
      <c r="CK56" s="95">
        <v>51</v>
      </c>
      <c r="CL56" s="95">
        <v>51</v>
      </c>
      <c r="CM56" s="95">
        <v>51</v>
      </c>
      <c r="CN56" s="95">
        <v>51</v>
      </c>
      <c r="CO56" s="95">
        <v>52</v>
      </c>
      <c r="CP56" s="95">
        <v>51</v>
      </c>
      <c r="CQ56" s="95">
        <v>52</v>
      </c>
      <c r="CR56" s="95">
        <v>52</v>
      </c>
      <c r="CS56" s="95">
        <v>52</v>
      </c>
      <c r="CT56" s="95">
        <v>52</v>
      </c>
      <c r="CU56" s="95">
        <v>51</v>
      </c>
      <c r="CV56" s="265">
        <v>51</v>
      </c>
      <c r="CW56" s="265">
        <v>51</v>
      </c>
      <c r="CX56" s="265">
        <v>53</v>
      </c>
      <c r="CY56" s="265">
        <v>54</v>
      </c>
      <c r="CZ56" s="265">
        <v>55</v>
      </c>
      <c r="DA56" s="265">
        <v>55</v>
      </c>
      <c r="DB56" s="265">
        <v>53</v>
      </c>
      <c r="DC56" s="265">
        <v>53</v>
      </c>
      <c r="DD56" s="265">
        <v>53</v>
      </c>
      <c r="DE56" s="265">
        <v>53</v>
      </c>
      <c r="DF56" s="265">
        <v>53</v>
      </c>
      <c r="DG56" s="265">
        <v>52</v>
      </c>
      <c r="DH56" s="95">
        <v>52</v>
      </c>
      <c r="DI56" s="95">
        <v>53</v>
      </c>
      <c r="DJ56" s="95">
        <v>52</v>
      </c>
      <c r="DK56" s="95">
        <v>52</v>
      </c>
      <c r="DL56" s="95">
        <v>52</v>
      </c>
      <c r="DM56" s="95">
        <v>52</v>
      </c>
      <c r="DN56" s="95">
        <v>52</v>
      </c>
      <c r="DO56" s="95">
        <v>52</v>
      </c>
      <c r="DP56" s="95">
        <v>52</v>
      </c>
      <c r="DQ56" s="95">
        <v>52</v>
      </c>
      <c r="DR56" s="95">
        <v>52</v>
      </c>
      <c r="DS56" s="95">
        <v>52</v>
      </c>
      <c r="DT56" s="95">
        <v>51</v>
      </c>
      <c r="DU56" s="95">
        <v>52</v>
      </c>
      <c r="DV56" s="95">
        <v>52</v>
      </c>
      <c r="DW56" s="95">
        <v>52</v>
      </c>
      <c r="DX56" s="271">
        <v>52</v>
      </c>
      <c r="DY56" s="276">
        <v>53</v>
      </c>
      <c r="DZ56" s="276">
        <v>54</v>
      </c>
      <c r="EA56" s="276">
        <v>54</v>
      </c>
      <c r="EB56" s="276">
        <v>54</v>
      </c>
      <c r="EC56" s="276">
        <v>54</v>
      </c>
      <c r="ED56" s="276">
        <v>53</v>
      </c>
      <c r="EE56" s="276">
        <v>53</v>
      </c>
      <c r="EF56" s="95">
        <v>53</v>
      </c>
      <c r="EG56" s="281">
        <v>0</v>
      </c>
      <c r="EH56" s="282">
        <v>100</v>
      </c>
      <c r="EI56" s="281">
        <v>0</v>
      </c>
      <c r="EJ56" s="282">
        <v>100</v>
      </c>
    </row>
    <row r="57" spans="1:140" ht="15" outlineLevel="2">
      <c r="A57" s="262">
        <v>543</v>
      </c>
      <c r="B57" s="263" t="s">
        <v>320</v>
      </c>
      <c r="C57" s="264" t="s">
        <v>390</v>
      </c>
      <c r="D57" s="265">
        <v>146</v>
      </c>
      <c r="E57" s="265">
        <v>146</v>
      </c>
      <c r="F57" s="265">
        <v>146</v>
      </c>
      <c r="G57" s="265">
        <v>146</v>
      </c>
      <c r="H57" s="265">
        <v>146</v>
      </c>
      <c r="I57" s="265">
        <v>151</v>
      </c>
      <c r="J57" s="265">
        <v>151</v>
      </c>
      <c r="K57" s="265">
        <v>151</v>
      </c>
      <c r="L57" s="265">
        <v>151</v>
      </c>
      <c r="M57" s="265">
        <v>151</v>
      </c>
      <c r="N57" s="265">
        <v>151</v>
      </c>
      <c r="O57" s="265">
        <v>173</v>
      </c>
      <c r="P57" s="95">
        <v>172</v>
      </c>
      <c r="Q57" s="95">
        <v>147</v>
      </c>
      <c r="R57" s="95">
        <v>147</v>
      </c>
      <c r="S57" s="95">
        <v>173</v>
      </c>
      <c r="T57" s="95">
        <v>173</v>
      </c>
      <c r="U57" s="95">
        <v>176</v>
      </c>
      <c r="V57" s="95">
        <v>178</v>
      </c>
      <c r="W57" s="95">
        <v>177</v>
      </c>
      <c r="X57" s="95">
        <v>177</v>
      </c>
      <c r="Y57" s="95">
        <v>176</v>
      </c>
      <c r="Z57" s="95">
        <v>175</v>
      </c>
      <c r="AA57" s="95">
        <v>176</v>
      </c>
      <c r="AB57" s="265">
        <v>177</v>
      </c>
      <c r="AC57" s="265">
        <v>179</v>
      </c>
      <c r="AD57" s="265">
        <v>179</v>
      </c>
      <c r="AE57" s="265">
        <v>179</v>
      </c>
      <c r="AF57" s="265">
        <v>178</v>
      </c>
      <c r="AG57" s="265">
        <v>178</v>
      </c>
      <c r="AH57" s="265">
        <v>178</v>
      </c>
      <c r="AI57" s="265">
        <v>179</v>
      </c>
      <c r="AJ57" s="265">
        <v>179</v>
      </c>
      <c r="AK57" s="265">
        <v>180</v>
      </c>
      <c r="AL57" s="265">
        <v>178</v>
      </c>
      <c r="AM57" s="265">
        <v>178</v>
      </c>
      <c r="AN57" s="95">
        <v>178</v>
      </c>
      <c r="AO57" s="95">
        <v>178</v>
      </c>
      <c r="AP57" s="95">
        <v>178</v>
      </c>
      <c r="AQ57" s="95">
        <v>178</v>
      </c>
      <c r="AR57" s="95">
        <v>178</v>
      </c>
      <c r="AS57" s="95">
        <v>178</v>
      </c>
      <c r="AT57" s="95">
        <v>178</v>
      </c>
      <c r="AU57" s="95">
        <v>177</v>
      </c>
      <c r="AV57" s="95">
        <v>177</v>
      </c>
      <c r="AW57" s="95">
        <v>177</v>
      </c>
      <c r="AX57" s="95">
        <v>177</v>
      </c>
      <c r="AY57" s="95">
        <v>177</v>
      </c>
      <c r="AZ57" s="265">
        <v>177</v>
      </c>
      <c r="BA57" s="265">
        <v>177</v>
      </c>
      <c r="BB57" s="265">
        <v>176</v>
      </c>
      <c r="BC57" s="265">
        <v>176</v>
      </c>
      <c r="BD57" s="265">
        <v>176</v>
      </c>
      <c r="BE57" s="265">
        <v>175</v>
      </c>
      <c r="BF57" s="265">
        <v>175</v>
      </c>
      <c r="BG57" s="265">
        <v>179</v>
      </c>
      <c r="BH57" s="265">
        <v>179</v>
      </c>
      <c r="BI57" s="265">
        <v>179</v>
      </c>
      <c r="BJ57" s="265">
        <v>180</v>
      </c>
      <c r="BK57" s="265">
        <v>180</v>
      </c>
      <c r="BL57" s="95">
        <v>180</v>
      </c>
      <c r="BM57" s="95">
        <v>180</v>
      </c>
      <c r="BN57" s="95">
        <v>184</v>
      </c>
      <c r="BO57" s="95">
        <v>186</v>
      </c>
      <c r="BP57" s="95">
        <v>186</v>
      </c>
      <c r="BQ57" s="95">
        <v>187</v>
      </c>
      <c r="BR57" s="95">
        <v>186</v>
      </c>
      <c r="BS57" s="95">
        <v>191</v>
      </c>
      <c r="BT57" s="95">
        <v>190</v>
      </c>
      <c r="BU57" s="95">
        <v>190</v>
      </c>
      <c r="BV57" s="95">
        <v>190</v>
      </c>
      <c r="BW57" s="95">
        <v>189</v>
      </c>
      <c r="BX57" s="265">
        <v>189</v>
      </c>
      <c r="BY57" s="265">
        <v>188</v>
      </c>
      <c r="BZ57" s="265">
        <v>198</v>
      </c>
      <c r="CA57" s="265">
        <v>195</v>
      </c>
      <c r="CB57" s="265">
        <v>196</v>
      </c>
      <c r="CC57" s="265">
        <v>194</v>
      </c>
      <c r="CD57" s="265">
        <v>194</v>
      </c>
      <c r="CE57" s="265">
        <v>194</v>
      </c>
      <c r="CF57" s="265">
        <v>190</v>
      </c>
      <c r="CG57" s="265">
        <v>191</v>
      </c>
      <c r="CH57" s="265">
        <v>187</v>
      </c>
      <c r="CI57" s="265">
        <v>185</v>
      </c>
      <c r="CJ57" s="95">
        <v>183</v>
      </c>
      <c r="CK57" s="95">
        <v>183</v>
      </c>
      <c r="CL57" s="95">
        <v>181</v>
      </c>
      <c r="CM57" s="95">
        <v>185</v>
      </c>
      <c r="CN57" s="95">
        <v>185</v>
      </c>
      <c r="CO57" s="95">
        <v>187</v>
      </c>
      <c r="CP57" s="95">
        <v>185</v>
      </c>
      <c r="CQ57" s="95">
        <v>185</v>
      </c>
      <c r="CR57" s="95">
        <v>186</v>
      </c>
      <c r="CS57" s="95">
        <v>187</v>
      </c>
      <c r="CT57" s="95">
        <v>189</v>
      </c>
      <c r="CU57" s="95">
        <v>189</v>
      </c>
      <c r="CV57" s="265">
        <v>188</v>
      </c>
      <c r="CW57" s="265">
        <v>191</v>
      </c>
      <c r="CX57" s="265">
        <v>190</v>
      </c>
      <c r="CY57" s="265">
        <v>193</v>
      </c>
      <c r="CZ57" s="265">
        <v>195</v>
      </c>
      <c r="DA57" s="265">
        <v>196</v>
      </c>
      <c r="DB57" s="265">
        <v>196</v>
      </c>
      <c r="DC57" s="265">
        <v>195</v>
      </c>
      <c r="DD57" s="265">
        <v>194</v>
      </c>
      <c r="DE57" s="265">
        <v>193</v>
      </c>
      <c r="DF57" s="265">
        <v>194</v>
      </c>
      <c r="DG57" s="265">
        <v>191</v>
      </c>
      <c r="DH57" s="95">
        <v>191</v>
      </c>
      <c r="DI57" s="95">
        <v>190</v>
      </c>
      <c r="DJ57" s="95">
        <v>183</v>
      </c>
      <c r="DK57" s="95">
        <v>187</v>
      </c>
      <c r="DL57" s="95">
        <v>190</v>
      </c>
      <c r="DM57" s="95">
        <v>190</v>
      </c>
      <c r="DN57" s="95">
        <v>187</v>
      </c>
      <c r="DO57" s="95">
        <v>188</v>
      </c>
      <c r="DP57" s="95">
        <v>188</v>
      </c>
      <c r="DQ57" s="95">
        <v>189</v>
      </c>
      <c r="DR57" s="95">
        <v>190</v>
      </c>
      <c r="DS57" s="95">
        <v>190</v>
      </c>
      <c r="DT57" s="95">
        <v>187</v>
      </c>
      <c r="DU57" s="95">
        <v>187</v>
      </c>
      <c r="DV57" s="95">
        <v>187</v>
      </c>
      <c r="DW57" s="95">
        <v>185</v>
      </c>
      <c r="DX57" s="271">
        <v>188</v>
      </c>
      <c r="DY57" s="276">
        <v>190</v>
      </c>
      <c r="DZ57" s="276">
        <v>191</v>
      </c>
      <c r="EA57" s="276">
        <v>191</v>
      </c>
      <c r="EB57" s="276">
        <v>191</v>
      </c>
      <c r="EC57" s="276">
        <v>187</v>
      </c>
      <c r="ED57" s="276">
        <v>188</v>
      </c>
      <c r="EE57" s="276">
        <v>188</v>
      </c>
      <c r="EF57" s="95">
        <v>187</v>
      </c>
      <c r="EG57" s="281">
        <v>-1</v>
      </c>
      <c r="EH57" s="282">
        <v>99.468085106383</v>
      </c>
      <c r="EI57" s="281">
        <v>-1</v>
      </c>
      <c r="EJ57" s="282">
        <v>99.468085106383</v>
      </c>
    </row>
    <row r="58" spans="1:140" ht="15" outlineLevel="2">
      <c r="A58" s="262">
        <v>628</v>
      </c>
      <c r="B58" s="263" t="s">
        <v>320</v>
      </c>
      <c r="C58" s="264" t="s">
        <v>391</v>
      </c>
      <c r="D58" s="265">
        <v>168</v>
      </c>
      <c r="E58" s="265">
        <v>168</v>
      </c>
      <c r="F58" s="265">
        <v>168</v>
      </c>
      <c r="G58" s="265">
        <v>168</v>
      </c>
      <c r="H58" s="265">
        <v>168</v>
      </c>
      <c r="I58" s="265">
        <v>172</v>
      </c>
      <c r="J58" s="265">
        <v>172</v>
      </c>
      <c r="K58" s="265">
        <v>172</v>
      </c>
      <c r="L58" s="265">
        <v>172</v>
      </c>
      <c r="M58" s="265">
        <v>172</v>
      </c>
      <c r="N58" s="265">
        <v>171</v>
      </c>
      <c r="O58" s="265">
        <v>184</v>
      </c>
      <c r="P58" s="95">
        <v>183</v>
      </c>
      <c r="Q58" s="95">
        <v>169</v>
      </c>
      <c r="R58" s="95">
        <v>169</v>
      </c>
      <c r="S58" s="95">
        <v>197</v>
      </c>
      <c r="T58" s="95">
        <v>195</v>
      </c>
      <c r="U58" s="95">
        <v>203</v>
      </c>
      <c r="V58" s="95">
        <v>197</v>
      </c>
      <c r="W58" s="95">
        <v>197</v>
      </c>
      <c r="X58" s="95">
        <v>196</v>
      </c>
      <c r="Y58" s="95">
        <v>199</v>
      </c>
      <c r="Z58" s="95">
        <v>197</v>
      </c>
      <c r="AA58" s="95">
        <v>198</v>
      </c>
      <c r="AB58" s="265">
        <v>198</v>
      </c>
      <c r="AC58" s="265">
        <v>198</v>
      </c>
      <c r="AD58" s="265">
        <v>198</v>
      </c>
      <c r="AE58" s="265">
        <v>198</v>
      </c>
      <c r="AF58" s="265">
        <v>201</v>
      </c>
      <c r="AG58" s="265">
        <v>199</v>
      </c>
      <c r="AH58" s="265">
        <v>200</v>
      </c>
      <c r="AI58" s="265">
        <v>202</v>
      </c>
      <c r="AJ58" s="265">
        <v>202</v>
      </c>
      <c r="AK58" s="265">
        <v>204</v>
      </c>
      <c r="AL58" s="265">
        <v>202</v>
      </c>
      <c r="AM58" s="265">
        <v>202</v>
      </c>
      <c r="AN58" s="95">
        <v>202</v>
      </c>
      <c r="AO58" s="95">
        <v>203</v>
      </c>
      <c r="AP58" s="95">
        <v>203</v>
      </c>
      <c r="AQ58" s="95">
        <v>203</v>
      </c>
      <c r="AR58" s="95">
        <v>202</v>
      </c>
      <c r="AS58" s="95">
        <v>201</v>
      </c>
      <c r="AT58" s="95">
        <v>200</v>
      </c>
      <c r="AU58" s="95">
        <v>200</v>
      </c>
      <c r="AV58" s="95">
        <v>199</v>
      </c>
      <c r="AW58" s="95">
        <v>199</v>
      </c>
      <c r="AX58" s="95">
        <v>198</v>
      </c>
      <c r="AY58" s="95">
        <v>198</v>
      </c>
      <c r="AZ58" s="265">
        <v>198</v>
      </c>
      <c r="BA58" s="265">
        <v>198</v>
      </c>
      <c r="BB58" s="265">
        <v>197</v>
      </c>
      <c r="BC58" s="265">
        <v>197</v>
      </c>
      <c r="BD58" s="265">
        <v>197</v>
      </c>
      <c r="BE58" s="265">
        <v>197</v>
      </c>
      <c r="BF58" s="265">
        <v>190</v>
      </c>
      <c r="BG58" s="265">
        <v>188</v>
      </c>
      <c r="BH58" s="265">
        <v>188</v>
      </c>
      <c r="BI58" s="265">
        <v>188</v>
      </c>
      <c r="BJ58" s="265">
        <v>188</v>
      </c>
      <c r="BK58" s="265">
        <v>187</v>
      </c>
      <c r="BL58" s="95">
        <v>186</v>
      </c>
      <c r="BM58" s="95">
        <v>185</v>
      </c>
      <c r="BN58" s="95">
        <v>189</v>
      </c>
      <c r="BO58" s="95">
        <v>189</v>
      </c>
      <c r="BP58" s="95">
        <v>189</v>
      </c>
      <c r="BQ58" s="95">
        <v>191</v>
      </c>
      <c r="BR58" s="95">
        <v>189</v>
      </c>
      <c r="BS58" s="95">
        <v>190</v>
      </c>
      <c r="BT58" s="95">
        <v>190</v>
      </c>
      <c r="BU58" s="95">
        <v>190</v>
      </c>
      <c r="BV58" s="95">
        <v>190</v>
      </c>
      <c r="BW58" s="95">
        <v>190</v>
      </c>
      <c r="BX58" s="265">
        <v>191</v>
      </c>
      <c r="BY58" s="265">
        <v>193</v>
      </c>
      <c r="BZ58" s="265">
        <v>208</v>
      </c>
      <c r="CA58" s="265">
        <v>210</v>
      </c>
      <c r="CB58" s="265">
        <v>211</v>
      </c>
      <c r="CC58" s="265">
        <v>210</v>
      </c>
      <c r="CD58" s="265">
        <v>209</v>
      </c>
      <c r="CE58" s="265">
        <v>209</v>
      </c>
      <c r="CF58" s="265">
        <v>210</v>
      </c>
      <c r="CG58" s="265">
        <v>214</v>
      </c>
      <c r="CH58" s="265">
        <v>214</v>
      </c>
      <c r="CI58" s="265">
        <v>210</v>
      </c>
      <c r="CJ58" s="95">
        <v>209</v>
      </c>
      <c r="CK58" s="95">
        <v>205</v>
      </c>
      <c r="CL58" s="95">
        <v>205</v>
      </c>
      <c r="CM58" s="95">
        <v>208</v>
      </c>
      <c r="CN58" s="95">
        <v>208</v>
      </c>
      <c r="CO58" s="95">
        <v>211</v>
      </c>
      <c r="CP58" s="95">
        <v>213</v>
      </c>
      <c r="CQ58" s="95">
        <v>215</v>
      </c>
      <c r="CR58" s="95">
        <v>216</v>
      </c>
      <c r="CS58" s="95">
        <v>213</v>
      </c>
      <c r="CT58" s="95">
        <v>223</v>
      </c>
      <c r="CU58" s="95">
        <v>222</v>
      </c>
      <c r="CV58" s="265">
        <v>219</v>
      </c>
      <c r="CW58" s="265">
        <v>218</v>
      </c>
      <c r="CX58" s="265">
        <v>218</v>
      </c>
      <c r="CY58" s="265">
        <v>221</v>
      </c>
      <c r="CZ58" s="265">
        <v>218</v>
      </c>
      <c r="DA58" s="265">
        <v>217</v>
      </c>
      <c r="DB58" s="265">
        <v>216</v>
      </c>
      <c r="DC58" s="265">
        <v>215</v>
      </c>
      <c r="DD58" s="265">
        <v>215</v>
      </c>
      <c r="DE58" s="265">
        <v>215</v>
      </c>
      <c r="DF58" s="265">
        <v>214</v>
      </c>
      <c r="DG58" s="265">
        <v>213</v>
      </c>
      <c r="DH58" s="95">
        <v>213</v>
      </c>
      <c r="DI58" s="95">
        <v>204</v>
      </c>
      <c r="DJ58" s="95">
        <v>197</v>
      </c>
      <c r="DK58" s="95">
        <v>195</v>
      </c>
      <c r="DL58" s="95">
        <v>200</v>
      </c>
      <c r="DM58" s="95">
        <v>201</v>
      </c>
      <c r="DN58" s="95">
        <v>203</v>
      </c>
      <c r="DO58" s="95">
        <v>205</v>
      </c>
      <c r="DP58" s="95">
        <v>208</v>
      </c>
      <c r="DQ58" s="95">
        <v>209</v>
      </c>
      <c r="DR58" s="95">
        <v>208</v>
      </c>
      <c r="DS58" s="95">
        <v>208</v>
      </c>
      <c r="DT58" s="95">
        <v>208</v>
      </c>
      <c r="DU58" s="95">
        <v>209</v>
      </c>
      <c r="DV58" s="95">
        <v>209</v>
      </c>
      <c r="DW58" s="95">
        <v>205</v>
      </c>
      <c r="DX58" s="271">
        <v>205</v>
      </c>
      <c r="DY58" s="276">
        <v>204</v>
      </c>
      <c r="DZ58" s="276">
        <v>205</v>
      </c>
      <c r="EA58" s="276">
        <v>204</v>
      </c>
      <c r="EB58" s="276">
        <v>203</v>
      </c>
      <c r="EC58" s="276">
        <v>202</v>
      </c>
      <c r="ED58" s="276">
        <v>200</v>
      </c>
      <c r="EE58" s="276">
        <v>202</v>
      </c>
      <c r="EF58" s="95">
        <v>202</v>
      </c>
      <c r="EG58" s="281">
        <v>0</v>
      </c>
      <c r="EH58" s="282">
        <v>100</v>
      </c>
      <c r="EI58" s="281">
        <v>0</v>
      </c>
      <c r="EJ58" s="282">
        <v>100</v>
      </c>
    </row>
    <row r="59" spans="1:140" ht="15" outlineLevel="2">
      <c r="A59" s="262">
        <v>656</v>
      </c>
      <c r="B59" s="263" t="s">
        <v>320</v>
      </c>
      <c r="C59" s="264" t="s">
        <v>392</v>
      </c>
      <c r="D59" s="265">
        <v>236</v>
      </c>
      <c r="E59" s="265">
        <v>236</v>
      </c>
      <c r="F59" s="265">
        <v>236</v>
      </c>
      <c r="G59" s="265">
        <v>236</v>
      </c>
      <c r="H59" s="265">
        <v>236</v>
      </c>
      <c r="I59" s="265">
        <v>240</v>
      </c>
      <c r="J59" s="265">
        <v>240</v>
      </c>
      <c r="K59" s="265">
        <v>240</v>
      </c>
      <c r="L59" s="265">
        <v>240</v>
      </c>
      <c r="M59" s="265">
        <v>240</v>
      </c>
      <c r="N59" s="265">
        <v>240</v>
      </c>
      <c r="O59" s="265">
        <v>244</v>
      </c>
      <c r="P59" s="95">
        <v>244</v>
      </c>
      <c r="Q59" s="95">
        <v>216</v>
      </c>
      <c r="R59" s="95">
        <v>212</v>
      </c>
      <c r="S59" s="95">
        <v>267</v>
      </c>
      <c r="T59" s="95">
        <v>260</v>
      </c>
      <c r="U59" s="95">
        <v>268</v>
      </c>
      <c r="V59" s="95">
        <v>264</v>
      </c>
      <c r="W59" s="95">
        <v>264</v>
      </c>
      <c r="X59" s="95">
        <v>263</v>
      </c>
      <c r="Y59" s="95">
        <v>267</v>
      </c>
      <c r="Z59" s="95">
        <v>266</v>
      </c>
      <c r="AA59" s="95">
        <v>268</v>
      </c>
      <c r="AB59" s="265">
        <v>268</v>
      </c>
      <c r="AC59" s="265">
        <v>268</v>
      </c>
      <c r="AD59" s="265">
        <v>268</v>
      </c>
      <c r="AE59" s="265">
        <v>268</v>
      </c>
      <c r="AF59" s="265">
        <v>265</v>
      </c>
      <c r="AG59" s="265">
        <v>265</v>
      </c>
      <c r="AH59" s="265">
        <v>269</v>
      </c>
      <c r="AI59" s="265">
        <v>268</v>
      </c>
      <c r="AJ59" s="265">
        <v>268</v>
      </c>
      <c r="AK59" s="265">
        <v>269</v>
      </c>
      <c r="AL59" s="265">
        <v>269</v>
      </c>
      <c r="AM59" s="265">
        <v>268</v>
      </c>
      <c r="AN59" s="95">
        <v>268</v>
      </c>
      <c r="AO59" s="95">
        <v>267</v>
      </c>
      <c r="AP59" s="95">
        <v>266</v>
      </c>
      <c r="AQ59" s="95">
        <v>266</v>
      </c>
      <c r="AR59" s="95">
        <v>266</v>
      </c>
      <c r="AS59" s="95">
        <v>266</v>
      </c>
      <c r="AT59" s="95">
        <v>266</v>
      </c>
      <c r="AU59" s="95">
        <v>266</v>
      </c>
      <c r="AV59" s="95">
        <v>266</v>
      </c>
      <c r="AW59" s="95">
        <v>266</v>
      </c>
      <c r="AX59" s="95">
        <v>266</v>
      </c>
      <c r="AY59" s="95">
        <v>266</v>
      </c>
      <c r="AZ59" s="265">
        <v>266</v>
      </c>
      <c r="BA59" s="265">
        <v>266</v>
      </c>
      <c r="BB59" s="265">
        <v>266</v>
      </c>
      <c r="BC59" s="265">
        <v>266</v>
      </c>
      <c r="BD59" s="265">
        <v>264</v>
      </c>
      <c r="BE59" s="265">
        <v>263</v>
      </c>
      <c r="BF59" s="265">
        <v>254</v>
      </c>
      <c r="BG59" s="265">
        <v>251</v>
      </c>
      <c r="BH59" s="265">
        <v>250</v>
      </c>
      <c r="BI59" s="265">
        <v>250</v>
      </c>
      <c r="BJ59" s="265">
        <v>250</v>
      </c>
      <c r="BK59" s="265">
        <v>249</v>
      </c>
      <c r="BL59" s="95">
        <v>249</v>
      </c>
      <c r="BM59" s="95">
        <v>247</v>
      </c>
      <c r="BN59" s="95">
        <v>249</v>
      </c>
      <c r="BO59" s="95">
        <v>248</v>
      </c>
      <c r="BP59" s="95">
        <v>248</v>
      </c>
      <c r="BQ59" s="95">
        <v>248</v>
      </c>
      <c r="BR59" s="95">
        <v>245</v>
      </c>
      <c r="BS59" s="95">
        <v>244</v>
      </c>
      <c r="BT59" s="95">
        <v>244</v>
      </c>
      <c r="BU59" s="95">
        <v>243</v>
      </c>
      <c r="BV59" s="95">
        <v>241</v>
      </c>
      <c r="BW59" s="95">
        <v>241</v>
      </c>
      <c r="BX59" s="265">
        <v>245</v>
      </c>
      <c r="BY59" s="265">
        <v>246</v>
      </c>
      <c r="BZ59" s="265">
        <v>273</v>
      </c>
      <c r="CA59" s="265">
        <v>271</v>
      </c>
      <c r="CB59" s="265">
        <v>270</v>
      </c>
      <c r="CC59" s="265">
        <v>268</v>
      </c>
      <c r="CD59" s="265">
        <v>267</v>
      </c>
      <c r="CE59" s="265">
        <v>267</v>
      </c>
      <c r="CF59" s="265">
        <v>267</v>
      </c>
      <c r="CG59" s="265">
        <v>263</v>
      </c>
      <c r="CH59" s="265">
        <v>261</v>
      </c>
      <c r="CI59" s="265">
        <v>255</v>
      </c>
      <c r="CJ59" s="95">
        <v>253</v>
      </c>
      <c r="CK59" s="95">
        <v>250</v>
      </c>
      <c r="CL59" s="95">
        <v>251</v>
      </c>
      <c r="CM59" s="95">
        <v>256</v>
      </c>
      <c r="CN59" s="95">
        <v>255</v>
      </c>
      <c r="CO59" s="95">
        <v>258</v>
      </c>
      <c r="CP59" s="95">
        <v>259</v>
      </c>
      <c r="CQ59" s="95">
        <v>260</v>
      </c>
      <c r="CR59" s="95">
        <v>256</v>
      </c>
      <c r="CS59" s="95">
        <v>256</v>
      </c>
      <c r="CT59" s="95">
        <v>255</v>
      </c>
      <c r="CU59" s="95">
        <v>252</v>
      </c>
      <c r="CV59" s="265">
        <v>251</v>
      </c>
      <c r="CW59" s="265">
        <v>250</v>
      </c>
      <c r="CX59" s="265">
        <v>249</v>
      </c>
      <c r="CY59" s="265">
        <v>252</v>
      </c>
      <c r="CZ59" s="265">
        <v>252</v>
      </c>
      <c r="DA59" s="265">
        <v>252</v>
      </c>
      <c r="DB59" s="265">
        <v>251</v>
      </c>
      <c r="DC59" s="265">
        <v>252</v>
      </c>
      <c r="DD59" s="265">
        <v>254</v>
      </c>
      <c r="DE59" s="265">
        <v>253</v>
      </c>
      <c r="DF59" s="265">
        <v>256</v>
      </c>
      <c r="DG59" s="265">
        <v>257</v>
      </c>
      <c r="DH59" s="95">
        <v>255</v>
      </c>
      <c r="DI59" s="95">
        <v>255</v>
      </c>
      <c r="DJ59" s="95">
        <v>255</v>
      </c>
      <c r="DK59" s="95">
        <v>252</v>
      </c>
      <c r="DL59" s="95">
        <v>252</v>
      </c>
      <c r="DM59" s="95">
        <v>251</v>
      </c>
      <c r="DN59" s="95">
        <v>251</v>
      </c>
      <c r="DO59" s="95">
        <v>251</v>
      </c>
      <c r="DP59" s="95">
        <v>251</v>
      </c>
      <c r="DQ59" s="95">
        <v>253</v>
      </c>
      <c r="DR59" s="95">
        <v>253</v>
      </c>
      <c r="DS59" s="95">
        <v>253</v>
      </c>
      <c r="DT59" s="95">
        <v>252</v>
      </c>
      <c r="DU59" s="95">
        <v>251</v>
      </c>
      <c r="DV59" s="95">
        <v>252</v>
      </c>
      <c r="DW59" s="95">
        <v>253</v>
      </c>
      <c r="DX59" s="271">
        <v>253</v>
      </c>
      <c r="DY59" s="276">
        <v>253</v>
      </c>
      <c r="DZ59" s="276">
        <v>253</v>
      </c>
      <c r="EA59" s="276">
        <v>253</v>
      </c>
      <c r="EB59" s="276">
        <v>253</v>
      </c>
      <c r="EC59" s="276">
        <v>254</v>
      </c>
      <c r="ED59" s="276">
        <v>253</v>
      </c>
      <c r="EE59" s="276">
        <v>255</v>
      </c>
      <c r="EF59" s="95">
        <v>253</v>
      </c>
      <c r="EG59" s="281">
        <v>-2</v>
      </c>
      <c r="EH59" s="282">
        <v>99.215686274509807</v>
      </c>
      <c r="EI59" s="281">
        <v>-2</v>
      </c>
      <c r="EJ59" s="282">
        <v>99.215686274509807</v>
      </c>
    </row>
    <row r="60" spans="1:140" ht="15" outlineLevel="2">
      <c r="A60" s="262">
        <v>761</v>
      </c>
      <c r="B60" s="263" t="s">
        <v>320</v>
      </c>
      <c r="C60" s="264" t="s">
        <v>393</v>
      </c>
      <c r="D60" s="265">
        <v>465</v>
      </c>
      <c r="E60" s="265">
        <v>465</v>
      </c>
      <c r="F60" s="265">
        <v>465</v>
      </c>
      <c r="G60" s="265">
        <v>465</v>
      </c>
      <c r="H60" s="265">
        <v>465</v>
      </c>
      <c r="I60" s="265">
        <v>476</v>
      </c>
      <c r="J60" s="265">
        <v>476</v>
      </c>
      <c r="K60" s="265">
        <v>476</v>
      </c>
      <c r="L60" s="265">
        <v>476</v>
      </c>
      <c r="M60" s="265">
        <v>476</v>
      </c>
      <c r="N60" s="265">
        <v>475</v>
      </c>
      <c r="O60" s="265">
        <v>480</v>
      </c>
      <c r="P60" s="95">
        <v>479</v>
      </c>
      <c r="Q60" s="95">
        <v>425</v>
      </c>
      <c r="R60" s="95">
        <v>417</v>
      </c>
      <c r="S60" s="95">
        <v>512</v>
      </c>
      <c r="T60" s="95">
        <v>505</v>
      </c>
      <c r="U60" s="95">
        <v>513</v>
      </c>
      <c r="V60" s="95">
        <v>504</v>
      </c>
      <c r="W60" s="95">
        <v>505</v>
      </c>
      <c r="X60" s="95">
        <v>502</v>
      </c>
      <c r="Y60" s="95">
        <v>506</v>
      </c>
      <c r="Z60" s="95">
        <v>504</v>
      </c>
      <c r="AA60" s="95">
        <v>504</v>
      </c>
      <c r="AB60" s="265">
        <v>505</v>
      </c>
      <c r="AC60" s="265">
        <v>502</v>
      </c>
      <c r="AD60" s="265">
        <v>501</v>
      </c>
      <c r="AE60" s="265">
        <v>501</v>
      </c>
      <c r="AF60" s="265">
        <v>494</v>
      </c>
      <c r="AG60" s="265">
        <v>492</v>
      </c>
      <c r="AH60" s="265">
        <v>492</v>
      </c>
      <c r="AI60" s="265">
        <v>493</v>
      </c>
      <c r="AJ60" s="265">
        <v>492</v>
      </c>
      <c r="AK60" s="265">
        <v>493</v>
      </c>
      <c r="AL60" s="265">
        <v>493</v>
      </c>
      <c r="AM60" s="265">
        <v>491</v>
      </c>
      <c r="AN60" s="95">
        <v>491</v>
      </c>
      <c r="AO60" s="95">
        <v>489</v>
      </c>
      <c r="AP60" s="95">
        <v>488</v>
      </c>
      <c r="AQ60" s="95">
        <v>489</v>
      </c>
      <c r="AR60" s="95">
        <v>489</v>
      </c>
      <c r="AS60" s="95">
        <v>489</v>
      </c>
      <c r="AT60" s="95">
        <v>488</v>
      </c>
      <c r="AU60" s="95">
        <v>486</v>
      </c>
      <c r="AV60" s="95">
        <v>486</v>
      </c>
      <c r="AW60" s="95">
        <v>486</v>
      </c>
      <c r="AX60" s="95">
        <v>483</v>
      </c>
      <c r="AY60" s="95">
        <v>483</v>
      </c>
      <c r="AZ60" s="265">
        <v>483</v>
      </c>
      <c r="BA60" s="265">
        <v>480</v>
      </c>
      <c r="BB60" s="265">
        <v>480</v>
      </c>
      <c r="BC60" s="265">
        <v>479</v>
      </c>
      <c r="BD60" s="265">
        <v>477</v>
      </c>
      <c r="BE60" s="265">
        <v>474</v>
      </c>
      <c r="BF60" s="265">
        <v>466</v>
      </c>
      <c r="BG60" s="265">
        <v>464</v>
      </c>
      <c r="BH60" s="265">
        <v>464</v>
      </c>
      <c r="BI60" s="265">
        <v>464</v>
      </c>
      <c r="BJ60" s="265">
        <v>463</v>
      </c>
      <c r="BK60" s="265">
        <v>464</v>
      </c>
      <c r="BL60" s="95">
        <v>463</v>
      </c>
      <c r="BM60" s="95">
        <v>462</v>
      </c>
      <c r="BN60" s="95">
        <v>467</v>
      </c>
      <c r="BO60" s="95">
        <v>467</v>
      </c>
      <c r="BP60" s="95">
        <v>467</v>
      </c>
      <c r="BQ60" s="95">
        <v>469</v>
      </c>
      <c r="BR60" s="95">
        <v>465</v>
      </c>
      <c r="BS60" s="95">
        <v>467</v>
      </c>
      <c r="BT60" s="95">
        <v>467</v>
      </c>
      <c r="BU60" s="95">
        <v>465</v>
      </c>
      <c r="BV60" s="95">
        <v>463</v>
      </c>
      <c r="BW60" s="95">
        <v>463</v>
      </c>
      <c r="BX60" s="265">
        <v>471</v>
      </c>
      <c r="BY60" s="265">
        <v>468</v>
      </c>
      <c r="BZ60" s="265">
        <v>501</v>
      </c>
      <c r="CA60" s="265">
        <v>495</v>
      </c>
      <c r="CB60" s="265">
        <v>496</v>
      </c>
      <c r="CC60" s="265">
        <v>493</v>
      </c>
      <c r="CD60" s="265">
        <v>486</v>
      </c>
      <c r="CE60" s="265">
        <v>485</v>
      </c>
      <c r="CF60" s="265">
        <v>485</v>
      </c>
      <c r="CG60" s="265">
        <v>485</v>
      </c>
      <c r="CH60" s="265">
        <v>480</v>
      </c>
      <c r="CI60" s="265">
        <v>470</v>
      </c>
      <c r="CJ60" s="95">
        <v>464</v>
      </c>
      <c r="CK60" s="95">
        <v>456</v>
      </c>
      <c r="CL60" s="95">
        <v>455</v>
      </c>
      <c r="CM60" s="95">
        <v>452</v>
      </c>
      <c r="CN60" s="95">
        <v>452</v>
      </c>
      <c r="CO60" s="95">
        <v>458</v>
      </c>
      <c r="CP60" s="95">
        <v>463</v>
      </c>
      <c r="CQ60" s="95">
        <v>465</v>
      </c>
      <c r="CR60" s="95">
        <v>459</v>
      </c>
      <c r="CS60" s="95">
        <v>458</v>
      </c>
      <c r="CT60" s="95">
        <v>461</v>
      </c>
      <c r="CU60" s="95">
        <v>458</v>
      </c>
      <c r="CV60" s="265">
        <v>459</v>
      </c>
      <c r="CW60" s="265">
        <v>457</v>
      </c>
      <c r="CX60" s="265">
        <v>460</v>
      </c>
      <c r="CY60" s="265">
        <v>460</v>
      </c>
      <c r="CZ60" s="265">
        <v>454</v>
      </c>
      <c r="DA60" s="265">
        <v>455</v>
      </c>
      <c r="DB60" s="265">
        <v>454</v>
      </c>
      <c r="DC60" s="265">
        <v>456</v>
      </c>
      <c r="DD60" s="265">
        <v>455</v>
      </c>
      <c r="DE60" s="265">
        <v>454</v>
      </c>
      <c r="DF60" s="265">
        <v>453</v>
      </c>
      <c r="DG60" s="265">
        <v>454</v>
      </c>
      <c r="DH60" s="95">
        <v>452</v>
      </c>
      <c r="DI60" s="95">
        <v>447</v>
      </c>
      <c r="DJ60" s="95">
        <v>435</v>
      </c>
      <c r="DK60" s="95">
        <v>431</v>
      </c>
      <c r="DL60" s="95">
        <v>431</v>
      </c>
      <c r="DM60" s="95">
        <v>434</v>
      </c>
      <c r="DN60" s="95">
        <v>436</v>
      </c>
      <c r="DO60" s="95">
        <v>437</v>
      </c>
      <c r="DP60" s="95">
        <v>438</v>
      </c>
      <c r="DQ60" s="95">
        <v>436</v>
      </c>
      <c r="DR60" s="95">
        <v>436</v>
      </c>
      <c r="DS60" s="95">
        <v>436</v>
      </c>
      <c r="DT60" s="95">
        <v>434</v>
      </c>
      <c r="DU60" s="95">
        <v>433</v>
      </c>
      <c r="DV60" s="95">
        <v>434</v>
      </c>
      <c r="DW60" s="95">
        <v>430</v>
      </c>
      <c r="DX60" s="271">
        <v>432</v>
      </c>
      <c r="DY60" s="276">
        <v>431</v>
      </c>
      <c r="DZ60" s="276">
        <v>428</v>
      </c>
      <c r="EA60" s="276">
        <v>427</v>
      </c>
      <c r="EB60" s="276">
        <v>429</v>
      </c>
      <c r="EC60" s="276">
        <v>428</v>
      </c>
      <c r="ED60" s="276">
        <v>429</v>
      </c>
      <c r="EE60" s="276">
        <v>428</v>
      </c>
      <c r="EF60" s="95">
        <v>425</v>
      </c>
      <c r="EG60" s="281">
        <v>-3</v>
      </c>
      <c r="EH60" s="282">
        <v>99.299065420560794</v>
      </c>
      <c r="EI60" s="281">
        <v>-3</v>
      </c>
      <c r="EJ60" s="282">
        <v>99.299065420560794</v>
      </c>
    </row>
    <row r="61" spans="1:140" ht="15" outlineLevel="2">
      <c r="A61" s="262">
        <v>842</v>
      </c>
      <c r="B61" s="263" t="s">
        <v>320</v>
      </c>
      <c r="C61" s="264" t="s">
        <v>394</v>
      </c>
      <c r="D61" s="265">
        <v>77</v>
      </c>
      <c r="E61" s="265">
        <v>77</v>
      </c>
      <c r="F61" s="265">
        <v>77</v>
      </c>
      <c r="G61" s="265">
        <v>77</v>
      </c>
      <c r="H61" s="265">
        <v>77</v>
      </c>
      <c r="I61" s="265">
        <v>77</v>
      </c>
      <c r="J61" s="265">
        <v>77</v>
      </c>
      <c r="K61" s="265">
        <v>77</v>
      </c>
      <c r="L61" s="265">
        <v>77</v>
      </c>
      <c r="M61" s="265">
        <v>77</v>
      </c>
      <c r="N61" s="265">
        <v>76</v>
      </c>
      <c r="O61" s="265">
        <v>83</v>
      </c>
      <c r="P61" s="95">
        <v>83</v>
      </c>
      <c r="Q61" s="95">
        <v>74</v>
      </c>
      <c r="R61" s="95">
        <v>74</v>
      </c>
      <c r="S61" s="95">
        <v>99</v>
      </c>
      <c r="T61" s="95">
        <v>99</v>
      </c>
      <c r="U61" s="95">
        <v>100</v>
      </c>
      <c r="V61" s="95">
        <v>100</v>
      </c>
      <c r="W61" s="95">
        <v>99</v>
      </c>
      <c r="X61" s="95">
        <v>99</v>
      </c>
      <c r="Y61" s="95">
        <v>100</v>
      </c>
      <c r="Z61" s="95">
        <v>100</v>
      </c>
      <c r="AA61" s="95">
        <v>99</v>
      </c>
      <c r="AB61" s="265">
        <v>99</v>
      </c>
      <c r="AC61" s="265">
        <v>99</v>
      </c>
      <c r="AD61" s="265">
        <v>99</v>
      </c>
      <c r="AE61" s="265">
        <v>99</v>
      </c>
      <c r="AF61" s="265">
        <v>99</v>
      </c>
      <c r="AG61" s="265">
        <v>98</v>
      </c>
      <c r="AH61" s="265">
        <v>98</v>
      </c>
      <c r="AI61" s="265">
        <v>99</v>
      </c>
      <c r="AJ61" s="265">
        <v>100</v>
      </c>
      <c r="AK61" s="265">
        <v>101</v>
      </c>
      <c r="AL61" s="265">
        <v>101</v>
      </c>
      <c r="AM61" s="265">
        <v>101</v>
      </c>
      <c r="AN61" s="95">
        <v>101</v>
      </c>
      <c r="AO61" s="95">
        <v>102</v>
      </c>
      <c r="AP61" s="95">
        <v>102</v>
      </c>
      <c r="AQ61" s="95">
        <v>101</v>
      </c>
      <c r="AR61" s="95">
        <v>101</v>
      </c>
      <c r="AS61" s="95">
        <v>101</v>
      </c>
      <c r="AT61" s="95">
        <v>101</v>
      </c>
      <c r="AU61" s="95">
        <v>101</v>
      </c>
      <c r="AV61" s="95">
        <v>101</v>
      </c>
      <c r="AW61" s="95">
        <v>101</v>
      </c>
      <c r="AX61" s="95">
        <v>101</v>
      </c>
      <c r="AY61" s="95">
        <v>100</v>
      </c>
      <c r="AZ61" s="265">
        <v>100</v>
      </c>
      <c r="BA61" s="265">
        <v>100</v>
      </c>
      <c r="BB61" s="265">
        <v>98</v>
      </c>
      <c r="BC61" s="265">
        <v>97</v>
      </c>
      <c r="BD61" s="265">
        <v>97</v>
      </c>
      <c r="BE61" s="265">
        <v>97</v>
      </c>
      <c r="BF61" s="265">
        <v>96</v>
      </c>
      <c r="BG61" s="265">
        <v>96</v>
      </c>
      <c r="BH61" s="265">
        <v>96</v>
      </c>
      <c r="BI61" s="265">
        <v>96</v>
      </c>
      <c r="BJ61" s="265">
        <v>96</v>
      </c>
      <c r="BK61" s="265">
        <v>96</v>
      </c>
      <c r="BL61" s="95">
        <v>96</v>
      </c>
      <c r="BM61" s="95">
        <v>96</v>
      </c>
      <c r="BN61" s="95">
        <v>96</v>
      </c>
      <c r="BO61" s="95">
        <v>96</v>
      </c>
      <c r="BP61" s="95">
        <v>96</v>
      </c>
      <c r="BQ61" s="95">
        <v>97</v>
      </c>
      <c r="BR61" s="95">
        <v>97</v>
      </c>
      <c r="BS61" s="95">
        <v>98</v>
      </c>
      <c r="BT61" s="95">
        <v>98</v>
      </c>
      <c r="BU61" s="95">
        <v>98</v>
      </c>
      <c r="BV61" s="95">
        <v>98</v>
      </c>
      <c r="BW61" s="95">
        <v>98</v>
      </c>
      <c r="BX61" s="265">
        <v>99</v>
      </c>
      <c r="BY61" s="265">
        <v>99</v>
      </c>
      <c r="BZ61" s="265">
        <v>106</v>
      </c>
      <c r="CA61" s="265">
        <v>107</v>
      </c>
      <c r="CB61" s="265">
        <v>108</v>
      </c>
      <c r="CC61" s="265">
        <v>107</v>
      </c>
      <c r="CD61" s="265">
        <v>105</v>
      </c>
      <c r="CE61" s="265">
        <v>105</v>
      </c>
      <c r="CF61" s="265">
        <v>105</v>
      </c>
      <c r="CG61" s="265">
        <v>105</v>
      </c>
      <c r="CH61" s="265">
        <v>105</v>
      </c>
      <c r="CI61" s="265">
        <v>105</v>
      </c>
      <c r="CJ61" s="95">
        <v>105</v>
      </c>
      <c r="CK61" s="95">
        <v>105</v>
      </c>
      <c r="CL61" s="95">
        <v>105</v>
      </c>
      <c r="CM61" s="95">
        <v>107</v>
      </c>
      <c r="CN61" s="95">
        <v>107</v>
      </c>
      <c r="CO61" s="95">
        <v>109</v>
      </c>
      <c r="CP61" s="95">
        <v>109</v>
      </c>
      <c r="CQ61" s="95">
        <v>109</v>
      </c>
      <c r="CR61" s="95">
        <v>110</v>
      </c>
      <c r="CS61" s="95">
        <v>110</v>
      </c>
      <c r="CT61" s="95">
        <v>110</v>
      </c>
      <c r="CU61" s="95">
        <v>110</v>
      </c>
      <c r="CV61" s="265">
        <v>110</v>
      </c>
      <c r="CW61" s="265">
        <v>108</v>
      </c>
      <c r="CX61" s="265">
        <v>107</v>
      </c>
      <c r="CY61" s="265">
        <v>111</v>
      </c>
      <c r="CZ61" s="265">
        <v>112</v>
      </c>
      <c r="DA61" s="265">
        <v>113</v>
      </c>
      <c r="DB61" s="265">
        <v>113</v>
      </c>
      <c r="DC61" s="265">
        <v>113</v>
      </c>
      <c r="DD61" s="265">
        <v>113</v>
      </c>
      <c r="DE61" s="265">
        <v>113</v>
      </c>
      <c r="DF61" s="265">
        <v>112</v>
      </c>
      <c r="DG61" s="265">
        <v>112</v>
      </c>
      <c r="DH61" s="95">
        <v>113</v>
      </c>
      <c r="DI61" s="95">
        <v>111</v>
      </c>
      <c r="DJ61" s="95">
        <v>110</v>
      </c>
      <c r="DK61" s="95">
        <v>113</v>
      </c>
      <c r="DL61" s="95">
        <v>117</v>
      </c>
      <c r="DM61" s="95">
        <v>119</v>
      </c>
      <c r="DN61" s="95">
        <v>120</v>
      </c>
      <c r="DO61" s="95">
        <v>119</v>
      </c>
      <c r="DP61" s="95">
        <v>120</v>
      </c>
      <c r="DQ61" s="95">
        <v>120</v>
      </c>
      <c r="DR61" s="95">
        <v>120</v>
      </c>
      <c r="DS61" s="95">
        <v>120</v>
      </c>
      <c r="DT61" s="95">
        <v>119</v>
      </c>
      <c r="DU61" s="95">
        <v>119</v>
      </c>
      <c r="DV61" s="95">
        <v>119</v>
      </c>
      <c r="DW61" s="95">
        <v>119</v>
      </c>
      <c r="DX61" s="271">
        <v>120</v>
      </c>
      <c r="DY61" s="276">
        <v>120</v>
      </c>
      <c r="DZ61" s="276">
        <v>121</v>
      </c>
      <c r="EA61" s="276">
        <v>121</v>
      </c>
      <c r="EB61" s="276">
        <v>122</v>
      </c>
      <c r="EC61" s="276">
        <v>122</v>
      </c>
      <c r="ED61" s="276">
        <v>122</v>
      </c>
      <c r="EE61" s="276">
        <v>123</v>
      </c>
      <c r="EF61" s="95">
        <v>123</v>
      </c>
      <c r="EG61" s="281">
        <v>0</v>
      </c>
      <c r="EH61" s="282">
        <v>100</v>
      </c>
      <c r="EI61" s="281">
        <v>0</v>
      </c>
      <c r="EJ61" s="282">
        <v>100</v>
      </c>
    </row>
    <row r="62" spans="1:140" ht="15" outlineLevel="1">
      <c r="A62" s="258" t="s">
        <v>321</v>
      </c>
      <c r="B62" s="259"/>
      <c r="C62" s="260"/>
      <c r="D62" s="261">
        <v>3577</v>
      </c>
      <c r="E62" s="261">
        <v>3577</v>
      </c>
      <c r="F62" s="261">
        <v>3575</v>
      </c>
      <c r="G62" s="261">
        <v>3575</v>
      </c>
      <c r="H62" s="261">
        <v>3574</v>
      </c>
      <c r="I62" s="261">
        <v>3652</v>
      </c>
      <c r="J62" s="261">
        <v>3650</v>
      </c>
      <c r="K62" s="261">
        <v>3654</v>
      </c>
      <c r="L62" s="261">
        <v>3654</v>
      </c>
      <c r="M62" s="261">
        <v>3653</v>
      </c>
      <c r="N62" s="261">
        <v>3640</v>
      </c>
      <c r="O62" s="261">
        <v>3921</v>
      </c>
      <c r="P62" s="261">
        <v>3910</v>
      </c>
      <c r="Q62" s="261">
        <v>3343</v>
      </c>
      <c r="R62" s="261">
        <v>3311</v>
      </c>
      <c r="S62" s="261">
        <v>4448</v>
      </c>
      <c r="T62" s="261">
        <v>4386</v>
      </c>
      <c r="U62" s="261">
        <v>4483</v>
      </c>
      <c r="V62" s="261">
        <v>4428</v>
      </c>
      <c r="W62" s="261">
        <v>4426</v>
      </c>
      <c r="X62" s="261">
        <v>4419</v>
      </c>
      <c r="Y62" s="261">
        <v>4451</v>
      </c>
      <c r="Z62" s="261">
        <v>4446</v>
      </c>
      <c r="AA62" s="261">
        <v>4464</v>
      </c>
      <c r="AB62" s="261">
        <v>4458</v>
      </c>
      <c r="AC62" s="261">
        <v>4452</v>
      </c>
      <c r="AD62" s="261">
        <v>4456</v>
      </c>
      <c r="AE62" s="261">
        <v>4455</v>
      </c>
      <c r="AF62" s="261">
        <v>4431</v>
      </c>
      <c r="AG62" s="261">
        <v>4419</v>
      </c>
      <c r="AH62" s="261">
        <v>4426</v>
      </c>
      <c r="AI62" s="261">
        <v>4444</v>
      </c>
      <c r="AJ62" s="261">
        <v>4450</v>
      </c>
      <c r="AK62" s="261">
        <v>4453</v>
      </c>
      <c r="AL62" s="261">
        <v>4449</v>
      </c>
      <c r="AM62" s="261">
        <v>4443</v>
      </c>
      <c r="AN62" s="261">
        <v>4432</v>
      </c>
      <c r="AO62" s="261">
        <v>4433</v>
      </c>
      <c r="AP62" s="261">
        <v>4425</v>
      </c>
      <c r="AQ62" s="261">
        <v>4413</v>
      </c>
      <c r="AR62" s="261">
        <v>4398</v>
      </c>
      <c r="AS62" s="261">
        <v>4388</v>
      </c>
      <c r="AT62" s="261">
        <v>4379</v>
      </c>
      <c r="AU62" s="261">
        <v>4357</v>
      </c>
      <c r="AV62" s="261">
        <v>4348</v>
      </c>
      <c r="AW62" s="261">
        <v>4339</v>
      </c>
      <c r="AX62" s="261">
        <v>4321</v>
      </c>
      <c r="AY62" s="261">
        <v>4317</v>
      </c>
      <c r="AZ62" s="261">
        <v>4309</v>
      </c>
      <c r="BA62" s="261">
        <v>4298</v>
      </c>
      <c r="BB62" s="261">
        <v>4277</v>
      </c>
      <c r="BC62" s="261">
        <v>4270</v>
      </c>
      <c r="BD62" s="261">
        <v>4260</v>
      </c>
      <c r="BE62" s="261">
        <v>4244</v>
      </c>
      <c r="BF62" s="261">
        <v>4161</v>
      </c>
      <c r="BG62" s="261">
        <v>4148</v>
      </c>
      <c r="BH62" s="261">
        <v>4144</v>
      </c>
      <c r="BI62" s="261">
        <v>4142</v>
      </c>
      <c r="BJ62" s="261">
        <v>4144</v>
      </c>
      <c r="BK62" s="261">
        <v>4136</v>
      </c>
      <c r="BL62" s="261">
        <v>4114</v>
      </c>
      <c r="BM62" s="261">
        <v>4110</v>
      </c>
      <c r="BN62" s="261">
        <v>4187</v>
      </c>
      <c r="BO62" s="261">
        <v>4198</v>
      </c>
      <c r="BP62" s="261">
        <v>4198</v>
      </c>
      <c r="BQ62" s="261">
        <v>4222</v>
      </c>
      <c r="BR62" s="261">
        <v>4167</v>
      </c>
      <c r="BS62" s="261">
        <v>4162</v>
      </c>
      <c r="BT62" s="261">
        <v>4153</v>
      </c>
      <c r="BU62" s="261">
        <v>4138</v>
      </c>
      <c r="BV62" s="261">
        <v>4130</v>
      </c>
      <c r="BW62" s="261">
        <v>4128</v>
      </c>
      <c r="BX62" s="261">
        <v>4159</v>
      </c>
      <c r="BY62" s="261">
        <v>4110</v>
      </c>
      <c r="BZ62" s="261">
        <v>4410</v>
      </c>
      <c r="CA62" s="261">
        <v>4321</v>
      </c>
      <c r="CB62" s="261">
        <v>4369</v>
      </c>
      <c r="CC62" s="261">
        <v>4332</v>
      </c>
      <c r="CD62" s="261">
        <v>4318</v>
      </c>
      <c r="CE62" s="261">
        <v>4311</v>
      </c>
      <c r="CF62" s="261">
        <v>4304</v>
      </c>
      <c r="CG62" s="261">
        <v>4323</v>
      </c>
      <c r="CH62" s="261">
        <v>4286</v>
      </c>
      <c r="CI62" s="261">
        <v>4227</v>
      </c>
      <c r="CJ62" s="261">
        <v>4244</v>
      </c>
      <c r="CK62" s="261">
        <v>4217</v>
      </c>
      <c r="CL62" s="261">
        <v>4215</v>
      </c>
      <c r="CM62" s="261">
        <v>4265</v>
      </c>
      <c r="CN62" s="261">
        <v>4262</v>
      </c>
      <c r="CO62" s="261">
        <v>4269</v>
      </c>
      <c r="CP62" s="261">
        <v>4251</v>
      </c>
      <c r="CQ62" s="261">
        <v>4279</v>
      </c>
      <c r="CR62" s="261">
        <v>4296</v>
      </c>
      <c r="CS62" s="261">
        <v>4281</v>
      </c>
      <c r="CT62" s="261">
        <v>4293</v>
      </c>
      <c r="CU62" s="261">
        <v>4290</v>
      </c>
      <c r="CV62" s="261">
        <v>4270</v>
      </c>
      <c r="CW62" s="261">
        <v>4255</v>
      </c>
      <c r="CX62" s="261">
        <v>4265</v>
      </c>
      <c r="CY62" s="261">
        <v>4309</v>
      </c>
      <c r="CZ62" s="261">
        <v>4304</v>
      </c>
      <c r="DA62" s="261">
        <v>4312</v>
      </c>
      <c r="DB62" s="261">
        <v>4312</v>
      </c>
      <c r="DC62" s="261">
        <v>4306</v>
      </c>
      <c r="DD62" s="261">
        <v>4308</v>
      </c>
      <c r="DE62" s="261">
        <v>4314</v>
      </c>
      <c r="DF62" s="261">
        <v>4301</v>
      </c>
      <c r="DG62" s="261">
        <v>4285</v>
      </c>
      <c r="DH62" s="261">
        <v>4282</v>
      </c>
      <c r="DI62" s="261">
        <v>4239</v>
      </c>
      <c r="DJ62" s="261">
        <v>4152</v>
      </c>
      <c r="DK62" s="261">
        <v>4193</v>
      </c>
      <c r="DL62" s="261">
        <v>4286</v>
      </c>
      <c r="DM62" s="261">
        <v>4310</v>
      </c>
      <c r="DN62" s="261">
        <v>4311</v>
      </c>
      <c r="DO62" s="261">
        <v>4328</v>
      </c>
      <c r="DP62" s="261">
        <v>4347</v>
      </c>
      <c r="DQ62" s="261">
        <v>4374</v>
      </c>
      <c r="DR62" s="261">
        <v>4391</v>
      </c>
      <c r="DS62" s="261">
        <v>4391</v>
      </c>
      <c r="DT62" s="261">
        <v>4368</v>
      </c>
      <c r="DU62" s="261">
        <v>4356</v>
      </c>
      <c r="DV62" s="261">
        <v>4350</v>
      </c>
      <c r="DW62" s="261">
        <v>4340</v>
      </c>
      <c r="DX62" s="270">
        <v>4363</v>
      </c>
      <c r="DY62" s="275">
        <v>4370</v>
      </c>
      <c r="DZ62" s="275">
        <v>4374</v>
      </c>
      <c r="EA62" s="275">
        <v>4388</v>
      </c>
      <c r="EB62" s="275">
        <v>4391</v>
      </c>
      <c r="EC62" s="275">
        <v>4386</v>
      </c>
      <c r="ED62" s="275">
        <v>4385</v>
      </c>
      <c r="EE62" s="275">
        <v>4382</v>
      </c>
      <c r="EF62" s="261">
        <v>4384</v>
      </c>
      <c r="EG62" s="281">
        <v>2</v>
      </c>
      <c r="EH62" s="282">
        <v>100.045641259699</v>
      </c>
      <c r="EI62" s="281">
        <v>2</v>
      </c>
      <c r="EJ62" s="282">
        <v>100.045641259699</v>
      </c>
    </row>
    <row r="63" spans="1:140" ht="15" outlineLevel="2">
      <c r="A63" s="262">
        <v>38</v>
      </c>
      <c r="B63" s="263" t="s">
        <v>321</v>
      </c>
      <c r="C63" s="264" t="s">
        <v>395</v>
      </c>
      <c r="D63" s="265">
        <v>109</v>
      </c>
      <c r="E63" s="265">
        <v>109</v>
      </c>
      <c r="F63" s="265">
        <v>109</v>
      </c>
      <c r="G63" s="265">
        <v>109</v>
      </c>
      <c r="H63" s="265">
        <v>109</v>
      </c>
      <c r="I63" s="265">
        <v>110</v>
      </c>
      <c r="J63" s="265">
        <v>110</v>
      </c>
      <c r="K63" s="265">
        <v>110</v>
      </c>
      <c r="L63" s="265">
        <v>110</v>
      </c>
      <c r="M63" s="265">
        <v>110</v>
      </c>
      <c r="N63" s="265">
        <v>110</v>
      </c>
      <c r="O63" s="265">
        <v>118</v>
      </c>
      <c r="P63" s="95">
        <v>118</v>
      </c>
      <c r="Q63" s="95">
        <v>109</v>
      </c>
      <c r="R63" s="95">
        <v>107</v>
      </c>
      <c r="S63" s="95">
        <v>152</v>
      </c>
      <c r="T63" s="95">
        <v>147</v>
      </c>
      <c r="U63" s="95">
        <v>155</v>
      </c>
      <c r="V63" s="95">
        <v>155</v>
      </c>
      <c r="W63" s="95">
        <v>158</v>
      </c>
      <c r="X63" s="95">
        <v>157</v>
      </c>
      <c r="Y63" s="95">
        <v>157</v>
      </c>
      <c r="Z63" s="95">
        <v>157</v>
      </c>
      <c r="AA63" s="95">
        <v>158</v>
      </c>
      <c r="AB63" s="265">
        <v>158</v>
      </c>
      <c r="AC63" s="265">
        <v>157</v>
      </c>
      <c r="AD63" s="265">
        <v>157</v>
      </c>
      <c r="AE63" s="265">
        <v>157</v>
      </c>
      <c r="AF63" s="265">
        <v>154</v>
      </c>
      <c r="AG63" s="265">
        <v>154</v>
      </c>
      <c r="AH63" s="265">
        <v>154</v>
      </c>
      <c r="AI63" s="265">
        <v>154</v>
      </c>
      <c r="AJ63" s="265">
        <v>153</v>
      </c>
      <c r="AK63" s="265">
        <v>154</v>
      </c>
      <c r="AL63" s="265">
        <v>156</v>
      </c>
      <c r="AM63" s="265">
        <v>156</v>
      </c>
      <c r="AN63" s="95">
        <v>156</v>
      </c>
      <c r="AO63" s="95">
        <v>155</v>
      </c>
      <c r="AP63" s="95">
        <v>154</v>
      </c>
      <c r="AQ63" s="95">
        <v>153</v>
      </c>
      <c r="AR63" s="95">
        <v>153</v>
      </c>
      <c r="AS63" s="95">
        <v>153</v>
      </c>
      <c r="AT63" s="95">
        <v>151</v>
      </c>
      <c r="AU63" s="95">
        <v>150</v>
      </c>
      <c r="AV63" s="95">
        <v>150</v>
      </c>
      <c r="AW63" s="95">
        <v>150</v>
      </c>
      <c r="AX63" s="95">
        <v>149</v>
      </c>
      <c r="AY63" s="95">
        <v>149</v>
      </c>
      <c r="AZ63" s="265">
        <v>149</v>
      </c>
      <c r="BA63" s="265">
        <v>149</v>
      </c>
      <c r="BB63" s="265">
        <v>149</v>
      </c>
      <c r="BC63" s="265">
        <v>148</v>
      </c>
      <c r="BD63" s="265">
        <v>148</v>
      </c>
      <c r="BE63" s="265">
        <v>147</v>
      </c>
      <c r="BF63" s="265">
        <v>145</v>
      </c>
      <c r="BG63" s="265">
        <v>144</v>
      </c>
      <c r="BH63" s="265">
        <v>144</v>
      </c>
      <c r="BI63" s="265">
        <v>144</v>
      </c>
      <c r="BJ63" s="265">
        <v>147</v>
      </c>
      <c r="BK63" s="265">
        <v>147</v>
      </c>
      <c r="BL63" s="95">
        <v>145</v>
      </c>
      <c r="BM63" s="95">
        <v>145</v>
      </c>
      <c r="BN63" s="95">
        <v>145</v>
      </c>
      <c r="BO63" s="95">
        <v>146</v>
      </c>
      <c r="BP63" s="95">
        <v>146</v>
      </c>
      <c r="BQ63" s="95">
        <v>147</v>
      </c>
      <c r="BR63" s="95">
        <v>147</v>
      </c>
      <c r="BS63" s="95">
        <v>147</v>
      </c>
      <c r="BT63" s="95">
        <v>147</v>
      </c>
      <c r="BU63" s="95">
        <v>146</v>
      </c>
      <c r="BV63" s="95">
        <v>146</v>
      </c>
      <c r="BW63" s="95">
        <v>146</v>
      </c>
      <c r="BX63" s="265">
        <v>145</v>
      </c>
      <c r="BY63" s="265">
        <v>143</v>
      </c>
      <c r="BZ63" s="265">
        <v>145</v>
      </c>
      <c r="CA63" s="265">
        <v>142</v>
      </c>
      <c r="CB63" s="265">
        <v>143</v>
      </c>
      <c r="CC63" s="265">
        <v>143</v>
      </c>
      <c r="CD63" s="265">
        <v>144</v>
      </c>
      <c r="CE63" s="265">
        <v>144</v>
      </c>
      <c r="CF63" s="265">
        <v>144</v>
      </c>
      <c r="CG63" s="265">
        <v>146</v>
      </c>
      <c r="CH63" s="265">
        <v>146</v>
      </c>
      <c r="CI63" s="265">
        <v>144</v>
      </c>
      <c r="CJ63" s="95">
        <v>145</v>
      </c>
      <c r="CK63" s="95">
        <v>143</v>
      </c>
      <c r="CL63" s="95">
        <v>143</v>
      </c>
      <c r="CM63" s="95">
        <v>144</v>
      </c>
      <c r="CN63" s="95">
        <v>144</v>
      </c>
      <c r="CO63" s="95">
        <v>146</v>
      </c>
      <c r="CP63" s="95">
        <v>144</v>
      </c>
      <c r="CQ63" s="95">
        <v>145</v>
      </c>
      <c r="CR63" s="95">
        <v>146</v>
      </c>
      <c r="CS63" s="95">
        <v>147</v>
      </c>
      <c r="CT63" s="95">
        <v>148</v>
      </c>
      <c r="CU63" s="95">
        <v>149</v>
      </c>
      <c r="CV63" s="265">
        <v>146</v>
      </c>
      <c r="CW63" s="265">
        <v>147</v>
      </c>
      <c r="CX63" s="265">
        <v>147</v>
      </c>
      <c r="CY63" s="265">
        <v>145</v>
      </c>
      <c r="CZ63" s="265">
        <v>144</v>
      </c>
      <c r="DA63" s="265">
        <v>144</v>
      </c>
      <c r="DB63" s="265">
        <v>145</v>
      </c>
      <c r="DC63" s="265">
        <v>144</v>
      </c>
      <c r="DD63" s="265">
        <v>145</v>
      </c>
      <c r="DE63" s="265">
        <v>145</v>
      </c>
      <c r="DF63" s="265">
        <v>145</v>
      </c>
      <c r="DG63" s="265">
        <v>145</v>
      </c>
      <c r="DH63" s="95">
        <v>148</v>
      </c>
      <c r="DI63" s="95">
        <v>147</v>
      </c>
      <c r="DJ63" s="95">
        <v>147</v>
      </c>
      <c r="DK63" s="95">
        <v>151</v>
      </c>
      <c r="DL63" s="95">
        <v>158</v>
      </c>
      <c r="DM63" s="95">
        <v>159</v>
      </c>
      <c r="DN63" s="95">
        <v>159</v>
      </c>
      <c r="DO63" s="95">
        <v>159</v>
      </c>
      <c r="DP63" s="95">
        <v>160</v>
      </c>
      <c r="DQ63" s="95">
        <v>162</v>
      </c>
      <c r="DR63" s="95">
        <v>163</v>
      </c>
      <c r="DS63" s="95">
        <v>163</v>
      </c>
      <c r="DT63" s="95">
        <v>162</v>
      </c>
      <c r="DU63" s="95">
        <v>162</v>
      </c>
      <c r="DV63" s="95">
        <v>162</v>
      </c>
      <c r="DW63" s="95">
        <v>159</v>
      </c>
      <c r="DX63" s="271">
        <v>159</v>
      </c>
      <c r="DY63" s="276">
        <v>159</v>
      </c>
      <c r="DZ63" s="276">
        <v>162</v>
      </c>
      <c r="EA63" s="276">
        <v>163</v>
      </c>
      <c r="EB63" s="276">
        <v>164</v>
      </c>
      <c r="EC63" s="276">
        <v>164</v>
      </c>
      <c r="ED63" s="276">
        <v>164</v>
      </c>
      <c r="EE63" s="276">
        <v>162</v>
      </c>
      <c r="EF63" s="95">
        <v>162</v>
      </c>
      <c r="EG63" s="281">
        <v>0</v>
      </c>
      <c r="EH63" s="282">
        <v>100</v>
      </c>
      <c r="EI63" s="281">
        <v>0</v>
      </c>
      <c r="EJ63" s="282">
        <v>100</v>
      </c>
    </row>
    <row r="64" spans="1:140" ht="15" outlineLevel="2">
      <c r="A64" s="262">
        <v>86</v>
      </c>
      <c r="B64" s="263" t="s">
        <v>321</v>
      </c>
      <c r="C64" s="264" t="s">
        <v>396</v>
      </c>
      <c r="D64" s="265">
        <v>48</v>
      </c>
      <c r="E64" s="265">
        <v>48</v>
      </c>
      <c r="F64" s="265">
        <v>48</v>
      </c>
      <c r="G64" s="265">
        <v>48</v>
      </c>
      <c r="H64" s="265">
        <v>47</v>
      </c>
      <c r="I64" s="265">
        <v>48</v>
      </c>
      <c r="J64" s="265">
        <v>48</v>
      </c>
      <c r="K64" s="265">
        <v>48</v>
      </c>
      <c r="L64" s="265">
        <v>48</v>
      </c>
      <c r="M64" s="265">
        <v>48</v>
      </c>
      <c r="N64" s="265">
        <v>48</v>
      </c>
      <c r="O64" s="265">
        <v>57</v>
      </c>
      <c r="P64" s="95">
        <v>57</v>
      </c>
      <c r="Q64" s="95">
        <v>52</v>
      </c>
      <c r="R64" s="95">
        <v>52</v>
      </c>
      <c r="S64" s="95">
        <v>91</v>
      </c>
      <c r="T64" s="95">
        <v>91</v>
      </c>
      <c r="U64" s="95">
        <v>95</v>
      </c>
      <c r="V64" s="95">
        <v>95</v>
      </c>
      <c r="W64" s="95">
        <v>94</v>
      </c>
      <c r="X64" s="95">
        <v>94</v>
      </c>
      <c r="Y64" s="95">
        <v>95</v>
      </c>
      <c r="Z64" s="95">
        <v>95</v>
      </c>
      <c r="AA64" s="95">
        <v>96</v>
      </c>
      <c r="AB64" s="265">
        <v>96</v>
      </c>
      <c r="AC64" s="265">
        <v>96</v>
      </c>
      <c r="AD64" s="265">
        <v>96</v>
      </c>
      <c r="AE64" s="265">
        <v>96</v>
      </c>
      <c r="AF64" s="265">
        <v>94</v>
      </c>
      <c r="AG64" s="265">
        <v>93</v>
      </c>
      <c r="AH64" s="265">
        <v>93</v>
      </c>
      <c r="AI64" s="265">
        <v>93</v>
      </c>
      <c r="AJ64" s="265">
        <v>94</v>
      </c>
      <c r="AK64" s="265">
        <v>96</v>
      </c>
      <c r="AL64" s="265">
        <v>96</v>
      </c>
      <c r="AM64" s="265">
        <v>96</v>
      </c>
      <c r="AN64" s="95">
        <v>96</v>
      </c>
      <c r="AO64" s="95">
        <v>95</v>
      </c>
      <c r="AP64" s="95">
        <v>94</v>
      </c>
      <c r="AQ64" s="95">
        <v>94</v>
      </c>
      <c r="AR64" s="95">
        <v>94</v>
      </c>
      <c r="AS64" s="95">
        <v>94</v>
      </c>
      <c r="AT64" s="95">
        <v>94</v>
      </c>
      <c r="AU64" s="95">
        <v>94</v>
      </c>
      <c r="AV64" s="95">
        <v>94</v>
      </c>
      <c r="AW64" s="95">
        <v>94</v>
      </c>
      <c r="AX64" s="95">
        <v>94</v>
      </c>
      <c r="AY64" s="95">
        <v>93</v>
      </c>
      <c r="AZ64" s="265">
        <v>92</v>
      </c>
      <c r="BA64" s="265">
        <v>91</v>
      </c>
      <c r="BB64" s="265">
        <v>91</v>
      </c>
      <c r="BC64" s="265">
        <v>90</v>
      </c>
      <c r="BD64" s="265">
        <v>90</v>
      </c>
      <c r="BE64" s="265">
        <v>90</v>
      </c>
      <c r="BF64" s="265">
        <v>88</v>
      </c>
      <c r="BG64" s="265">
        <v>87</v>
      </c>
      <c r="BH64" s="265">
        <v>87</v>
      </c>
      <c r="BI64" s="265">
        <v>87</v>
      </c>
      <c r="BJ64" s="265">
        <v>87</v>
      </c>
      <c r="BK64" s="265">
        <v>87</v>
      </c>
      <c r="BL64" s="95">
        <v>86</v>
      </c>
      <c r="BM64" s="95">
        <v>86</v>
      </c>
      <c r="BN64" s="95">
        <v>88</v>
      </c>
      <c r="BO64" s="95">
        <v>88</v>
      </c>
      <c r="BP64" s="95">
        <v>88</v>
      </c>
      <c r="BQ64" s="95">
        <v>88</v>
      </c>
      <c r="BR64" s="95">
        <v>86</v>
      </c>
      <c r="BS64" s="95">
        <v>86</v>
      </c>
      <c r="BT64" s="95">
        <v>86</v>
      </c>
      <c r="BU64" s="95">
        <v>86</v>
      </c>
      <c r="BV64" s="95">
        <v>87</v>
      </c>
      <c r="BW64" s="95">
        <v>87</v>
      </c>
      <c r="BX64" s="265">
        <v>86</v>
      </c>
      <c r="BY64" s="265">
        <v>87</v>
      </c>
      <c r="BZ64" s="265">
        <v>88</v>
      </c>
      <c r="CA64" s="265">
        <v>88</v>
      </c>
      <c r="CB64" s="265">
        <v>88</v>
      </c>
      <c r="CC64" s="265">
        <v>88</v>
      </c>
      <c r="CD64" s="265">
        <v>89</v>
      </c>
      <c r="CE64" s="265">
        <v>89</v>
      </c>
      <c r="CF64" s="265">
        <v>91</v>
      </c>
      <c r="CG64" s="265">
        <v>91</v>
      </c>
      <c r="CH64" s="265">
        <v>91</v>
      </c>
      <c r="CI64" s="265">
        <v>88</v>
      </c>
      <c r="CJ64" s="95">
        <v>89</v>
      </c>
      <c r="CK64" s="95">
        <v>91</v>
      </c>
      <c r="CL64" s="95">
        <v>91</v>
      </c>
      <c r="CM64" s="95">
        <v>94</v>
      </c>
      <c r="CN64" s="95">
        <v>95</v>
      </c>
      <c r="CO64" s="95">
        <v>95</v>
      </c>
      <c r="CP64" s="95">
        <v>95</v>
      </c>
      <c r="CQ64" s="95">
        <v>94</v>
      </c>
      <c r="CR64" s="95">
        <v>94</v>
      </c>
      <c r="CS64" s="95">
        <v>94</v>
      </c>
      <c r="CT64" s="95">
        <v>96</v>
      </c>
      <c r="CU64" s="95">
        <v>93</v>
      </c>
      <c r="CV64" s="265">
        <v>92</v>
      </c>
      <c r="CW64" s="265">
        <v>93</v>
      </c>
      <c r="CX64" s="265">
        <v>92</v>
      </c>
      <c r="CY64" s="265">
        <v>94</v>
      </c>
      <c r="CZ64" s="265">
        <v>95</v>
      </c>
      <c r="DA64" s="265">
        <v>95</v>
      </c>
      <c r="DB64" s="265">
        <v>95</v>
      </c>
      <c r="DC64" s="265">
        <v>94</v>
      </c>
      <c r="DD64" s="265">
        <v>94</v>
      </c>
      <c r="DE64" s="265">
        <v>94</v>
      </c>
      <c r="DF64" s="265">
        <v>93</v>
      </c>
      <c r="DG64" s="265">
        <v>93</v>
      </c>
      <c r="DH64" s="95">
        <v>94</v>
      </c>
      <c r="DI64" s="95">
        <v>98</v>
      </c>
      <c r="DJ64" s="95">
        <v>99</v>
      </c>
      <c r="DK64" s="95">
        <v>99</v>
      </c>
      <c r="DL64" s="95">
        <v>102</v>
      </c>
      <c r="DM64" s="95">
        <v>102</v>
      </c>
      <c r="DN64" s="95">
        <v>102</v>
      </c>
      <c r="DO64" s="95">
        <v>102</v>
      </c>
      <c r="DP64" s="95">
        <v>104</v>
      </c>
      <c r="DQ64" s="95">
        <v>104</v>
      </c>
      <c r="DR64" s="95">
        <v>104</v>
      </c>
      <c r="DS64" s="95">
        <v>104</v>
      </c>
      <c r="DT64" s="95">
        <v>104</v>
      </c>
      <c r="DU64" s="95">
        <v>103</v>
      </c>
      <c r="DV64" s="95">
        <v>102</v>
      </c>
      <c r="DW64" s="95">
        <v>102</v>
      </c>
      <c r="DX64" s="271">
        <v>102</v>
      </c>
      <c r="DY64" s="276">
        <v>101</v>
      </c>
      <c r="DZ64" s="276">
        <v>100</v>
      </c>
      <c r="EA64" s="276">
        <v>102</v>
      </c>
      <c r="EB64" s="276">
        <v>101</v>
      </c>
      <c r="EC64" s="276">
        <v>102</v>
      </c>
      <c r="ED64" s="276">
        <v>102</v>
      </c>
      <c r="EE64" s="276">
        <v>102</v>
      </c>
      <c r="EF64" s="95">
        <v>102</v>
      </c>
      <c r="EG64" s="281">
        <v>0</v>
      </c>
      <c r="EH64" s="282">
        <v>100</v>
      </c>
      <c r="EI64" s="281">
        <v>0</v>
      </c>
      <c r="EJ64" s="282">
        <v>100</v>
      </c>
    </row>
    <row r="65" spans="1:140" ht="15" outlineLevel="2">
      <c r="A65" s="262">
        <v>107</v>
      </c>
      <c r="B65" s="263" t="s">
        <v>321</v>
      </c>
      <c r="C65" s="264" t="s">
        <v>397</v>
      </c>
      <c r="D65" s="265">
        <v>141</v>
      </c>
      <c r="E65" s="265">
        <v>141</v>
      </c>
      <c r="F65" s="265">
        <v>141</v>
      </c>
      <c r="G65" s="265">
        <v>141</v>
      </c>
      <c r="H65" s="265">
        <v>141</v>
      </c>
      <c r="I65" s="265">
        <v>143</v>
      </c>
      <c r="J65" s="265">
        <v>143</v>
      </c>
      <c r="K65" s="265">
        <v>143</v>
      </c>
      <c r="L65" s="265">
        <v>143</v>
      </c>
      <c r="M65" s="265">
        <v>142</v>
      </c>
      <c r="N65" s="265">
        <v>142</v>
      </c>
      <c r="O65" s="265">
        <v>166</v>
      </c>
      <c r="P65" s="95">
        <v>165</v>
      </c>
      <c r="Q65" s="95">
        <v>141</v>
      </c>
      <c r="R65" s="95">
        <v>135</v>
      </c>
      <c r="S65" s="95">
        <v>169</v>
      </c>
      <c r="T65" s="95">
        <v>167</v>
      </c>
      <c r="U65" s="95">
        <v>173</v>
      </c>
      <c r="V65" s="95">
        <v>165</v>
      </c>
      <c r="W65" s="95">
        <v>163</v>
      </c>
      <c r="X65" s="95">
        <v>163</v>
      </c>
      <c r="Y65" s="95">
        <v>164</v>
      </c>
      <c r="Z65" s="95">
        <v>164</v>
      </c>
      <c r="AA65" s="95">
        <v>167</v>
      </c>
      <c r="AB65" s="265">
        <v>167</v>
      </c>
      <c r="AC65" s="265">
        <v>167</v>
      </c>
      <c r="AD65" s="265">
        <v>166</v>
      </c>
      <c r="AE65" s="265">
        <v>166</v>
      </c>
      <c r="AF65" s="265">
        <v>166</v>
      </c>
      <c r="AG65" s="265">
        <v>164</v>
      </c>
      <c r="AH65" s="265">
        <v>165</v>
      </c>
      <c r="AI65" s="265">
        <v>168</v>
      </c>
      <c r="AJ65" s="265">
        <v>168</v>
      </c>
      <c r="AK65" s="265">
        <v>170</v>
      </c>
      <c r="AL65" s="265">
        <v>170</v>
      </c>
      <c r="AM65" s="265">
        <v>169</v>
      </c>
      <c r="AN65" s="95">
        <v>169</v>
      </c>
      <c r="AO65" s="95">
        <v>171</v>
      </c>
      <c r="AP65" s="95">
        <v>171</v>
      </c>
      <c r="AQ65" s="95">
        <v>171</v>
      </c>
      <c r="AR65" s="95">
        <v>171</v>
      </c>
      <c r="AS65" s="95">
        <v>171</v>
      </c>
      <c r="AT65" s="95">
        <v>171</v>
      </c>
      <c r="AU65" s="95">
        <v>171</v>
      </c>
      <c r="AV65" s="95">
        <v>171</v>
      </c>
      <c r="AW65" s="95">
        <v>170</v>
      </c>
      <c r="AX65" s="95">
        <v>170</v>
      </c>
      <c r="AY65" s="95">
        <v>170</v>
      </c>
      <c r="AZ65" s="265">
        <v>170</v>
      </c>
      <c r="BA65" s="265">
        <v>170</v>
      </c>
      <c r="BB65" s="265">
        <v>170</v>
      </c>
      <c r="BC65" s="265">
        <v>170</v>
      </c>
      <c r="BD65" s="265">
        <v>170</v>
      </c>
      <c r="BE65" s="265">
        <v>169</v>
      </c>
      <c r="BF65" s="265">
        <v>165</v>
      </c>
      <c r="BG65" s="265">
        <v>166</v>
      </c>
      <c r="BH65" s="265">
        <v>165</v>
      </c>
      <c r="BI65" s="265">
        <v>165</v>
      </c>
      <c r="BJ65" s="265">
        <v>166</v>
      </c>
      <c r="BK65" s="265">
        <v>166</v>
      </c>
      <c r="BL65" s="95">
        <v>165</v>
      </c>
      <c r="BM65" s="95">
        <v>165</v>
      </c>
      <c r="BN65" s="95">
        <v>167</v>
      </c>
      <c r="BO65" s="95">
        <v>168</v>
      </c>
      <c r="BP65" s="95">
        <v>168</v>
      </c>
      <c r="BQ65" s="95">
        <v>169</v>
      </c>
      <c r="BR65" s="95">
        <v>169</v>
      </c>
      <c r="BS65" s="95">
        <v>169</v>
      </c>
      <c r="BT65" s="95">
        <v>169</v>
      </c>
      <c r="BU65" s="95">
        <v>167</v>
      </c>
      <c r="BV65" s="95">
        <v>167</v>
      </c>
      <c r="BW65" s="95">
        <v>167</v>
      </c>
      <c r="BX65" s="265">
        <v>167</v>
      </c>
      <c r="BY65" s="265">
        <v>166</v>
      </c>
      <c r="BZ65" s="265">
        <v>180</v>
      </c>
      <c r="CA65" s="265">
        <v>181</v>
      </c>
      <c r="CB65" s="265">
        <v>195</v>
      </c>
      <c r="CC65" s="265">
        <v>192</v>
      </c>
      <c r="CD65" s="265">
        <v>182</v>
      </c>
      <c r="CE65" s="265">
        <v>182</v>
      </c>
      <c r="CF65" s="265">
        <v>180</v>
      </c>
      <c r="CG65" s="265">
        <v>181</v>
      </c>
      <c r="CH65" s="265">
        <v>178</v>
      </c>
      <c r="CI65" s="265">
        <v>175</v>
      </c>
      <c r="CJ65" s="95">
        <v>177</v>
      </c>
      <c r="CK65" s="95">
        <v>176</v>
      </c>
      <c r="CL65" s="95">
        <v>175</v>
      </c>
      <c r="CM65" s="95">
        <v>177</v>
      </c>
      <c r="CN65" s="95">
        <v>177</v>
      </c>
      <c r="CO65" s="95">
        <v>177</v>
      </c>
      <c r="CP65" s="95">
        <v>179</v>
      </c>
      <c r="CQ65" s="95">
        <v>177</v>
      </c>
      <c r="CR65" s="95">
        <v>179</v>
      </c>
      <c r="CS65" s="95">
        <v>179</v>
      </c>
      <c r="CT65" s="95">
        <v>181</v>
      </c>
      <c r="CU65" s="95">
        <v>184</v>
      </c>
      <c r="CV65" s="265">
        <v>183</v>
      </c>
      <c r="CW65" s="265">
        <v>180</v>
      </c>
      <c r="CX65" s="265">
        <v>181</v>
      </c>
      <c r="CY65" s="265">
        <v>183</v>
      </c>
      <c r="CZ65" s="265">
        <v>181</v>
      </c>
      <c r="DA65" s="265">
        <v>179</v>
      </c>
      <c r="DB65" s="265">
        <v>180</v>
      </c>
      <c r="DC65" s="265">
        <v>182</v>
      </c>
      <c r="DD65" s="265">
        <v>181</v>
      </c>
      <c r="DE65" s="265">
        <v>182</v>
      </c>
      <c r="DF65" s="265">
        <v>181</v>
      </c>
      <c r="DG65" s="265">
        <v>180</v>
      </c>
      <c r="DH65" s="95">
        <v>183</v>
      </c>
      <c r="DI65" s="95">
        <v>178</v>
      </c>
      <c r="DJ65" s="95">
        <v>173</v>
      </c>
      <c r="DK65" s="95">
        <v>175</v>
      </c>
      <c r="DL65" s="95">
        <v>181</v>
      </c>
      <c r="DM65" s="95">
        <v>183</v>
      </c>
      <c r="DN65" s="95">
        <v>184</v>
      </c>
      <c r="DO65" s="95">
        <v>187</v>
      </c>
      <c r="DP65" s="95">
        <v>189</v>
      </c>
      <c r="DQ65" s="95">
        <v>191</v>
      </c>
      <c r="DR65" s="95">
        <v>192</v>
      </c>
      <c r="DS65" s="95">
        <v>192</v>
      </c>
      <c r="DT65" s="95">
        <v>189</v>
      </c>
      <c r="DU65" s="95">
        <v>189</v>
      </c>
      <c r="DV65" s="95">
        <v>187</v>
      </c>
      <c r="DW65" s="95">
        <v>187</v>
      </c>
      <c r="DX65" s="271">
        <v>188</v>
      </c>
      <c r="DY65" s="276">
        <v>189</v>
      </c>
      <c r="DZ65" s="276">
        <v>188</v>
      </c>
      <c r="EA65" s="276">
        <v>187</v>
      </c>
      <c r="EB65" s="276">
        <v>189</v>
      </c>
      <c r="EC65" s="276">
        <v>186</v>
      </c>
      <c r="ED65" s="276">
        <v>187</v>
      </c>
      <c r="EE65" s="276">
        <v>187</v>
      </c>
      <c r="EF65" s="95">
        <v>188</v>
      </c>
      <c r="EG65" s="281">
        <v>1</v>
      </c>
      <c r="EH65" s="282">
        <v>100.53475935828899</v>
      </c>
      <c r="EI65" s="281">
        <v>1</v>
      </c>
      <c r="EJ65" s="282">
        <v>100.53475935828899</v>
      </c>
    </row>
    <row r="66" spans="1:140" ht="15" outlineLevel="2">
      <c r="A66" s="262">
        <v>134</v>
      </c>
      <c r="B66" s="263" t="s">
        <v>321</v>
      </c>
      <c r="C66" s="264" t="s">
        <v>398</v>
      </c>
      <c r="D66" s="265">
        <v>83</v>
      </c>
      <c r="E66" s="265">
        <v>83</v>
      </c>
      <c r="F66" s="265">
        <v>83</v>
      </c>
      <c r="G66" s="265">
        <v>83</v>
      </c>
      <c r="H66" s="265">
        <v>83</v>
      </c>
      <c r="I66" s="265">
        <v>83</v>
      </c>
      <c r="J66" s="265">
        <v>83</v>
      </c>
      <c r="K66" s="265">
        <v>83</v>
      </c>
      <c r="L66" s="265">
        <v>83</v>
      </c>
      <c r="M66" s="265">
        <v>83</v>
      </c>
      <c r="N66" s="265">
        <v>83</v>
      </c>
      <c r="O66" s="265">
        <v>106</v>
      </c>
      <c r="P66" s="95">
        <v>105</v>
      </c>
      <c r="Q66" s="95">
        <v>95</v>
      </c>
      <c r="R66" s="95">
        <v>95</v>
      </c>
      <c r="S66" s="95">
        <v>126</v>
      </c>
      <c r="T66" s="95">
        <v>126</v>
      </c>
      <c r="U66" s="95">
        <v>133</v>
      </c>
      <c r="V66" s="95">
        <v>131</v>
      </c>
      <c r="W66" s="95">
        <v>131</v>
      </c>
      <c r="X66" s="95">
        <v>130</v>
      </c>
      <c r="Y66" s="95">
        <v>132</v>
      </c>
      <c r="Z66" s="95">
        <v>131</v>
      </c>
      <c r="AA66" s="95">
        <v>132</v>
      </c>
      <c r="AB66" s="265">
        <v>132</v>
      </c>
      <c r="AC66" s="265">
        <v>132</v>
      </c>
      <c r="AD66" s="265">
        <v>134</v>
      </c>
      <c r="AE66" s="265">
        <v>134</v>
      </c>
      <c r="AF66" s="265">
        <v>136</v>
      </c>
      <c r="AG66" s="265">
        <v>136</v>
      </c>
      <c r="AH66" s="265">
        <v>137</v>
      </c>
      <c r="AI66" s="265">
        <v>137</v>
      </c>
      <c r="AJ66" s="265">
        <v>137</v>
      </c>
      <c r="AK66" s="265">
        <v>137</v>
      </c>
      <c r="AL66" s="265">
        <v>137</v>
      </c>
      <c r="AM66" s="265">
        <v>137</v>
      </c>
      <c r="AN66" s="95">
        <v>135</v>
      </c>
      <c r="AO66" s="95">
        <v>136</v>
      </c>
      <c r="AP66" s="95">
        <v>136</v>
      </c>
      <c r="AQ66" s="95">
        <v>133</v>
      </c>
      <c r="AR66" s="95">
        <v>132</v>
      </c>
      <c r="AS66" s="95">
        <v>132</v>
      </c>
      <c r="AT66" s="95">
        <v>132</v>
      </c>
      <c r="AU66" s="95">
        <v>132</v>
      </c>
      <c r="AV66" s="95">
        <v>132</v>
      </c>
      <c r="AW66" s="95">
        <v>132</v>
      </c>
      <c r="AX66" s="95">
        <v>131</v>
      </c>
      <c r="AY66" s="95">
        <v>131</v>
      </c>
      <c r="AZ66" s="265">
        <v>131</v>
      </c>
      <c r="BA66" s="265">
        <v>131</v>
      </c>
      <c r="BB66" s="265">
        <v>131</v>
      </c>
      <c r="BC66" s="265">
        <v>131</v>
      </c>
      <c r="BD66" s="265">
        <v>130</v>
      </c>
      <c r="BE66" s="265">
        <v>130</v>
      </c>
      <c r="BF66" s="265">
        <v>127</v>
      </c>
      <c r="BG66" s="265">
        <v>126</v>
      </c>
      <c r="BH66" s="265">
        <v>126</v>
      </c>
      <c r="BI66" s="265">
        <v>126</v>
      </c>
      <c r="BJ66" s="265">
        <v>126</v>
      </c>
      <c r="BK66" s="265">
        <v>125</v>
      </c>
      <c r="BL66" s="95">
        <v>124</v>
      </c>
      <c r="BM66" s="95">
        <v>124</v>
      </c>
      <c r="BN66" s="95">
        <v>127</v>
      </c>
      <c r="BO66" s="95">
        <v>129</v>
      </c>
      <c r="BP66" s="95">
        <v>129</v>
      </c>
      <c r="BQ66" s="95">
        <v>130</v>
      </c>
      <c r="BR66" s="95">
        <v>129</v>
      </c>
      <c r="BS66" s="95">
        <v>129</v>
      </c>
      <c r="BT66" s="95">
        <v>129</v>
      </c>
      <c r="BU66" s="95">
        <v>128</v>
      </c>
      <c r="BV66" s="95">
        <v>128</v>
      </c>
      <c r="BW66" s="95">
        <v>128</v>
      </c>
      <c r="BX66" s="265">
        <v>131</v>
      </c>
      <c r="BY66" s="265">
        <v>131</v>
      </c>
      <c r="BZ66" s="265">
        <v>133</v>
      </c>
      <c r="CA66" s="265">
        <v>134</v>
      </c>
      <c r="CB66" s="265">
        <v>135</v>
      </c>
      <c r="CC66" s="265">
        <v>133</v>
      </c>
      <c r="CD66" s="265">
        <v>132</v>
      </c>
      <c r="CE66" s="265">
        <v>132</v>
      </c>
      <c r="CF66" s="265">
        <v>135</v>
      </c>
      <c r="CG66" s="265">
        <v>136</v>
      </c>
      <c r="CH66" s="265">
        <v>135</v>
      </c>
      <c r="CI66" s="265">
        <v>135</v>
      </c>
      <c r="CJ66" s="95">
        <v>135</v>
      </c>
      <c r="CK66" s="95">
        <v>134</v>
      </c>
      <c r="CL66" s="95">
        <v>134</v>
      </c>
      <c r="CM66" s="95">
        <v>137</v>
      </c>
      <c r="CN66" s="95">
        <v>136</v>
      </c>
      <c r="CO66" s="95">
        <v>136</v>
      </c>
      <c r="CP66" s="95">
        <v>136</v>
      </c>
      <c r="CQ66" s="95">
        <v>137</v>
      </c>
      <c r="CR66" s="95">
        <v>137</v>
      </c>
      <c r="CS66" s="95">
        <v>136</v>
      </c>
      <c r="CT66" s="95">
        <v>135</v>
      </c>
      <c r="CU66" s="95">
        <v>134</v>
      </c>
      <c r="CV66" s="265">
        <v>134</v>
      </c>
      <c r="CW66" s="265">
        <v>134</v>
      </c>
      <c r="CX66" s="265">
        <v>133</v>
      </c>
      <c r="CY66" s="265">
        <v>137</v>
      </c>
      <c r="CZ66" s="265">
        <v>136</v>
      </c>
      <c r="DA66" s="265">
        <v>136</v>
      </c>
      <c r="DB66" s="265">
        <v>134</v>
      </c>
      <c r="DC66" s="265">
        <v>134</v>
      </c>
      <c r="DD66" s="265">
        <v>137</v>
      </c>
      <c r="DE66" s="265">
        <v>137</v>
      </c>
      <c r="DF66" s="265">
        <v>136</v>
      </c>
      <c r="DG66" s="265">
        <v>133</v>
      </c>
      <c r="DH66" s="95">
        <v>131</v>
      </c>
      <c r="DI66" s="95">
        <v>137</v>
      </c>
      <c r="DJ66" s="95">
        <v>133</v>
      </c>
      <c r="DK66" s="95">
        <v>134</v>
      </c>
      <c r="DL66" s="95">
        <v>136</v>
      </c>
      <c r="DM66" s="95">
        <v>136</v>
      </c>
      <c r="DN66" s="95">
        <v>137</v>
      </c>
      <c r="DO66" s="95">
        <v>138</v>
      </c>
      <c r="DP66" s="95">
        <v>138</v>
      </c>
      <c r="DQ66" s="95">
        <v>137</v>
      </c>
      <c r="DR66" s="95">
        <v>137</v>
      </c>
      <c r="DS66" s="95">
        <v>137</v>
      </c>
      <c r="DT66" s="95">
        <v>136</v>
      </c>
      <c r="DU66" s="95">
        <v>136</v>
      </c>
      <c r="DV66" s="95">
        <v>137</v>
      </c>
      <c r="DW66" s="95">
        <v>138</v>
      </c>
      <c r="DX66" s="271">
        <v>138</v>
      </c>
      <c r="DY66" s="276">
        <v>139</v>
      </c>
      <c r="DZ66" s="276">
        <v>138</v>
      </c>
      <c r="EA66" s="276">
        <v>139</v>
      </c>
      <c r="EB66" s="276">
        <v>140</v>
      </c>
      <c r="EC66" s="276">
        <v>140</v>
      </c>
      <c r="ED66" s="276">
        <v>139</v>
      </c>
      <c r="EE66" s="276">
        <v>139</v>
      </c>
      <c r="EF66" s="95">
        <v>138</v>
      </c>
      <c r="EG66" s="281">
        <v>-1</v>
      </c>
      <c r="EH66" s="282">
        <v>99.280575539568304</v>
      </c>
      <c r="EI66" s="281">
        <v>-1</v>
      </c>
      <c r="EJ66" s="282">
        <v>99.280575539568304</v>
      </c>
    </row>
    <row r="67" spans="1:140" ht="15" outlineLevel="2">
      <c r="A67" s="262">
        <v>150</v>
      </c>
      <c r="B67" s="263" t="s">
        <v>321</v>
      </c>
      <c r="C67" s="264" t="s">
        <v>399</v>
      </c>
      <c r="D67" s="265">
        <v>137</v>
      </c>
      <c r="E67" s="265">
        <v>137</v>
      </c>
      <c r="F67" s="265">
        <v>137</v>
      </c>
      <c r="G67" s="265">
        <v>137</v>
      </c>
      <c r="H67" s="265">
        <v>137</v>
      </c>
      <c r="I67" s="265">
        <v>137</v>
      </c>
      <c r="J67" s="265">
        <v>137</v>
      </c>
      <c r="K67" s="265">
        <v>137</v>
      </c>
      <c r="L67" s="265">
        <v>137</v>
      </c>
      <c r="M67" s="265">
        <v>137</v>
      </c>
      <c r="N67" s="265">
        <v>136</v>
      </c>
      <c r="O67" s="265">
        <v>139</v>
      </c>
      <c r="P67" s="95">
        <v>139</v>
      </c>
      <c r="Q67" s="95">
        <v>116</v>
      </c>
      <c r="R67" s="95">
        <v>116</v>
      </c>
      <c r="S67" s="95">
        <v>158</v>
      </c>
      <c r="T67" s="95">
        <v>154</v>
      </c>
      <c r="U67" s="95">
        <v>155</v>
      </c>
      <c r="V67" s="95">
        <v>153</v>
      </c>
      <c r="W67" s="95">
        <v>152</v>
      </c>
      <c r="X67" s="95">
        <v>152</v>
      </c>
      <c r="Y67" s="95">
        <v>152</v>
      </c>
      <c r="Z67" s="95">
        <v>152</v>
      </c>
      <c r="AA67" s="95">
        <v>152</v>
      </c>
      <c r="AB67" s="265">
        <v>152</v>
      </c>
      <c r="AC67" s="265">
        <v>152</v>
      </c>
      <c r="AD67" s="265">
        <v>151</v>
      </c>
      <c r="AE67" s="265">
        <v>151</v>
      </c>
      <c r="AF67" s="265">
        <v>150</v>
      </c>
      <c r="AG67" s="265">
        <v>149</v>
      </c>
      <c r="AH67" s="265">
        <v>149</v>
      </c>
      <c r="AI67" s="265">
        <v>150</v>
      </c>
      <c r="AJ67" s="265">
        <v>150</v>
      </c>
      <c r="AK67" s="265">
        <v>149</v>
      </c>
      <c r="AL67" s="265">
        <v>148</v>
      </c>
      <c r="AM67" s="265">
        <v>148</v>
      </c>
      <c r="AN67" s="95">
        <v>148</v>
      </c>
      <c r="AO67" s="95">
        <v>147</v>
      </c>
      <c r="AP67" s="95">
        <v>147</v>
      </c>
      <c r="AQ67" s="95">
        <v>147</v>
      </c>
      <c r="AR67" s="95">
        <v>147</v>
      </c>
      <c r="AS67" s="95">
        <v>147</v>
      </c>
      <c r="AT67" s="95">
        <v>147</v>
      </c>
      <c r="AU67" s="95">
        <v>146</v>
      </c>
      <c r="AV67" s="95">
        <v>145</v>
      </c>
      <c r="AW67" s="95">
        <v>145</v>
      </c>
      <c r="AX67" s="95">
        <v>145</v>
      </c>
      <c r="AY67" s="95">
        <v>145</v>
      </c>
      <c r="AZ67" s="265">
        <v>144</v>
      </c>
      <c r="BA67" s="265">
        <v>143</v>
      </c>
      <c r="BB67" s="265">
        <v>142</v>
      </c>
      <c r="BC67" s="265">
        <v>142</v>
      </c>
      <c r="BD67" s="265">
        <v>142</v>
      </c>
      <c r="BE67" s="265">
        <v>141</v>
      </c>
      <c r="BF67" s="265">
        <v>136</v>
      </c>
      <c r="BG67" s="265">
        <v>135</v>
      </c>
      <c r="BH67" s="265">
        <v>135</v>
      </c>
      <c r="BI67" s="265">
        <v>134</v>
      </c>
      <c r="BJ67" s="265">
        <v>133</v>
      </c>
      <c r="BK67" s="265">
        <v>133</v>
      </c>
      <c r="BL67" s="95">
        <v>133</v>
      </c>
      <c r="BM67" s="95">
        <v>132</v>
      </c>
      <c r="BN67" s="95">
        <v>132</v>
      </c>
      <c r="BO67" s="95">
        <v>133</v>
      </c>
      <c r="BP67" s="95">
        <v>133</v>
      </c>
      <c r="BQ67" s="95">
        <v>133</v>
      </c>
      <c r="BR67" s="95">
        <v>133</v>
      </c>
      <c r="BS67" s="95">
        <v>130</v>
      </c>
      <c r="BT67" s="95">
        <v>130</v>
      </c>
      <c r="BU67" s="95">
        <v>129</v>
      </c>
      <c r="BV67" s="95">
        <v>127</v>
      </c>
      <c r="BW67" s="95">
        <v>127</v>
      </c>
      <c r="BX67" s="265">
        <v>127</v>
      </c>
      <c r="BY67" s="265">
        <v>126</v>
      </c>
      <c r="BZ67" s="265">
        <v>136</v>
      </c>
      <c r="CA67" s="265">
        <v>136</v>
      </c>
      <c r="CB67" s="265">
        <v>137</v>
      </c>
      <c r="CC67" s="265">
        <v>135</v>
      </c>
      <c r="CD67" s="265">
        <v>132</v>
      </c>
      <c r="CE67" s="265">
        <v>132</v>
      </c>
      <c r="CF67" s="265">
        <v>134</v>
      </c>
      <c r="CG67" s="265">
        <v>134</v>
      </c>
      <c r="CH67" s="265">
        <v>133</v>
      </c>
      <c r="CI67" s="265">
        <v>131</v>
      </c>
      <c r="CJ67" s="95">
        <v>132</v>
      </c>
      <c r="CK67" s="95">
        <v>131</v>
      </c>
      <c r="CL67" s="95">
        <v>130</v>
      </c>
      <c r="CM67" s="95">
        <v>129</v>
      </c>
      <c r="CN67" s="95">
        <v>128</v>
      </c>
      <c r="CO67" s="95">
        <v>128</v>
      </c>
      <c r="CP67" s="95">
        <v>129</v>
      </c>
      <c r="CQ67" s="95">
        <v>130</v>
      </c>
      <c r="CR67" s="95">
        <v>130</v>
      </c>
      <c r="CS67" s="95">
        <v>129</v>
      </c>
      <c r="CT67" s="95">
        <v>129</v>
      </c>
      <c r="CU67" s="95">
        <v>129</v>
      </c>
      <c r="CV67" s="265">
        <v>127</v>
      </c>
      <c r="CW67" s="265">
        <v>127</v>
      </c>
      <c r="CX67" s="265">
        <v>128</v>
      </c>
      <c r="CY67" s="265">
        <v>130</v>
      </c>
      <c r="CZ67" s="265">
        <v>130</v>
      </c>
      <c r="DA67" s="265">
        <v>131</v>
      </c>
      <c r="DB67" s="265">
        <v>134</v>
      </c>
      <c r="DC67" s="265">
        <v>132</v>
      </c>
      <c r="DD67" s="265">
        <v>133</v>
      </c>
      <c r="DE67" s="265">
        <v>131</v>
      </c>
      <c r="DF67" s="265">
        <v>129</v>
      </c>
      <c r="DG67" s="265">
        <v>128</v>
      </c>
      <c r="DH67" s="95">
        <v>125</v>
      </c>
      <c r="DI67" s="95">
        <v>123</v>
      </c>
      <c r="DJ67" s="95">
        <v>120</v>
      </c>
      <c r="DK67" s="95">
        <v>120</v>
      </c>
      <c r="DL67" s="95">
        <v>120</v>
      </c>
      <c r="DM67" s="95">
        <v>120</v>
      </c>
      <c r="DN67" s="95">
        <v>119</v>
      </c>
      <c r="DO67" s="95">
        <v>119</v>
      </c>
      <c r="DP67" s="95">
        <v>117</v>
      </c>
      <c r="DQ67" s="95">
        <v>117</v>
      </c>
      <c r="DR67" s="95">
        <v>117</v>
      </c>
      <c r="DS67" s="95">
        <v>117</v>
      </c>
      <c r="DT67" s="95">
        <v>117</v>
      </c>
      <c r="DU67" s="95">
        <v>116</v>
      </c>
      <c r="DV67" s="95">
        <v>116</v>
      </c>
      <c r="DW67" s="95">
        <v>116</v>
      </c>
      <c r="DX67" s="271">
        <v>118</v>
      </c>
      <c r="DY67" s="276">
        <v>118</v>
      </c>
      <c r="DZ67" s="276">
        <v>118</v>
      </c>
      <c r="EA67" s="276">
        <v>118</v>
      </c>
      <c r="EB67" s="276">
        <v>115</v>
      </c>
      <c r="EC67" s="276">
        <v>114</v>
      </c>
      <c r="ED67" s="276">
        <v>114</v>
      </c>
      <c r="EE67" s="276">
        <v>114</v>
      </c>
      <c r="EF67" s="95">
        <v>114</v>
      </c>
      <c r="EG67" s="281">
        <v>0</v>
      </c>
      <c r="EH67" s="282">
        <v>100</v>
      </c>
      <c r="EI67" s="281">
        <v>0</v>
      </c>
      <c r="EJ67" s="282">
        <v>100</v>
      </c>
    </row>
    <row r="68" spans="1:140" ht="15" outlineLevel="2">
      <c r="A68" s="262">
        <v>237</v>
      </c>
      <c r="B68" s="263" t="s">
        <v>321</v>
      </c>
      <c r="C68" s="264" t="s">
        <v>400</v>
      </c>
      <c r="D68" s="265">
        <v>167</v>
      </c>
      <c r="E68" s="265">
        <v>167</v>
      </c>
      <c r="F68" s="265">
        <v>167</v>
      </c>
      <c r="G68" s="265">
        <v>167</v>
      </c>
      <c r="H68" s="265">
        <v>167</v>
      </c>
      <c r="I68" s="265">
        <v>168</v>
      </c>
      <c r="J68" s="265">
        <v>168</v>
      </c>
      <c r="K68" s="265">
        <v>168</v>
      </c>
      <c r="L68" s="265">
        <v>168</v>
      </c>
      <c r="M68" s="265">
        <v>168</v>
      </c>
      <c r="N68" s="265">
        <v>168</v>
      </c>
      <c r="O68" s="265">
        <v>179</v>
      </c>
      <c r="P68" s="95">
        <v>179</v>
      </c>
      <c r="Q68" s="95">
        <v>164</v>
      </c>
      <c r="R68" s="95">
        <v>162</v>
      </c>
      <c r="S68" s="95">
        <v>233</v>
      </c>
      <c r="T68" s="95">
        <v>230</v>
      </c>
      <c r="U68" s="95">
        <v>238</v>
      </c>
      <c r="V68" s="95">
        <v>236</v>
      </c>
      <c r="W68" s="95">
        <v>235</v>
      </c>
      <c r="X68" s="95">
        <v>235</v>
      </c>
      <c r="Y68" s="95">
        <v>239</v>
      </c>
      <c r="Z68" s="95">
        <v>238</v>
      </c>
      <c r="AA68" s="95">
        <v>238</v>
      </c>
      <c r="AB68" s="265">
        <v>237</v>
      </c>
      <c r="AC68" s="265">
        <v>236</v>
      </c>
      <c r="AD68" s="265">
        <v>235</v>
      </c>
      <c r="AE68" s="265">
        <v>235</v>
      </c>
      <c r="AF68" s="265">
        <v>233</v>
      </c>
      <c r="AG68" s="265">
        <v>232</v>
      </c>
      <c r="AH68" s="265">
        <v>232</v>
      </c>
      <c r="AI68" s="265">
        <v>234</v>
      </c>
      <c r="AJ68" s="265">
        <v>233</v>
      </c>
      <c r="AK68" s="265">
        <v>234</v>
      </c>
      <c r="AL68" s="265">
        <v>234</v>
      </c>
      <c r="AM68" s="265">
        <v>234</v>
      </c>
      <c r="AN68" s="95">
        <v>234</v>
      </c>
      <c r="AO68" s="95">
        <v>233</v>
      </c>
      <c r="AP68" s="95">
        <v>233</v>
      </c>
      <c r="AQ68" s="95">
        <v>232</v>
      </c>
      <c r="AR68" s="95">
        <v>231</v>
      </c>
      <c r="AS68" s="95">
        <v>231</v>
      </c>
      <c r="AT68" s="95">
        <v>230</v>
      </c>
      <c r="AU68" s="95">
        <v>229</v>
      </c>
      <c r="AV68" s="95">
        <v>229</v>
      </c>
      <c r="AW68" s="95">
        <v>227</v>
      </c>
      <c r="AX68" s="95">
        <v>227</v>
      </c>
      <c r="AY68" s="95">
        <v>227</v>
      </c>
      <c r="AZ68" s="265">
        <v>226</v>
      </c>
      <c r="BA68" s="265">
        <v>226</v>
      </c>
      <c r="BB68" s="265">
        <v>225</v>
      </c>
      <c r="BC68" s="265">
        <v>225</v>
      </c>
      <c r="BD68" s="265">
        <v>225</v>
      </c>
      <c r="BE68" s="265">
        <v>225</v>
      </c>
      <c r="BF68" s="265">
        <v>220</v>
      </c>
      <c r="BG68" s="265">
        <v>222</v>
      </c>
      <c r="BH68" s="265">
        <v>222</v>
      </c>
      <c r="BI68" s="265">
        <v>221</v>
      </c>
      <c r="BJ68" s="265">
        <v>218</v>
      </c>
      <c r="BK68" s="265">
        <v>218</v>
      </c>
      <c r="BL68" s="95">
        <v>216</v>
      </c>
      <c r="BM68" s="95">
        <v>216</v>
      </c>
      <c r="BN68" s="95">
        <v>219</v>
      </c>
      <c r="BO68" s="95">
        <v>219</v>
      </c>
      <c r="BP68" s="95">
        <v>219</v>
      </c>
      <c r="BQ68" s="95">
        <v>219</v>
      </c>
      <c r="BR68" s="95">
        <v>215</v>
      </c>
      <c r="BS68" s="95">
        <v>215</v>
      </c>
      <c r="BT68" s="95">
        <v>215</v>
      </c>
      <c r="BU68" s="95">
        <v>215</v>
      </c>
      <c r="BV68" s="95">
        <v>216</v>
      </c>
      <c r="BW68" s="95">
        <v>216</v>
      </c>
      <c r="BX68" s="265">
        <v>218</v>
      </c>
      <c r="BY68" s="265">
        <v>215</v>
      </c>
      <c r="BZ68" s="265">
        <v>224</v>
      </c>
      <c r="CA68" s="265">
        <v>225</v>
      </c>
      <c r="CB68" s="265">
        <v>226</v>
      </c>
      <c r="CC68" s="265">
        <v>225</v>
      </c>
      <c r="CD68" s="265">
        <v>225</v>
      </c>
      <c r="CE68" s="265">
        <v>225</v>
      </c>
      <c r="CF68" s="265">
        <v>226</v>
      </c>
      <c r="CG68" s="265">
        <v>225</v>
      </c>
      <c r="CH68" s="265">
        <v>222</v>
      </c>
      <c r="CI68" s="265">
        <v>222</v>
      </c>
      <c r="CJ68" s="95">
        <v>222</v>
      </c>
      <c r="CK68" s="95">
        <v>218</v>
      </c>
      <c r="CL68" s="95">
        <v>217</v>
      </c>
      <c r="CM68" s="95">
        <v>220</v>
      </c>
      <c r="CN68" s="95">
        <v>221</v>
      </c>
      <c r="CO68" s="95">
        <v>221</v>
      </c>
      <c r="CP68" s="95">
        <v>218</v>
      </c>
      <c r="CQ68" s="95">
        <v>220</v>
      </c>
      <c r="CR68" s="95">
        <v>221</v>
      </c>
      <c r="CS68" s="95">
        <v>220</v>
      </c>
      <c r="CT68" s="95">
        <v>219</v>
      </c>
      <c r="CU68" s="95">
        <v>219</v>
      </c>
      <c r="CV68" s="265">
        <v>218</v>
      </c>
      <c r="CW68" s="265">
        <v>215</v>
      </c>
      <c r="CX68" s="265">
        <v>215</v>
      </c>
      <c r="CY68" s="265">
        <v>216</v>
      </c>
      <c r="CZ68" s="265">
        <v>216</v>
      </c>
      <c r="DA68" s="265">
        <v>219</v>
      </c>
      <c r="DB68" s="265">
        <v>218</v>
      </c>
      <c r="DC68" s="265">
        <v>218</v>
      </c>
      <c r="DD68" s="265">
        <v>220</v>
      </c>
      <c r="DE68" s="265">
        <v>222</v>
      </c>
      <c r="DF68" s="265">
        <v>222</v>
      </c>
      <c r="DG68" s="265">
        <v>222</v>
      </c>
      <c r="DH68" s="95">
        <v>222</v>
      </c>
      <c r="DI68" s="95">
        <v>218</v>
      </c>
      <c r="DJ68" s="95">
        <v>213</v>
      </c>
      <c r="DK68" s="95">
        <v>221</v>
      </c>
      <c r="DL68" s="95">
        <v>225</v>
      </c>
      <c r="DM68" s="95">
        <v>226</v>
      </c>
      <c r="DN68" s="95">
        <v>226</v>
      </c>
      <c r="DO68" s="95">
        <v>229</v>
      </c>
      <c r="DP68" s="95">
        <v>230</v>
      </c>
      <c r="DQ68" s="95">
        <v>230</v>
      </c>
      <c r="DR68" s="95">
        <v>232</v>
      </c>
      <c r="DS68" s="95">
        <v>232</v>
      </c>
      <c r="DT68" s="95">
        <v>230</v>
      </c>
      <c r="DU68" s="95">
        <v>229</v>
      </c>
      <c r="DV68" s="95">
        <v>226</v>
      </c>
      <c r="DW68" s="95">
        <v>226</v>
      </c>
      <c r="DX68" s="271">
        <v>227</v>
      </c>
      <c r="DY68" s="276">
        <v>229</v>
      </c>
      <c r="DZ68" s="276">
        <v>229</v>
      </c>
      <c r="EA68" s="276">
        <v>229</v>
      </c>
      <c r="EB68" s="276">
        <v>227</v>
      </c>
      <c r="EC68" s="276">
        <v>226</v>
      </c>
      <c r="ED68" s="276">
        <v>226</v>
      </c>
      <c r="EE68" s="276">
        <v>223</v>
      </c>
      <c r="EF68" s="95">
        <v>223</v>
      </c>
      <c r="EG68" s="281">
        <v>0</v>
      </c>
      <c r="EH68" s="282">
        <v>100</v>
      </c>
      <c r="EI68" s="281">
        <v>0</v>
      </c>
      <c r="EJ68" s="282">
        <v>100</v>
      </c>
    </row>
    <row r="69" spans="1:140" ht="15" outlineLevel="2">
      <c r="A69" s="262">
        <v>264</v>
      </c>
      <c r="B69" s="263" t="s">
        <v>321</v>
      </c>
      <c r="C69" s="264" t="s">
        <v>401</v>
      </c>
      <c r="D69" s="265">
        <v>81</v>
      </c>
      <c r="E69" s="265">
        <v>81</v>
      </c>
      <c r="F69" s="265">
        <v>81</v>
      </c>
      <c r="G69" s="265">
        <v>81</v>
      </c>
      <c r="H69" s="265">
        <v>81</v>
      </c>
      <c r="I69" s="265">
        <v>84</v>
      </c>
      <c r="J69" s="265">
        <v>84</v>
      </c>
      <c r="K69" s="265">
        <v>84</v>
      </c>
      <c r="L69" s="265">
        <v>84</v>
      </c>
      <c r="M69" s="265">
        <v>84</v>
      </c>
      <c r="N69" s="265">
        <v>83</v>
      </c>
      <c r="O69" s="265">
        <v>91</v>
      </c>
      <c r="P69" s="95">
        <v>90</v>
      </c>
      <c r="Q69" s="95">
        <v>81</v>
      </c>
      <c r="R69" s="95">
        <v>80</v>
      </c>
      <c r="S69" s="95">
        <v>116</v>
      </c>
      <c r="T69" s="95">
        <v>114</v>
      </c>
      <c r="U69" s="95">
        <v>119</v>
      </c>
      <c r="V69" s="95">
        <v>118</v>
      </c>
      <c r="W69" s="95">
        <v>118</v>
      </c>
      <c r="X69" s="95">
        <v>118</v>
      </c>
      <c r="Y69" s="95">
        <v>119</v>
      </c>
      <c r="Z69" s="95">
        <v>119</v>
      </c>
      <c r="AA69" s="95">
        <v>121</v>
      </c>
      <c r="AB69" s="265">
        <v>121</v>
      </c>
      <c r="AC69" s="265">
        <v>121</v>
      </c>
      <c r="AD69" s="265">
        <v>121</v>
      </c>
      <c r="AE69" s="265">
        <v>121</v>
      </c>
      <c r="AF69" s="265">
        <v>123</v>
      </c>
      <c r="AG69" s="265">
        <v>121</v>
      </c>
      <c r="AH69" s="265">
        <v>121</v>
      </c>
      <c r="AI69" s="265">
        <v>122</v>
      </c>
      <c r="AJ69" s="265">
        <v>122</v>
      </c>
      <c r="AK69" s="265">
        <v>123</v>
      </c>
      <c r="AL69" s="265">
        <v>123</v>
      </c>
      <c r="AM69" s="265">
        <v>123</v>
      </c>
      <c r="AN69" s="95">
        <v>123</v>
      </c>
      <c r="AO69" s="95">
        <v>124</v>
      </c>
      <c r="AP69" s="95">
        <v>124</v>
      </c>
      <c r="AQ69" s="95">
        <v>124</v>
      </c>
      <c r="AR69" s="95">
        <v>124</v>
      </c>
      <c r="AS69" s="95">
        <v>124</v>
      </c>
      <c r="AT69" s="95">
        <v>124</v>
      </c>
      <c r="AU69" s="95">
        <v>122</v>
      </c>
      <c r="AV69" s="95">
        <v>122</v>
      </c>
      <c r="AW69" s="95">
        <v>122</v>
      </c>
      <c r="AX69" s="95">
        <v>121</v>
      </c>
      <c r="AY69" s="95">
        <v>121</v>
      </c>
      <c r="AZ69" s="265">
        <v>121</v>
      </c>
      <c r="BA69" s="265">
        <v>121</v>
      </c>
      <c r="BB69" s="265">
        <v>120</v>
      </c>
      <c r="BC69" s="265">
        <v>120</v>
      </c>
      <c r="BD69" s="265">
        <v>118</v>
      </c>
      <c r="BE69" s="265">
        <v>118</v>
      </c>
      <c r="BF69" s="265">
        <v>116</v>
      </c>
      <c r="BG69" s="265">
        <v>116</v>
      </c>
      <c r="BH69" s="265">
        <v>116</v>
      </c>
      <c r="BI69" s="265">
        <v>116</v>
      </c>
      <c r="BJ69" s="265">
        <v>116</v>
      </c>
      <c r="BK69" s="265">
        <v>115</v>
      </c>
      <c r="BL69" s="95">
        <v>114</v>
      </c>
      <c r="BM69" s="95">
        <v>114</v>
      </c>
      <c r="BN69" s="95">
        <v>117</v>
      </c>
      <c r="BO69" s="95">
        <v>117</v>
      </c>
      <c r="BP69" s="95">
        <v>117</v>
      </c>
      <c r="BQ69" s="95">
        <v>117</v>
      </c>
      <c r="BR69" s="95">
        <v>114</v>
      </c>
      <c r="BS69" s="95">
        <v>114</v>
      </c>
      <c r="BT69" s="95">
        <v>114</v>
      </c>
      <c r="BU69" s="95">
        <v>114</v>
      </c>
      <c r="BV69" s="95">
        <v>114</v>
      </c>
      <c r="BW69" s="95">
        <v>114</v>
      </c>
      <c r="BX69" s="265">
        <v>117</v>
      </c>
      <c r="BY69" s="265">
        <v>117</v>
      </c>
      <c r="BZ69" s="265">
        <v>127</v>
      </c>
      <c r="CA69" s="265">
        <v>127</v>
      </c>
      <c r="CB69" s="265">
        <v>128</v>
      </c>
      <c r="CC69" s="265">
        <v>127</v>
      </c>
      <c r="CD69" s="265">
        <v>128</v>
      </c>
      <c r="CE69" s="265">
        <v>127</v>
      </c>
      <c r="CF69" s="265">
        <v>127</v>
      </c>
      <c r="CG69" s="265">
        <v>128</v>
      </c>
      <c r="CH69" s="265">
        <v>128</v>
      </c>
      <c r="CI69" s="265">
        <v>128</v>
      </c>
      <c r="CJ69" s="95">
        <v>128</v>
      </c>
      <c r="CK69" s="95">
        <v>126</v>
      </c>
      <c r="CL69" s="95">
        <v>130</v>
      </c>
      <c r="CM69" s="95">
        <v>129</v>
      </c>
      <c r="CN69" s="95">
        <v>128</v>
      </c>
      <c r="CO69" s="95">
        <v>130</v>
      </c>
      <c r="CP69" s="95">
        <v>130</v>
      </c>
      <c r="CQ69" s="95">
        <v>132</v>
      </c>
      <c r="CR69" s="95">
        <v>132</v>
      </c>
      <c r="CS69" s="95">
        <v>131</v>
      </c>
      <c r="CT69" s="95">
        <v>131</v>
      </c>
      <c r="CU69" s="95">
        <v>132</v>
      </c>
      <c r="CV69" s="265">
        <v>131</v>
      </c>
      <c r="CW69" s="265">
        <v>130</v>
      </c>
      <c r="CX69" s="265">
        <v>131</v>
      </c>
      <c r="CY69" s="265">
        <v>132</v>
      </c>
      <c r="CZ69" s="265">
        <v>133</v>
      </c>
      <c r="DA69" s="265">
        <v>135</v>
      </c>
      <c r="DB69" s="265">
        <v>136</v>
      </c>
      <c r="DC69" s="265">
        <v>137</v>
      </c>
      <c r="DD69" s="265">
        <v>136</v>
      </c>
      <c r="DE69" s="265">
        <v>136</v>
      </c>
      <c r="DF69" s="265">
        <v>135</v>
      </c>
      <c r="DG69" s="265">
        <v>134</v>
      </c>
      <c r="DH69" s="95">
        <v>133</v>
      </c>
      <c r="DI69" s="95">
        <v>130</v>
      </c>
      <c r="DJ69" s="95">
        <v>125</v>
      </c>
      <c r="DK69" s="95">
        <v>125</v>
      </c>
      <c r="DL69" s="95">
        <v>128</v>
      </c>
      <c r="DM69" s="95">
        <v>128</v>
      </c>
      <c r="DN69" s="95">
        <v>129</v>
      </c>
      <c r="DO69" s="95">
        <v>126</v>
      </c>
      <c r="DP69" s="95">
        <v>125</v>
      </c>
      <c r="DQ69" s="95">
        <v>126</v>
      </c>
      <c r="DR69" s="95">
        <v>127</v>
      </c>
      <c r="DS69" s="95">
        <v>127</v>
      </c>
      <c r="DT69" s="95">
        <v>125</v>
      </c>
      <c r="DU69" s="95">
        <v>125</v>
      </c>
      <c r="DV69" s="95">
        <v>126</v>
      </c>
      <c r="DW69" s="95">
        <v>125</v>
      </c>
      <c r="DX69" s="271">
        <v>125</v>
      </c>
      <c r="DY69" s="276">
        <v>125</v>
      </c>
      <c r="DZ69" s="276">
        <v>126</v>
      </c>
      <c r="EA69" s="276">
        <v>127</v>
      </c>
      <c r="EB69" s="276">
        <v>125</v>
      </c>
      <c r="EC69" s="276">
        <v>126</v>
      </c>
      <c r="ED69" s="276">
        <v>126</v>
      </c>
      <c r="EE69" s="276">
        <v>127</v>
      </c>
      <c r="EF69" s="95">
        <v>126</v>
      </c>
      <c r="EG69" s="281">
        <v>-1</v>
      </c>
      <c r="EH69" s="282">
        <v>99.212598425196902</v>
      </c>
      <c r="EI69" s="281">
        <v>-1</v>
      </c>
      <c r="EJ69" s="282">
        <v>99.212598425196902</v>
      </c>
    </row>
    <row r="70" spans="1:140" ht="15" outlineLevel="2">
      <c r="A70" s="262">
        <v>310</v>
      </c>
      <c r="B70" s="263" t="s">
        <v>321</v>
      </c>
      <c r="C70" s="264" t="s">
        <v>402</v>
      </c>
      <c r="D70" s="265">
        <v>100</v>
      </c>
      <c r="E70" s="265">
        <v>100</v>
      </c>
      <c r="F70" s="265">
        <v>100</v>
      </c>
      <c r="G70" s="265">
        <v>100</v>
      </c>
      <c r="H70" s="265">
        <v>100</v>
      </c>
      <c r="I70" s="265">
        <v>101</v>
      </c>
      <c r="J70" s="265">
        <v>101</v>
      </c>
      <c r="K70" s="265">
        <v>101</v>
      </c>
      <c r="L70" s="265">
        <v>101</v>
      </c>
      <c r="M70" s="265">
        <v>101</v>
      </c>
      <c r="N70" s="265">
        <v>100</v>
      </c>
      <c r="O70" s="265">
        <v>105</v>
      </c>
      <c r="P70" s="95">
        <v>105</v>
      </c>
      <c r="Q70" s="95">
        <v>91</v>
      </c>
      <c r="R70" s="95">
        <v>90</v>
      </c>
      <c r="S70" s="95">
        <v>132</v>
      </c>
      <c r="T70" s="95">
        <v>130</v>
      </c>
      <c r="U70" s="95">
        <v>135</v>
      </c>
      <c r="V70" s="95">
        <v>136</v>
      </c>
      <c r="W70" s="95">
        <v>136</v>
      </c>
      <c r="X70" s="95">
        <v>136</v>
      </c>
      <c r="Y70" s="95">
        <v>137</v>
      </c>
      <c r="Z70" s="95">
        <v>137</v>
      </c>
      <c r="AA70" s="95">
        <v>138</v>
      </c>
      <c r="AB70" s="265">
        <v>138</v>
      </c>
      <c r="AC70" s="265">
        <v>135</v>
      </c>
      <c r="AD70" s="265">
        <v>135</v>
      </c>
      <c r="AE70" s="265">
        <v>135</v>
      </c>
      <c r="AF70" s="265">
        <v>135</v>
      </c>
      <c r="AG70" s="265">
        <v>135</v>
      </c>
      <c r="AH70" s="265">
        <v>135</v>
      </c>
      <c r="AI70" s="265">
        <v>136</v>
      </c>
      <c r="AJ70" s="265">
        <v>136</v>
      </c>
      <c r="AK70" s="265">
        <v>136</v>
      </c>
      <c r="AL70" s="265">
        <v>136</v>
      </c>
      <c r="AM70" s="265">
        <v>136</v>
      </c>
      <c r="AN70" s="95">
        <v>136</v>
      </c>
      <c r="AO70" s="95">
        <v>136</v>
      </c>
      <c r="AP70" s="95">
        <v>135</v>
      </c>
      <c r="AQ70" s="95">
        <v>135</v>
      </c>
      <c r="AR70" s="95">
        <v>135</v>
      </c>
      <c r="AS70" s="95">
        <v>134</v>
      </c>
      <c r="AT70" s="95">
        <v>134</v>
      </c>
      <c r="AU70" s="95">
        <v>133</v>
      </c>
      <c r="AV70" s="95">
        <v>133</v>
      </c>
      <c r="AW70" s="95">
        <v>132</v>
      </c>
      <c r="AX70" s="95">
        <v>132</v>
      </c>
      <c r="AY70" s="95">
        <v>132</v>
      </c>
      <c r="AZ70" s="265">
        <v>132</v>
      </c>
      <c r="BA70" s="265">
        <v>132</v>
      </c>
      <c r="BB70" s="265">
        <v>131</v>
      </c>
      <c r="BC70" s="265">
        <v>131</v>
      </c>
      <c r="BD70" s="265">
        <v>130</v>
      </c>
      <c r="BE70" s="265">
        <v>129</v>
      </c>
      <c r="BF70" s="265">
        <v>126</v>
      </c>
      <c r="BG70" s="265">
        <v>124</v>
      </c>
      <c r="BH70" s="265">
        <v>124</v>
      </c>
      <c r="BI70" s="265">
        <v>124</v>
      </c>
      <c r="BJ70" s="265">
        <v>125</v>
      </c>
      <c r="BK70" s="265">
        <v>125</v>
      </c>
      <c r="BL70" s="95">
        <v>125</v>
      </c>
      <c r="BM70" s="95">
        <v>125</v>
      </c>
      <c r="BN70" s="95">
        <v>125</v>
      </c>
      <c r="BO70" s="95">
        <v>125</v>
      </c>
      <c r="BP70" s="95">
        <v>125</v>
      </c>
      <c r="BQ70" s="95">
        <v>127</v>
      </c>
      <c r="BR70" s="95">
        <v>126</v>
      </c>
      <c r="BS70" s="95">
        <v>128</v>
      </c>
      <c r="BT70" s="95">
        <v>128</v>
      </c>
      <c r="BU70" s="95">
        <v>127</v>
      </c>
      <c r="BV70" s="95">
        <v>128</v>
      </c>
      <c r="BW70" s="95">
        <v>128</v>
      </c>
      <c r="BX70" s="265">
        <v>128</v>
      </c>
      <c r="BY70" s="265">
        <v>127</v>
      </c>
      <c r="BZ70" s="265">
        <v>130</v>
      </c>
      <c r="CA70" s="265">
        <v>130</v>
      </c>
      <c r="CB70" s="265">
        <v>130</v>
      </c>
      <c r="CC70" s="265">
        <v>130</v>
      </c>
      <c r="CD70" s="265">
        <v>129</v>
      </c>
      <c r="CE70" s="265">
        <v>129</v>
      </c>
      <c r="CF70" s="265">
        <v>129</v>
      </c>
      <c r="CG70" s="265">
        <v>133</v>
      </c>
      <c r="CH70" s="265">
        <v>133</v>
      </c>
      <c r="CI70" s="265">
        <v>134</v>
      </c>
      <c r="CJ70" s="95">
        <v>135</v>
      </c>
      <c r="CK70" s="95">
        <v>134</v>
      </c>
      <c r="CL70" s="95">
        <v>134</v>
      </c>
      <c r="CM70" s="95">
        <v>135</v>
      </c>
      <c r="CN70" s="95">
        <v>134</v>
      </c>
      <c r="CO70" s="95">
        <v>136</v>
      </c>
      <c r="CP70" s="95">
        <v>135</v>
      </c>
      <c r="CQ70" s="95">
        <v>135</v>
      </c>
      <c r="CR70" s="95">
        <v>136</v>
      </c>
      <c r="CS70" s="95">
        <v>136</v>
      </c>
      <c r="CT70" s="95">
        <v>137</v>
      </c>
      <c r="CU70" s="95">
        <v>136</v>
      </c>
      <c r="CV70" s="265">
        <v>135</v>
      </c>
      <c r="CW70" s="265">
        <v>135</v>
      </c>
      <c r="CX70" s="265">
        <v>138</v>
      </c>
      <c r="CY70" s="265">
        <v>138</v>
      </c>
      <c r="CZ70" s="265">
        <v>138</v>
      </c>
      <c r="DA70" s="265">
        <v>136</v>
      </c>
      <c r="DB70" s="265">
        <v>134</v>
      </c>
      <c r="DC70" s="265">
        <v>138</v>
      </c>
      <c r="DD70" s="265">
        <v>139</v>
      </c>
      <c r="DE70" s="265">
        <v>139</v>
      </c>
      <c r="DF70" s="265">
        <v>138</v>
      </c>
      <c r="DG70" s="265">
        <v>138</v>
      </c>
      <c r="DH70" s="95">
        <v>139</v>
      </c>
      <c r="DI70" s="95">
        <v>138</v>
      </c>
      <c r="DJ70" s="95">
        <v>135</v>
      </c>
      <c r="DK70" s="95">
        <v>134</v>
      </c>
      <c r="DL70" s="95">
        <v>136</v>
      </c>
      <c r="DM70" s="95">
        <v>136</v>
      </c>
      <c r="DN70" s="95">
        <v>135</v>
      </c>
      <c r="DO70" s="95">
        <v>136</v>
      </c>
      <c r="DP70" s="95">
        <v>135</v>
      </c>
      <c r="DQ70" s="95">
        <v>136</v>
      </c>
      <c r="DR70" s="95">
        <v>135</v>
      </c>
      <c r="DS70" s="95">
        <v>135</v>
      </c>
      <c r="DT70" s="95">
        <v>135</v>
      </c>
      <c r="DU70" s="95">
        <v>135</v>
      </c>
      <c r="DV70" s="95">
        <v>135</v>
      </c>
      <c r="DW70" s="95">
        <v>134</v>
      </c>
      <c r="DX70" s="271">
        <v>133</v>
      </c>
      <c r="DY70" s="276">
        <v>134</v>
      </c>
      <c r="DZ70" s="276">
        <v>135</v>
      </c>
      <c r="EA70" s="276">
        <v>136</v>
      </c>
      <c r="EB70" s="276">
        <v>136</v>
      </c>
      <c r="EC70" s="276">
        <v>136</v>
      </c>
      <c r="ED70" s="276">
        <v>136</v>
      </c>
      <c r="EE70" s="276">
        <v>137</v>
      </c>
      <c r="EF70" s="95">
        <v>137</v>
      </c>
      <c r="EG70" s="281">
        <v>0</v>
      </c>
      <c r="EH70" s="282">
        <v>100</v>
      </c>
      <c r="EI70" s="281">
        <v>0</v>
      </c>
      <c r="EJ70" s="282">
        <v>100</v>
      </c>
    </row>
    <row r="71" spans="1:140" ht="15" outlineLevel="2">
      <c r="A71" s="262">
        <v>315</v>
      </c>
      <c r="B71" s="263" t="s">
        <v>321</v>
      </c>
      <c r="C71" s="264" t="s">
        <v>403</v>
      </c>
      <c r="D71" s="265">
        <v>65</v>
      </c>
      <c r="E71" s="265">
        <v>65</v>
      </c>
      <c r="F71" s="265">
        <v>65</v>
      </c>
      <c r="G71" s="265">
        <v>65</v>
      </c>
      <c r="H71" s="265">
        <v>65</v>
      </c>
      <c r="I71" s="265">
        <v>65</v>
      </c>
      <c r="J71" s="265">
        <v>65</v>
      </c>
      <c r="K71" s="265">
        <v>65</v>
      </c>
      <c r="L71" s="265">
        <v>65</v>
      </c>
      <c r="M71" s="265">
        <v>65</v>
      </c>
      <c r="N71" s="265">
        <v>65</v>
      </c>
      <c r="O71" s="265">
        <v>67</v>
      </c>
      <c r="P71" s="95">
        <v>65</v>
      </c>
      <c r="Q71" s="95">
        <v>56</v>
      </c>
      <c r="R71" s="95">
        <v>55</v>
      </c>
      <c r="S71" s="95">
        <v>78</v>
      </c>
      <c r="T71" s="95">
        <v>78</v>
      </c>
      <c r="U71" s="95">
        <v>81</v>
      </c>
      <c r="V71" s="95">
        <v>81</v>
      </c>
      <c r="W71" s="95">
        <v>82</v>
      </c>
      <c r="X71" s="95">
        <v>82</v>
      </c>
      <c r="Y71" s="95">
        <v>83</v>
      </c>
      <c r="Z71" s="95">
        <v>83</v>
      </c>
      <c r="AA71" s="95">
        <v>85</v>
      </c>
      <c r="AB71" s="265">
        <v>85</v>
      </c>
      <c r="AC71" s="265">
        <v>85</v>
      </c>
      <c r="AD71" s="265">
        <v>86</v>
      </c>
      <c r="AE71" s="265">
        <v>86</v>
      </c>
      <c r="AF71" s="265">
        <v>87</v>
      </c>
      <c r="AG71" s="265">
        <v>87</v>
      </c>
      <c r="AH71" s="265">
        <v>87</v>
      </c>
      <c r="AI71" s="265">
        <v>90</v>
      </c>
      <c r="AJ71" s="265">
        <v>91</v>
      </c>
      <c r="AK71" s="265">
        <v>90</v>
      </c>
      <c r="AL71" s="265">
        <v>90</v>
      </c>
      <c r="AM71" s="265">
        <v>90</v>
      </c>
      <c r="AN71" s="95">
        <v>90</v>
      </c>
      <c r="AO71" s="95">
        <v>90</v>
      </c>
      <c r="AP71" s="95">
        <v>90</v>
      </c>
      <c r="AQ71" s="95">
        <v>90</v>
      </c>
      <c r="AR71" s="95">
        <v>90</v>
      </c>
      <c r="AS71" s="95">
        <v>90</v>
      </c>
      <c r="AT71" s="95">
        <v>90</v>
      </c>
      <c r="AU71" s="95">
        <v>90</v>
      </c>
      <c r="AV71" s="95">
        <v>90</v>
      </c>
      <c r="AW71" s="95">
        <v>90</v>
      </c>
      <c r="AX71" s="95">
        <v>89</v>
      </c>
      <c r="AY71" s="95">
        <v>89</v>
      </c>
      <c r="AZ71" s="265">
        <v>89</v>
      </c>
      <c r="BA71" s="265">
        <v>88</v>
      </c>
      <c r="BB71" s="265">
        <v>87</v>
      </c>
      <c r="BC71" s="265">
        <v>86</v>
      </c>
      <c r="BD71" s="265">
        <v>86</v>
      </c>
      <c r="BE71" s="265">
        <v>86</v>
      </c>
      <c r="BF71" s="265">
        <v>85</v>
      </c>
      <c r="BG71" s="265">
        <v>84</v>
      </c>
      <c r="BH71" s="265">
        <v>84</v>
      </c>
      <c r="BI71" s="265">
        <v>83</v>
      </c>
      <c r="BJ71" s="265">
        <v>84</v>
      </c>
      <c r="BK71" s="265">
        <v>84</v>
      </c>
      <c r="BL71" s="95">
        <v>84</v>
      </c>
      <c r="BM71" s="95">
        <v>84</v>
      </c>
      <c r="BN71" s="95">
        <v>84</v>
      </c>
      <c r="BO71" s="95">
        <v>83</v>
      </c>
      <c r="BP71" s="95">
        <v>83</v>
      </c>
      <c r="BQ71" s="95">
        <v>83</v>
      </c>
      <c r="BR71" s="95">
        <v>83</v>
      </c>
      <c r="BS71" s="95">
        <v>84</v>
      </c>
      <c r="BT71" s="95">
        <v>84</v>
      </c>
      <c r="BU71" s="95">
        <v>83</v>
      </c>
      <c r="BV71" s="95">
        <v>83</v>
      </c>
      <c r="BW71" s="95">
        <v>82</v>
      </c>
      <c r="BX71" s="265">
        <v>83</v>
      </c>
      <c r="BY71" s="265">
        <v>80</v>
      </c>
      <c r="BZ71" s="265">
        <v>81</v>
      </c>
      <c r="CA71" s="265">
        <v>81</v>
      </c>
      <c r="CB71" s="265">
        <v>82</v>
      </c>
      <c r="CC71" s="265">
        <v>82</v>
      </c>
      <c r="CD71" s="265">
        <v>82</v>
      </c>
      <c r="CE71" s="265">
        <v>82</v>
      </c>
      <c r="CF71" s="265">
        <v>82</v>
      </c>
      <c r="CG71" s="265">
        <v>84</v>
      </c>
      <c r="CH71" s="265">
        <v>84</v>
      </c>
      <c r="CI71" s="265">
        <v>83</v>
      </c>
      <c r="CJ71" s="95">
        <v>83</v>
      </c>
      <c r="CK71" s="95">
        <v>82</v>
      </c>
      <c r="CL71" s="95">
        <v>82</v>
      </c>
      <c r="CM71" s="95">
        <v>84</v>
      </c>
      <c r="CN71" s="95">
        <v>84</v>
      </c>
      <c r="CO71" s="95">
        <v>84</v>
      </c>
      <c r="CP71" s="95">
        <v>84</v>
      </c>
      <c r="CQ71" s="95">
        <v>84</v>
      </c>
      <c r="CR71" s="95">
        <v>85</v>
      </c>
      <c r="CS71" s="95">
        <v>84</v>
      </c>
      <c r="CT71" s="95">
        <v>84</v>
      </c>
      <c r="CU71" s="95">
        <v>86</v>
      </c>
      <c r="CV71" s="265">
        <v>86</v>
      </c>
      <c r="CW71" s="265">
        <v>86</v>
      </c>
      <c r="CX71" s="265">
        <v>85</v>
      </c>
      <c r="CY71" s="265">
        <v>87</v>
      </c>
      <c r="CZ71" s="265">
        <v>87</v>
      </c>
      <c r="DA71" s="265">
        <v>85</v>
      </c>
      <c r="DB71" s="265">
        <v>85</v>
      </c>
      <c r="DC71" s="265">
        <v>85</v>
      </c>
      <c r="DD71" s="265">
        <v>85</v>
      </c>
      <c r="DE71" s="265">
        <v>84</v>
      </c>
      <c r="DF71" s="265">
        <v>83</v>
      </c>
      <c r="DG71" s="265">
        <v>83</v>
      </c>
      <c r="DH71" s="95">
        <v>85</v>
      </c>
      <c r="DI71" s="95">
        <v>83</v>
      </c>
      <c r="DJ71" s="95">
        <v>82</v>
      </c>
      <c r="DK71" s="95">
        <v>83</v>
      </c>
      <c r="DL71" s="95">
        <v>86</v>
      </c>
      <c r="DM71" s="95">
        <v>86</v>
      </c>
      <c r="DN71" s="95">
        <v>86</v>
      </c>
      <c r="DO71" s="95">
        <v>85</v>
      </c>
      <c r="DP71" s="95">
        <v>84</v>
      </c>
      <c r="DQ71" s="95">
        <v>85</v>
      </c>
      <c r="DR71" s="95">
        <v>85</v>
      </c>
      <c r="DS71" s="95">
        <v>85</v>
      </c>
      <c r="DT71" s="95">
        <v>85</v>
      </c>
      <c r="DU71" s="95">
        <v>85</v>
      </c>
      <c r="DV71" s="95">
        <v>84</v>
      </c>
      <c r="DW71" s="95">
        <v>84</v>
      </c>
      <c r="DX71" s="271">
        <v>86</v>
      </c>
      <c r="DY71" s="276">
        <v>86</v>
      </c>
      <c r="DZ71" s="276">
        <v>86</v>
      </c>
      <c r="EA71" s="276">
        <v>86</v>
      </c>
      <c r="EB71" s="276">
        <v>86</v>
      </c>
      <c r="EC71" s="276">
        <v>86</v>
      </c>
      <c r="ED71" s="276">
        <v>87</v>
      </c>
      <c r="EE71" s="276">
        <v>88</v>
      </c>
      <c r="EF71" s="95">
        <v>88</v>
      </c>
      <c r="EG71" s="281">
        <v>0</v>
      </c>
      <c r="EH71" s="282">
        <v>100</v>
      </c>
      <c r="EI71" s="281">
        <v>0</v>
      </c>
      <c r="EJ71" s="282">
        <v>100</v>
      </c>
    </row>
    <row r="72" spans="1:140" ht="15" outlineLevel="2">
      <c r="A72" s="262">
        <v>361</v>
      </c>
      <c r="B72" s="263" t="s">
        <v>321</v>
      </c>
      <c r="C72" s="264" t="s">
        <v>404</v>
      </c>
      <c r="D72" s="265">
        <v>558</v>
      </c>
      <c r="E72" s="265">
        <v>558</v>
      </c>
      <c r="F72" s="265">
        <v>558</v>
      </c>
      <c r="G72" s="265">
        <v>558</v>
      </c>
      <c r="H72" s="265">
        <v>558</v>
      </c>
      <c r="I72" s="265">
        <v>571</v>
      </c>
      <c r="J72" s="265">
        <v>571</v>
      </c>
      <c r="K72" s="265">
        <v>571</v>
      </c>
      <c r="L72" s="265">
        <v>571</v>
      </c>
      <c r="M72" s="265">
        <v>571</v>
      </c>
      <c r="N72" s="265">
        <v>570</v>
      </c>
      <c r="O72" s="265">
        <v>612</v>
      </c>
      <c r="P72" s="95">
        <v>611</v>
      </c>
      <c r="Q72" s="95">
        <v>518</v>
      </c>
      <c r="R72" s="95">
        <v>514</v>
      </c>
      <c r="S72" s="95">
        <v>612</v>
      </c>
      <c r="T72" s="95">
        <v>601</v>
      </c>
      <c r="U72" s="95">
        <v>612</v>
      </c>
      <c r="V72" s="95">
        <v>605</v>
      </c>
      <c r="W72" s="95">
        <v>606</v>
      </c>
      <c r="X72" s="95">
        <v>606</v>
      </c>
      <c r="Y72" s="95">
        <v>611</v>
      </c>
      <c r="Z72" s="95">
        <v>611</v>
      </c>
      <c r="AA72" s="95">
        <v>612</v>
      </c>
      <c r="AB72" s="265">
        <v>611</v>
      </c>
      <c r="AC72" s="265">
        <v>611</v>
      </c>
      <c r="AD72" s="265">
        <v>614</v>
      </c>
      <c r="AE72" s="265">
        <v>613</v>
      </c>
      <c r="AF72" s="265">
        <v>601</v>
      </c>
      <c r="AG72" s="265">
        <v>599</v>
      </c>
      <c r="AH72" s="265">
        <v>596</v>
      </c>
      <c r="AI72" s="265">
        <v>596</v>
      </c>
      <c r="AJ72" s="265">
        <v>600</v>
      </c>
      <c r="AK72" s="265">
        <v>601</v>
      </c>
      <c r="AL72" s="265">
        <v>604</v>
      </c>
      <c r="AM72" s="265">
        <v>603</v>
      </c>
      <c r="AN72" s="95">
        <v>600</v>
      </c>
      <c r="AO72" s="95">
        <v>601</v>
      </c>
      <c r="AP72" s="95">
        <v>600</v>
      </c>
      <c r="AQ72" s="95">
        <v>599</v>
      </c>
      <c r="AR72" s="95">
        <v>596</v>
      </c>
      <c r="AS72" s="95">
        <v>595</v>
      </c>
      <c r="AT72" s="95">
        <v>595</v>
      </c>
      <c r="AU72" s="95">
        <v>592</v>
      </c>
      <c r="AV72" s="95">
        <v>591</v>
      </c>
      <c r="AW72" s="95">
        <v>590</v>
      </c>
      <c r="AX72" s="95">
        <v>589</v>
      </c>
      <c r="AY72" s="95">
        <v>588</v>
      </c>
      <c r="AZ72" s="265">
        <v>587</v>
      </c>
      <c r="BA72" s="265">
        <v>582</v>
      </c>
      <c r="BB72" s="265">
        <v>580</v>
      </c>
      <c r="BC72" s="265">
        <v>579</v>
      </c>
      <c r="BD72" s="265">
        <v>577</v>
      </c>
      <c r="BE72" s="265">
        <v>573</v>
      </c>
      <c r="BF72" s="265">
        <v>566</v>
      </c>
      <c r="BG72" s="265">
        <v>562</v>
      </c>
      <c r="BH72" s="265">
        <v>559</v>
      </c>
      <c r="BI72" s="265">
        <v>561</v>
      </c>
      <c r="BJ72" s="265">
        <v>557</v>
      </c>
      <c r="BK72" s="265">
        <v>554</v>
      </c>
      <c r="BL72" s="95">
        <v>553</v>
      </c>
      <c r="BM72" s="95">
        <v>553</v>
      </c>
      <c r="BN72" s="95">
        <v>561</v>
      </c>
      <c r="BO72" s="95">
        <v>563</v>
      </c>
      <c r="BP72" s="95">
        <v>563</v>
      </c>
      <c r="BQ72" s="95">
        <v>568</v>
      </c>
      <c r="BR72" s="95">
        <v>558</v>
      </c>
      <c r="BS72" s="95">
        <v>554</v>
      </c>
      <c r="BT72" s="95">
        <v>554</v>
      </c>
      <c r="BU72" s="95">
        <v>552</v>
      </c>
      <c r="BV72" s="95">
        <v>549</v>
      </c>
      <c r="BW72" s="95">
        <v>548</v>
      </c>
      <c r="BX72" s="265">
        <v>552</v>
      </c>
      <c r="BY72" s="265">
        <v>542</v>
      </c>
      <c r="BZ72" s="265">
        <v>625</v>
      </c>
      <c r="CA72" s="265">
        <v>551</v>
      </c>
      <c r="CB72" s="265">
        <v>569</v>
      </c>
      <c r="CC72" s="265">
        <v>554</v>
      </c>
      <c r="CD72" s="265">
        <v>548</v>
      </c>
      <c r="CE72" s="265">
        <v>546</v>
      </c>
      <c r="CF72" s="265">
        <v>542</v>
      </c>
      <c r="CG72" s="265">
        <v>542</v>
      </c>
      <c r="CH72" s="265">
        <v>527</v>
      </c>
      <c r="CI72" s="265">
        <v>513</v>
      </c>
      <c r="CJ72" s="95">
        <v>524</v>
      </c>
      <c r="CK72" s="95">
        <v>517</v>
      </c>
      <c r="CL72" s="95">
        <v>516</v>
      </c>
      <c r="CM72" s="95">
        <v>523</v>
      </c>
      <c r="CN72" s="95">
        <v>525</v>
      </c>
      <c r="CO72" s="95">
        <v>534</v>
      </c>
      <c r="CP72" s="95">
        <v>527</v>
      </c>
      <c r="CQ72" s="95">
        <v>536</v>
      </c>
      <c r="CR72" s="95">
        <v>537</v>
      </c>
      <c r="CS72" s="95">
        <v>537</v>
      </c>
      <c r="CT72" s="95">
        <v>531</v>
      </c>
      <c r="CU72" s="95">
        <v>531</v>
      </c>
      <c r="CV72" s="265">
        <v>529</v>
      </c>
      <c r="CW72" s="265">
        <v>526</v>
      </c>
      <c r="CX72" s="265">
        <v>525</v>
      </c>
      <c r="CY72" s="265">
        <v>533</v>
      </c>
      <c r="CZ72" s="265">
        <v>533</v>
      </c>
      <c r="DA72" s="265">
        <v>536</v>
      </c>
      <c r="DB72" s="265">
        <v>539</v>
      </c>
      <c r="DC72" s="265">
        <v>540</v>
      </c>
      <c r="DD72" s="265">
        <v>541</v>
      </c>
      <c r="DE72" s="265">
        <v>541</v>
      </c>
      <c r="DF72" s="265">
        <v>541</v>
      </c>
      <c r="DG72" s="265">
        <v>537</v>
      </c>
      <c r="DH72" s="95">
        <v>533</v>
      </c>
      <c r="DI72" s="95">
        <v>514</v>
      </c>
      <c r="DJ72" s="95">
        <v>493</v>
      </c>
      <c r="DK72" s="95">
        <v>496</v>
      </c>
      <c r="DL72" s="95">
        <v>522</v>
      </c>
      <c r="DM72" s="95">
        <v>524</v>
      </c>
      <c r="DN72" s="95">
        <v>523</v>
      </c>
      <c r="DO72" s="95">
        <v>524</v>
      </c>
      <c r="DP72" s="95">
        <v>526</v>
      </c>
      <c r="DQ72" s="95">
        <v>528</v>
      </c>
      <c r="DR72" s="95">
        <v>530</v>
      </c>
      <c r="DS72" s="95">
        <v>530</v>
      </c>
      <c r="DT72" s="95">
        <v>525</v>
      </c>
      <c r="DU72" s="95">
        <v>526</v>
      </c>
      <c r="DV72" s="95">
        <v>527</v>
      </c>
      <c r="DW72" s="95">
        <v>527</v>
      </c>
      <c r="DX72" s="271">
        <v>530</v>
      </c>
      <c r="DY72" s="276">
        <v>531</v>
      </c>
      <c r="DZ72" s="276">
        <v>526</v>
      </c>
      <c r="EA72" s="276">
        <v>530</v>
      </c>
      <c r="EB72" s="276">
        <v>533</v>
      </c>
      <c r="EC72" s="276">
        <v>530</v>
      </c>
      <c r="ED72" s="276">
        <v>531</v>
      </c>
      <c r="EE72" s="276">
        <v>531</v>
      </c>
      <c r="EF72" s="95">
        <v>534</v>
      </c>
      <c r="EG72" s="281">
        <v>3</v>
      </c>
      <c r="EH72" s="282">
        <v>100.564971751412</v>
      </c>
      <c r="EI72" s="281">
        <v>3</v>
      </c>
      <c r="EJ72" s="282">
        <v>100.564971751412</v>
      </c>
    </row>
    <row r="73" spans="1:140" ht="15" outlineLevel="2">
      <c r="A73" s="262">
        <v>647</v>
      </c>
      <c r="B73" s="263" t="s">
        <v>321</v>
      </c>
      <c r="C73" s="264" t="s">
        <v>405</v>
      </c>
      <c r="D73" s="265">
        <v>124</v>
      </c>
      <c r="E73" s="265">
        <v>124</v>
      </c>
      <c r="F73" s="265">
        <v>124</v>
      </c>
      <c r="G73" s="265">
        <v>124</v>
      </c>
      <c r="H73" s="265">
        <v>124</v>
      </c>
      <c r="I73" s="265">
        <v>126</v>
      </c>
      <c r="J73" s="265">
        <v>126</v>
      </c>
      <c r="K73" s="265">
        <v>126</v>
      </c>
      <c r="L73" s="265">
        <v>126</v>
      </c>
      <c r="M73" s="265">
        <v>126</v>
      </c>
      <c r="N73" s="265">
        <v>123</v>
      </c>
      <c r="O73" s="265">
        <v>138</v>
      </c>
      <c r="P73" s="95">
        <v>138</v>
      </c>
      <c r="Q73" s="95">
        <v>104</v>
      </c>
      <c r="R73" s="95">
        <v>104</v>
      </c>
      <c r="S73" s="95">
        <v>133</v>
      </c>
      <c r="T73" s="95">
        <v>132</v>
      </c>
      <c r="U73" s="95">
        <v>133</v>
      </c>
      <c r="V73" s="95">
        <v>133</v>
      </c>
      <c r="W73" s="95">
        <v>132</v>
      </c>
      <c r="X73" s="95">
        <v>132</v>
      </c>
      <c r="Y73" s="95">
        <v>132</v>
      </c>
      <c r="Z73" s="95">
        <v>132</v>
      </c>
      <c r="AA73" s="95">
        <v>131</v>
      </c>
      <c r="AB73" s="265">
        <v>131</v>
      </c>
      <c r="AC73" s="265">
        <v>131</v>
      </c>
      <c r="AD73" s="265">
        <v>130</v>
      </c>
      <c r="AE73" s="265">
        <v>130</v>
      </c>
      <c r="AF73" s="265">
        <v>137</v>
      </c>
      <c r="AG73" s="265">
        <v>137</v>
      </c>
      <c r="AH73" s="265">
        <v>138</v>
      </c>
      <c r="AI73" s="265">
        <v>138</v>
      </c>
      <c r="AJ73" s="265">
        <v>137</v>
      </c>
      <c r="AK73" s="265">
        <v>136</v>
      </c>
      <c r="AL73" s="265">
        <v>135</v>
      </c>
      <c r="AM73" s="265">
        <v>134</v>
      </c>
      <c r="AN73" s="95">
        <v>134</v>
      </c>
      <c r="AO73" s="95">
        <v>134</v>
      </c>
      <c r="AP73" s="95">
        <v>134</v>
      </c>
      <c r="AQ73" s="95">
        <v>133</v>
      </c>
      <c r="AR73" s="95">
        <v>133</v>
      </c>
      <c r="AS73" s="95">
        <v>132</v>
      </c>
      <c r="AT73" s="95">
        <v>132</v>
      </c>
      <c r="AU73" s="95">
        <v>132</v>
      </c>
      <c r="AV73" s="95">
        <v>132</v>
      </c>
      <c r="AW73" s="95">
        <v>132</v>
      </c>
      <c r="AX73" s="95">
        <v>130</v>
      </c>
      <c r="AY73" s="95">
        <v>130</v>
      </c>
      <c r="AZ73" s="265">
        <v>130</v>
      </c>
      <c r="BA73" s="265">
        <v>130</v>
      </c>
      <c r="BB73" s="265">
        <v>128</v>
      </c>
      <c r="BC73" s="265">
        <v>129</v>
      </c>
      <c r="BD73" s="265">
        <v>128</v>
      </c>
      <c r="BE73" s="265">
        <v>128</v>
      </c>
      <c r="BF73" s="265">
        <v>125</v>
      </c>
      <c r="BG73" s="265">
        <v>121</v>
      </c>
      <c r="BH73" s="265">
        <v>121</v>
      </c>
      <c r="BI73" s="265">
        <v>121</v>
      </c>
      <c r="BJ73" s="265">
        <v>122</v>
      </c>
      <c r="BK73" s="265">
        <v>122</v>
      </c>
      <c r="BL73" s="95">
        <v>122</v>
      </c>
      <c r="BM73" s="95">
        <v>122</v>
      </c>
      <c r="BN73" s="95">
        <v>122</v>
      </c>
      <c r="BO73" s="95">
        <v>123</v>
      </c>
      <c r="BP73" s="95">
        <v>123</v>
      </c>
      <c r="BQ73" s="95">
        <v>124</v>
      </c>
      <c r="BR73" s="95">
        <v>124</v>
      </c>
      <c r="BS73" s="95">
        <v>124</v>
      </c>
      <c r="BT73" s="95">
        <v>124</v>
      </c>
      <c r="BU73" s="95">
        <v>124</v>
      </c>
      <c r="BV73" s="95">
        <v>124</v>
      </c>
      <c r="BW73" s="95">
        <v>124</v>
      </c>
      <c r="BX73" s="265">
        <v>125</v>
      </c>
      <c r="BY73" s="265">
        <v>127</v>
      </c>
      <c r="BZ73" s="265">
        <v>137</v>
      </c>
      <c r="CA73" s="265">
        <v>138</v>
      </c>
      <c r="CB73" s="265">
        <v>138</v>
      </c>
      <c r="CC73" s="265">
        <v>136</v>
      </c>
      <c r="CD73" s="265">
        <v>136</v>
      </c>
      <c r="CE73" s="265">
        <v>136</v>
      </c>
      <c r="CF73" s="265">
        <v>135</v>
      </c>
      <c r="CG73" s="265">
        <v>136</v>
      </c>
      <c r="CH73" s="265">
        <v>136</v>
      </c>
      <c r="CI73" s="265">
        <v>135</v>
      </c>
      <c r="CJ73" s="95">
        <v>135</v>
      </c>
      <c r="CK73" s="95">
        <v>137</v>
      </c>
      <c r="CL73" s="95">
        <v>137</v>
      </c>
      <c r="CM73" s="95">
        <v>137</v>
      </c>
      <c r="CN73" s="95">
        <v>136</v>
      </c>
      <c r="CO73" s="95">
        <v>136</v>
      </c>
      <c r="CP73" s="95">
        <v>135</v>
      </c>
      <c r="CQ73" s="95">
        <v>135</v>
      </c>
      <c r="CR73" s="95">
        <v>137</v>
      </c>
      <c r="CS73" s="95">
        <v>132</v>
      </c>
      <c r="CT73" s="95">
        <v>135</v>
      </c>
      <c r="CU73" s="95">
        <v>135</v>
      </c>
      <c r="CV73" s="265">
        <v>135</v>
      </c>
      <c r="CW73" s="265">
        <v>136</v>
      </c>
      <c r="CX73" s="265">
        <v>132</v>
      </c>
      <c r="CY73" s="265">
        <v>136</v>
      </c>
      <c r="CZ73" s="265">
        <v>136</v>
      </c>
      <c r="DA73" s="265">
        <v>135</v>
      </c>
      <c r="DB73" s="265">
        <v>134</v>
      </c>
      <c r="DC73" s="265">
        <v>135</v>
      </c>
      <c r="DD73" s="265">
        <v>134</v>
      </c>
      <c r="DE73" s="265">
        <v>133</v>
      </c>
      <c r="DF73" s="265">
        <v>133</v>
      </c>
      <c r="DG73" s="265">
        <v>133</v>
      </c>
      <c r="DH73" s="95">
        <v>132</v>
      </c>
      <c r="DI73" s="95">
        <v>134</v>
      </c>
      <c r="DJ73" s="95">
        <v>125</v>
      </c>
      <c r="DK73" s="95">
        <v>126</v>
      </c>
      <c r="DL73" s="95">
        <v>130</v>
      </c>
      <c r="DM73" s="95">
        <v>130</v>
      </c>
      <c r="DN73" s="95">
        <v>134</v>
      </c>
      <c r="DO73" s="95">
        <v>133</v>
      </c>
      <c r="DP73" s="95">
        <v>134</v>
      </c>
      <c r="DQ73" s="95">
        <v>135</v>
      </c>
      <c r="DR73" s="95">
        <v>136</v>
      </c>
      <c r="DS73" s="95">
        <v>136</v>
      </c>
      <c r="DT73" s="95">
        <v>135</v>
      </c>
      <c r="DU73" s="95">
        <v>136</v>
      </c>
      <c r="DV73" s="95">
        <v>136</v>
      </c>
      <c r="DW73" s="95">
        <v>134</v>
      </c>
      <c r="DX73" s="271">
        <v>136</v>
      </c>
      <c r="DY73" s="276">
        <v>136</v>
      </c>
      <c r="DZ73" s="276">
        <v>138</v>
      </c>
      <c r="EA73" s="276">
        <v>139</v>
      </c>
      <c r="EB73" s="276">
        <v>141</v>
      </c>
      <c r="EC73" s="276">
        <v>141</v>
      </c>
      <c r="ED73" s="276">
        <v>142</v>
      </c>
      <c r="EE73" s="276">
        <v>141</v>
      </c>
      <c r="EF73" s="95">
        <v>141</v>
      </c>
      <c r="EG73" s="281">
        <v>0</v>
      </c>
      <c r="EH73" s="282">
        <v>100</v>
      </c>
      <c r="EI73" s="281">
        <v>0</v>
      </c>
      <c r="EJ73" s="282">
        <v>100</v>
      </c>
    </row>
    <row r="74" spans="1:140" ht="15" outlineLevel="2">
      <c r="A74" s="262">
        <v>658</v>
      </c>
      <c r="B74" s="263" t="s">
        <v>321</v>
      </c>
      <c r="C74" s="264" t="s">
        <v>406</v>
      </c>
      <c r="D74" s="265">
        <v>115</v>
      </c>
      <c r="E74" s="265">
        <v>115</v>
      </c>
      <c r="F74" s="265">
        <v>115</v>
      </c>
      <c r="G74" s="265">
        <v>115</v>
      </c>
      <c r="H74" s="265">
        <v>115</v>
      </c>
      <c r="I74" s="265">
        <v>115</v>
      </c>
      <c r="J74" s="265">
        <v>115</v>
      </c>
      <c r="K74" s="265">
        <v>115</v>
      </c>
      <c r="L74" s="265">
        <v>115</v>
      </c>
      <c r="M74" s="265">
        <v>115</v>
      </c>
      <c r="N74" s="265">
        <v>113</v>
      </c>
      <c r="O74" s="265">
        <v>118</v>
      </c>
      <c r="P74" s="95">
        <v>118</v>
      </c>
      <c r="Q74" s="95">
        <v>97</v>
      </c>
      <c r="R74" s="95">
        <v>96</v>
      </c>
      <c r="S74" s="95">
        <v>113</v>
      </c>
      <c r="T74" s="95">
        <v>111</v>
      </c>
      <c r="U74" s="95">
        <v>112</v>
      </c>
      <c r="V74" s="95">
        <v>110</v>
      </c>
      <c r="W74" s="95">
        <v>110</v>
      </c>
      <c r="X74" s="95">
        <v>108</v>
      </c>
      <c r="Y74" s="95">
        <v>108</v>
      </c>
      <c r="Z74" s="95">
        <v>107</v>
      </c>
      <c r="AA74" s="95">
        <v>107</v>
      </c>
      <c r="AB74" s="265">
        <v>107</v>
      </c>
      <c r="AC74" s="265">
        <v>107</v>
      </c>
      <c r="AD74" s="265">
        <v>107</v>
      </c>
      <c r="AE74" s="265">
        <v>107</v>
      </c>
      <c r="AF74" s="265">
        <v>109</v>
      </c>
      <c r="AG74" s="265">
        <v>109</v>
      </c>
      <c r="AH74" s="265">
        <v>109</v>
      </c>
      <c r="AI74" s="265">
        <v>108</v>
      </c>
      <c r="AJ74" s="265">
        <v>107</v>
      </c>
      <c r="AK74" s="265">
        <v>107</v>
      </c>
      <c r="AL74" s="265">
        <v>107</v>
      </c>
      <c r="AM74" s="265">
        <v>107</v>
      </c>
      <c r="AN74" s="95">
        <v>107</v>
      </c>
      <c r="AO74" s="95">
        <v>107</v>
      </c>
      <c r="AP74" s="95">
        <v>107</v>
      </c>
      <c r="AQ74" s="95">
        <v>107</v>
      </c>
      <c r="AR74" s="95">
        <v>107</v>
      </c>
      <c r="AS74" s="95">
        <v>107</v>
      </c>
      <c r="AT74" s="95">
        <v>107</v>
      </c>
      <c r="AU74" s="95">
        <v>104</v>
      </c>
      <c r="AV74" s="95">
        <v>101</v>
      </c>
      <c r="AW74" s="95">
        <v>101</v>
      </c>
      <c r="AX74" s="95">
        <v>101</v>
      </c>
      <c r="AY74" s="95">
        <v>101</v>
      </c>
      <c r="AZ74" s="265">
        <v>101</v>
      </c>
      <c r="BA74" s="265">
        <v>101</v>
      </c>
      <c r="BB74" s="265">
        <v>101</v>
      </c>
      <c r="BC74" s="265">
        <v>100</v>
      </c>
      <c r="BD74" s="265">
        <v>100</v>
      </c>
      <c r="BE74" s="265">
        <v>100</v>
      </c>
      <c r="BF74" s="265">
        <v>97</v>
      </c>
      <c r="BG74" s="265">
        <v>99</v>
      </c>
      <c r="BH74" s="265">
        <v>99</v>
      </c>
      <c r="BI74" s="265">
        <v>99</v>
      </c>
      <c r="BJ74" s="265">
        <v>97</v>
      </c>
      <c r="BK74" s="265">
        <v>96</v>
      </c>
      <c r="BL74" s="95">
        <v>96</v>
      </c>
      <c r="BM74" s="95">
        <v>96</v>
      </c>
      <c r="BN74" s="95">
        <v>100</v>
      </c>
      <c r="BO74" s="95">
        <v>100</v>
      </c>
      <c r="BP74" s="95">
        <v>100</v>
      </c>
      <c r="BQ74" s="95">
        <v>100</v>
      </c>
      <c r="BR74" s="95">
        <v>99</v>
      </c>
      <c r="BS74" s="95">
        <v>98</v>
      </c>
      <c r="BT74" s="95">
        <v>97</v>
      </c>
      <c r="BU74" s="95">
        <v>96</v>
      </c>
      <c r="BV74" s="95">
        <v>96</v>
      </c>
      <c r="BW74" s="95">
        <v>95</v>
      </c>
      <c r="BX74" s="265">
        <v>97</v>
      </c>
      <c r="BY74" s="265">
        <v>96</v>
      </c>
      <c r="BZ74" s="265">
        <v>106</v>
      </c>
      <c r="CA74" s="265">
        <v>106</v>
      </c>
      <c r="CB74" s="265">
        <v>103</v>
      </c>
      <c r="CC74" s="265">
        <v>102</v>
      </c>
      <c r="CD74" s="265">
        <v>102</v>
      </c>
      <c r="CE74" s="265">
        <v>102</v>
      </c>
      <c r="CF74" s="265">
        <v>101</v>
      </c>
      <c r="CG74" s="265">
        <v>102</v>
      </c>
      <c r="CH74" s="265">
        <v>100</v>
      </c>
      <c r="CI74" s="265">
        <v>101</v>
      </c>
      <c r="CJ74" s="95">
        <v>99</v>
      </c>
      <c r="CK74" s="95">
        <v>100</v>
      </c>
      <c r="CL74" s="95">
        <v>97</v>
      </c>
      <c r="CM74" s="95">
        <v>98</v>
      </c>
      <c r="CN74" s="95">
        <v>98</v>
      </c>
      <c r="CO74" s="95">
        <v>99</v>
      </c>
      <c r="CP74" s="95">
        <v>98</v>
      </c>
      <c r="CQ74" s="95">
        <v>98</v>
      </c>
      <c r="CR74" s="95">
        <v>98</v>
      </c>
      <c r="CS74" s="95">
        <v>97</v>
      </c>
      <c r="CT74" s="95">
        <v>96</v>
      </c>
      <c r="CU74" s="95">
        <v>96</v>
      </c>
      <c r="CV74" s="265">
        <v>96</v>
      </c>
      <c r="CW74" s="265">
        <v>96</v>
      </c>
      <c r="CX74" s="265">
        <v>97</v>
      </c>
      <c r="CY74" s="265">
        <v>97</v>
      </c>
      <c r="CZ74" s="265">
        <v>97</v>
      </c>
      <c r="DA74" s="265">
        <v>99</v>
      </c>
      <c r="DB74" s="265">
        <v>97</v>
      </c>
      <c r="DC74" s="265">
        <v>97</v>
      </c>
      <c r="DD74" s="265">
        <v>97</v>
      </c>
      <c r="DE74" s="265">
        <v>97</v>
      </c>
      <c r="DF74" s="265">
        <v>97</v>
      </c>
      <c r="DG74" s="265">
        <v>96</v>
      </c>
      <c r="DH74" s="95">
        <v>97</v>
      </c>
      <c r="DI74" s="95">
        <v>97</v>
      </c>
      <c r="DJ74" s="95">
        <v>95</v>
      </c>
      <c r="DK74" s="95">
        <v>94</v>
      </c>
      <c r="DL74" s="95">
        <v>93</v>
      </c>
      <c r="DM74" s="95">
        <v>95</v>
      </c>
      <c r="DN74" s="95">
        <v>95</v>
      </c>
      <c r="DO74" s="95">
        <v>94</v>
      </c>
      <c r="DP74" s="95">
        <v>93</v>
      </c>
      <c r="DQ74" s="95">
        <v>92</v>
      </c>
      <c r="DR74" s="95">
        <v>92</v>
      </c>
      <c r="DS74" s="95">
        <v>92</v>
      </c>
      <c r="DT74" s="95">
        <v>92</v>
      </c>
      <c r="DU74" s="95">
        <v>92</v>
      </c>
      <c r="DV74" s="95">
        <v>92</v>
      </c>
      <c r="DW74" s="95">
        <v>92</v>
      </c>
      <c r="DX74" s="271">
        <v>91</v>
      </c>
      <c r="DY74" s="276">
        <v>90</v>
      </c>
      <c r="DZ74" s="276">
        <v>90</v>
      </c>
      <c r="EA74" s="276">
        <v>89</v>
      </c>
      <c r="EB74" s="276">
        <v>89</v>
      </c>
      <c r="EC74" s="276">
        <v>89</v>
      </c>
      <c r="ED74" s="276">
        <v>88</v>
      </c>
      <c r="EE74" s="276">
        <v>88</v>
      </c>
      <c r="EF74" s="95">
        <v>88</v>
      </c>
      <c r="EG74" s="281">
        <v>0</v>
      </c>
      <c r="EH74" s="282">
        <v>100</v>
      </c>
      <c r="EI74" s="281">
        <v>0</v>
      </c>
      <c r="EJ74" s="282">
        <v>100</v>
      </c>
    </row>
    <row r="75" spans="1:140" ht="15" outlineLevel="2">
      <c r="A75" s="262">
        <v>664</v>
      </c>
      <c r="B75" s="263" t="s">
        <v>321</v>
      </c>
      <c r="C75" s="264" t="s">
        <v>407</v>
      </c>
      <c r="D75" s="265">
        <v>387</v>
      </c>
      <c r="E75" s="265">
        <v>387</v>
      </c>
      <c r="F75" s="265">
        <v>387</v>
      </c>
      <c r="G75" s="265">
        <v>387</v>
      </c>
      <c r="H75" s="265">
        <v>387</v>
      </c>
      <c r="I75" s="265">
        <v>400</v>
      </c>
      <c r="J75" s="265">
        <v>400</v>
      </c>
      <c r="K75" s="265">
        <v>400</v>
      </c>
      <c r="L75" s="265">
        <v>400</v>
      </c>
      <c r="M75" s="265">
        <v>400</v>
      </c>
      <c r="N75" s="265">
        <v>399</v>
      </c>
      <c r="O75" s="265">
        <v>406</v>
      </c>
      <c r="P75" s="95">
        <v>403</v>
      </c>
      <c r="Q75" s="95">
        <v>327</v>
      </c>
      <c r="R75" s="95">
        <v>322</v>
      </c>
      <c r="S75" s="95">
        <v>443</v>
      </c>
      <c r="T75" s="95">
        <v>431</v>
      </c>
      <c r="U75" s="95">
        <v>432</v>
      </c>
      <c r="V75" s="95">
        <v>423</v>
      </c>
      <c r="W75" s="95">
        <v>423</v>
      </c>
      <c r="X75" s="95">
        <v>422</v>
      </c>
      <c r="Y75" s="95">
        <v>427</v>
      </c>
      <c r="Z75" s="95">
        <v>426</v>
      </c>
      <c r="AA75" s="95">
        <v>424</v>
      </c>
      <c r="AB75" s="265">
        <v>429</v>
      </c>
      <c r="AC75" s="265">
        <v>427</v>
      </c>
      <c r="AD75" s="265">
        <v>427</v>
      </c>
      <c r="AE75" s="265">
        <v>427</v>
      </c>
      <c r="AF75" s="265">
        <v>424</v>
      </c>
      <c r="AG75" s="265">
        <v>421</v>
      </c>
      <c r="AH75" s="265">
        <v>417</v>
      </c>
      <c r="AI75" s="265">
        <v>417</v>
      </c>
      <c r="AJ75" s="265">
        <v>417</v>
      </c>
      <c r="AK75" s="265">
        <v>415</v>
      </c>
      <c r="AL75" s="265">
        <v>412</v>
      </c>
      <c r="AM75" s="265">
        <v>411</v>
      </c>
      <c r="AN75" s="95">
        <v>410</v>
      </c>
      <c r="AO75" s="95">
        <v>409</v>
      </c>
      <c r="AP75" s="95">
        <v>408</v>
      </c>
      <c r="AQ75" s="95">
        <v>408</v>
      </c>
      <c r="AR75" s="95">
        <v>408</v>
      </c>
      <c r="AS75" s="95">
        <v>406</v>
      </c>
      <c r="AT75" s="95">
        <v>406</v>
      </c>
      <c r="AU75" s="95">
        <v>406</v>
      </c>
      <c r="AV75" s="95">
        <v>405</v>
      </c>
      <c r="AW75" s="95">
        <v>402</v>
      </c>
      <c r="AX75" s="95">
        <v>400</v>
      </c>
      <c r="AY75" s="95">
        <v>400</v>
      </c>
      <c r="AZ75" s="265">
        <v>398</v>
      </c>
      <c r="BA75" s="265">
        <v>398</v>
      </c>
      <c r="BB75" s="265">
        <v>398</v>
      </c>
      <c r="BC75" s="265">
        <v>397</v>
      </c>
      <c r="BD75" s="265">
        <v>395</v>
      </c>
      <c r="BE75" s="265">
        <v>391</v>
      </c>
      <c r="BF75" s="265">
        <v>385</v>
      </c>
      <c r="BG75" s="265">
        <v>380</v>
      </c>
      <c r="BH75" s="265">
        <v>380</v>
      </c>
      <c r="BI75" s="265">
        <v>380</v>
      </c>
      <c r="BJ75" s="265">
        <v>379</v>
      </c>
      <c r="BK75" s="265">
        <v>379</v>
      </c>
      <c r="BL75" s="95">
        <v>378</v>
      </c>
      <c r="BM75" s="95">
        <v>378</v>
      </c>
      <c r="BN75" s="95">
        <v>396</v>
      </c>
      <c r="BO75" s="95">
        <v>398</v>
      </c>
      <c r="BP75" s="95">
        <v>398</v>
      </c>
      <c r="BQ75" s="95">
        <v>397</v>
      </c>
      <c r="BR75" s="95">
        <v>391</v>
      </c>
      <c r="BS75" s="95">
        <v>391</v>
      </c>
      <c r="BT75" s="95">
        <v>390</v>
      </c>
      <c r="BU75" s="95">
        <v>389</v>
      </c>
      <c r="BV75" s="95">
        <v>388</v>
      </c>
      <c r="BW75" s="95">
        <v>387</v>
      </c>
      <c r="BX75" s="265">
        <v>389</v>
      </c>
      <c r="BY75" s="265">
        <v>389</v>
      </c>
      <c r="BZ75" s="265">
        <v>422</v>
      </c>
      <c r="CA75" s="265">
        <v>417</v>
      </c>
      <c r="CB75" s="265">
        <v>412</v>
      </c>
      <c r="CC75" s="265">
        <v>407</v>
      </c>
      <c r="CD75" s="265">
        <v>408</v>
      </c>
      <c r="CE75" s="265">
        <v>407</v>
      </c>
      <c r="CF75" s="265">
        <v>402</v>
      </c>
      <c r="CG75" s="265">
        <v>402</v>
      </c>
      <c r="CH75" s="265">
        <v>402</v>
      </c>
      <c r="CI75" s="265">
        <v>397</v>
      </c>
      <c r="CJ75" s="95">
        <v>397</v>
      </c>
      <c r="CK75" s="95">
        <v>401</v>
      </c>
      <c r="CL75" s="95">
        <v>402</v>
      </c>
      <c r="CM75" s="95">
        <v>407</v>
      </c>
      <c r="CN75" s="95">
        <v>408</v>
      </c>
      <c r="CO75" s="95">
        <v>406</v>
      </c>
      <c r="CP75" s="95">
        <v>401</v>
      </c>
      <c r="CQ75" s="95">
        <v>407</v>
      </c>
      <c r="CR75" s="95">
        <v>406</v>
      </c>
      <c r="CS75" s="95">
        <v>404</v>
      </c>
      <c r="CT75" s="95">
        <v>406</v>
      </c>
      <c r="CU75" s="95">
        <v>407</v>
      </c>
      <c r="CV75" s="265">
        <v>402</v>
      </c>
      <c r="CW75" s="265">
        <v>402</v>
      </c>
      <c r="CX75" s="265">
        <v>405</v>
      </c>
      <c r="CY75" s="265">
        <v>407</v>
      </c>
      <c r="CZ75" s="265">
        <v>402</v>
      </c>
      <c r="DA75" s="265">
        <v>402</v>
      </c>
      <c r="DB75" s="265">
        <v>403</v>
      </c>
      <c r="DC75" s="265">
        <v>399</v>
      </c>
      <c r="DD75" s="265">
        <v>399</v>
      </c>
      <c r="DE75" s="265">
        <v>399</v>
      </c>
      <c r="DF75" s="265">
        <v>395</v>
      </c>
      <c r="DG75" s="265">
        <v>394</v>
      </c>
      <c r="DH75" s="95">
        <v>394</v>
      </c>
      <c r="DI75" s="95">
        <v>389</v>
      </c>
      <c r="DJ75" s="95">
        <v>387</v>
      </c>
      <c r="DK75" s="95">
        <v>387</v>
      </c>
      <c r="DL75" s="95">
        <v>391</v>
      </c>
      <c r="DM75" s="95">
        <v>392</v>
      </c>
      <c r="DN75" s="95">
        <v>390</v>
      </c>
      <c r="DO75" s="95">
        <v>391</v>
      </c>
      <c r="DP75" s="95">
        <v>398</v>
      </c>
      <c r="DQ75" s="95">
        <v>399</v>
      </c>
      <c r="DR75" s="95">
        <v>402</v>
      </c>
      <c r="DS75" s="95">
        <v>402</v>
      </c>
      <c r="DT75" s="95">
        <v>401</v>
      </c>
      <c r="DU75" s="95">
        <v>401</v>
      </c>
      <c r="DV75" s="95">
        <v>398</v>
      </c>
      <c r="DW75" s="95">
        <v>395</v>
      </c>
      <c r="DX75" s="271">
        <v>400</v>
      </c>
      <c r="DY75" s="276">
        <v>400</v>
      </c>
      <c r="DZ75" s="276">
        <v>402</v>
      </c>
      <c r="EA75" s="276">
        <v>401</v>
      </c>
      <c r="EB75" s="276">
        <v>402</v>
      </c>
      <c r="EC75" s="276">
        <v>404</v>
      </c>
      <c r="ED75" s="276">
        <v>403</v>
      </c>
      <c r="EE75" s="276">
        <v>403</v>
      </c>
      <c r="EF75" s="95">
        <v>405</v>
      </c>
      <c r="EG75" s="281">
        <v>2</v>
      </c>
      <c r="EH75" s="282">
        <v>100.496277915633</v>
      </c>
      <c r="EI75" s="281">
        <v>2</v>
      </c>
      <c r="EJ75" s="282">
        <v>100.496277915633</v>
      </c>
    </row>
    <row r="76" spans="1:140" ht="15" outlineLevel="2">
      <c r="A76" s="262">
        <v>686</v>
      </c>
      <c r="B76" s="263" t="s">
        <v>321</v>
      </c>
      <c r="C76" s="264" t="s">
        <v>408</v>
      </c>
      <c r="D76" s="265">
        <v>454</v>
      </c>
      <c r="E76" s="265">
        <v>454</v>
      </c>
      <c r="F76" s="265">
        <v>454</v>
      </c>
      <c r="G76" s="265">
        <v>454</v>
      </c>
      <c r="H76" s="265">
        <v>454</v>
      </c>
      <c r="I76" s="265">
        <v>467</v>
      </c>
      <c r="J76" s="265">
        <v>466</v>
      </c>
      <c r="K76" s="265">
        <v>467</v>
      </c>
      <c r="L76" s="265">
        <v>467</v>
      </c>
      <c r="M76" s="265">
        <v>467</v>
      </c>
      <c r="N76" s="265">
        <v>467</v>
      </c>
      <c r="O76" s="265">
        <v>507</v>
      </c>
      <c r="P76" s="95">
        <v>507</v>
      </c>
      <c r="Q76" s="95">
        <v>454</v>
      </c>
      <c r="R76" s="95">
        <v>452</v>
      </c>
      <c r="S76" s="95">
        <v>658</v>
      </c>
      <c r="T76" s="95">
        <v>653</v>
      </c>
      <c r="U76" s="95">
        <v>672</v>
      </c>
      <c r="V76" s="95">
        <v>668</v>
      </c>
      <c r="W76" s="95">
        <v>667</v>
      </c>
      <c r="X76" s="95">
        <v>665</v>
      </c>
      <c r="Y76" s="95">
        <v>668</v>
      </c>
      <c r="Z76" s="95">
        <v>668</v>
      </c>
      <c r="AA76" s="95">
        <v>668</v>
      </c>
      <c r="AB76" s="265">
        <v>664</v>
      </c>
      <c r="AC76" s="265">
        <v>662</v>
      </c>
      <c r="AD76" s="265">
        <v>662</v>
      </c>
      <c r="AE76" s="265">
        <v>662</v>
      </c>
      <c r="AF76" s="265">
        <v>666</v>
      </c>
      <c r="AG76" s="265">
        <v>666</v>
      </c>
      <c r="AH76" s="265">
        <v>668</v>
      </c>
      <c r="AI76" s="265">
        <v>671</v>
      </c>
      <c r="AJ76" s="265">
        <v>674</v>
      </c>
      <c r="AK76" s="265">
        <v>676</v>
      </c>
      <c r="AL76" s="265">
        <v>675</v>
      </c>
      <c r="AM76" s="265">
        <v>675</v>
      </c>
      <c r="AN76" s="95">
        <v>675</v>
      </c>
      <c r="AO76" s="95">
        <v>674</v>
      </c>
      <c r="AP76" s="95">
        <v>672</v>
      </c>
      <c r="AQ76" s="95">
        <v>669</v>
      </c>
      <c r="AR76" s="95">
        <v>665</v>
      </c>
      <c r="AS76" s="95">
        <v>661</v>
      </c>
      <c r="AT76" s="95">
        <v>658</v>
      </c>
      <c r="AU76" s="95">
        <v>658</v>
      </c>
      <c r="AV76" s="95">
        <v>656</v>
      </c>
      <c r="AW76" s="95">
        <v>656</v>
      </c>
      <c r="AX76" s="95">
        <v>653</v>
      </c>
      <c r="AY76" s="95">
        <v>653</v>
      </c>
      <c r="AZ76" s="265">
        <v>651</v>
      </c>
      <c r="BA76" s="265">
        <v>651</v>
      </c>
      <c r="BB76" s="265">
        <v>644</v>
      </c>
      <c r="BC76" s="265">
        <v>643</v>
      </c>
      <c r="BD76" s="265">
        <v>641</v>
      </c>
      <c r="BE76" s="265">
        <v>639</v>
      </c>
      <c r="BF76" s="265">
        <v>626</v>
      </c>
      <c r="BG76" s="265">
        <v>618</v>
      </c>
      <c r="BH76" s="265">
        <v>617</v>
      </c>
      <c r="BI76" s="265">
        <v>617</v>
      </c>
      <c r="BJ76" s="265">
        <v>619</v>
      </c>
      <c r="BK76" s="265">
        <v>619</v>
      </c>
      <c r="BL76" s="95">
        <v>612</v>
      </c>
      <c r="BM76" s="95">
        <v>611</v>
      </c>
      <c r="BN76" s="95">
        <v>619</v>
      </c>
      <c r="BO76" s="95">
        <v>619</v>
      </c>
      <c r="BP76" s="95">
        <v>619</v>
      </c>
      <c r="BQ76" s="95">
        <v>622</v>
      </c>
      <c r="BR76" s="95">
        <v>615</v>
      </c>
      <c r="BS76" s="95">
        <v>612</v>
      </c>
      <c r="BT76" s="95">
        <v>610</v>
      </c>
      <c r="BU76" s="95">
        <v>608</v>
      </c>
      <c r="BV76" s="95">
        <v>608</v>
      </c>
      <c r="BW76" s="95">
        <v>608</v>
      </c>
      <c r="BX76" s="265">
        <v>613</v>
      </c>
      <c r="BY76" s="265">
        <v>599</v>
      </c>
      <c r="BZ76" s="265">
        <v>635</v>
      </c>
      <c r="CA76" s="265">
        <v>634</v>
      </c>
      <c r="CB76" s="265">
        <v>637</v>
      </c>
      <c r="CC76" s="265">
        <v>637</v>
      </c>
      <c r="CD76" s="265">
        <v>635</v>
      </c>
      <c r="CE76" s="265">
        <v>634</v>
      </c>
      <c r="CF76" s="265">
        <v>631</v>
      </c>
      <c r="CG76" s="265">
        <v>632</v>
      </c>
      <c r="CH76" s="265">
        <v>628</v>
      </c>
      <c r="CI76" s="265">
        <v>616</v>
      </c>
      <c r="CJ76" s="95">
        <v>616</v>
      </c>
      <c r="CK76" s="95">
        <v>611</v>
      </c>
      <c r="CL76" s="95">
        <v>610</v>
      </c>
      <c r="CM76" s="95">
        <v>617</v>
      </c>
      <c r="CN76" s="95">
        <v>617</v>
      </c>
      <c r="CO76" s="95">
        <v>616</v>
      </c>
      <c r="CP76" s="95">
        <v>616</v>
      </c>
      <c r="CQ76" s="95">
        <v>622</v>
      </c>
      <c r="CR76" s="95">
        <v>624</v>
      </c>
      <c r="CS76" s="95">
        <v>621</v>
      </c>
      <c r="CT76" s="95">
        <v>625</v>
      </c>
      <c r="CU76" s="95">
        <v>621</v>
      </c>
      <c r="CV76" s="265">
        <v>617</v>
      </c>
      <c r="CW76" s="265">
        <v>617</v>
      </c>
      <c r="CX76" s="265">
        <v>621</v>
      </c>
      <c r="CY76" s="265">
        <v>628</v>
      </c>
      <c r="CZ76" s="265">
        <v>627</v>
      </c>
      <c r="DA76" s="265">
        <v>629</v>
      </c>
      <c r="DB76" s="265">
        <v>629</v>
      </c>
      <c r="DC76" s="265">
        <v>626</v>
      </c>
      <c r="DD76" s="265">
        <v>623</v>
      </c>
      <c r="DE76" s="265">
        <v>628</v>
      </c>
      <c r="DF76" s="265">
        <v>625</v>
      </c>
      <c r="DG76" s="265">
        <v>623</v>
      </c>
      <c r="DH76" s="95">
        <v>623</v>
      </c>
      <c r="DI76" s="95">
        <v>628</v>
      </c>
      <c r="DJ76" s="95">
        <v>627</v>
      </c>
      <c r="DK76" s="95">
        <v>637</v>
      </c>
      <c r="DL76" s="95">
        <v>648</v>
      </c>
      <c r="DM76" s="95">
        <v>651</v>
      </c>
      <c r="DN76" s="95">
        <v>652</v>
      </c>
      <c r="DO76" s="95">
        <v>653</v>
      </c>
      <c r="DP76" s="95">
        <v>655</v>
      </c>
      <c r="DQ76" s="95">
        <v>660</v>
      </c>
      <c r="DR76" s="95">
        <v>663</v>
      </c>
      <c r="DS76" s="95">
        <v>663</v>
      </c>
      <c r="DT76" s="95">
        <v>662</v>
      </c>
      <c r="DU76" s="95">
        <v>659</v>
      </c>
      <c r="DV76" s="95">
        <v>661</v>
      </c>
      <c r="DW76" s="95">
        <v>662</v>
      </c>
      <c r="DX76" s="271">
        <v>664</v>
      </c>
      <c r="DY76" s="276">
        <v>663</v>
      </c>
      <c r="DZ76" s="276">
        <v>663</v>
      </c>
      <c r="EA76" s="276">
        <v>666</v>
      </c>
      <c r="EB76" s="276">
        <v>668</v>
      </c>
      <c r="EC76" s="276">
        <v>668</v>
      </c>
      <c r="ED76" s="276">
        <v>669</v>
      </c>
      <c r="EE76" s="276">
        <v>670</v>
      </c>
      <c r="EF76" s="95">
        <v>670</v>
      </c>
      <c r="EG76" s="281">
        <v>0</v>
      </c>
      <c r="EH76" s="282">
        <v>100</v>
      </c>
      <c r="EI76" s="281">
        <v>0</v>
      </c>
      <c r="EJ76" s="282">
        <v>100</v>
      </c>
    </row>
    <row r="77" spans="1:140" ht="15" outlineLevel="2">
      <c r="A77" s="262">
        <v>819</v>
      </c>
      <c r="B77" s="263" t="s">
        <v>321</v>
      </c>
      <c r="C77" s="264" t="s">
        <v>409</v>
      </c>
      <c r="D77" s="265">
        <v>90</v>
      </c>
      <c r="E77" s="265">
        <v>90</v>
      </c>
      <c r="F77" s="265">
        <v>90</v>
      </c>
      <c r="G77" s="265">
        <v>90</v>
      </c>
      <c r="H77" s="265">
        <v>90</v>
      </c>
      <c r="I77" s="265">
        <v>90</v>
      </c>
      <c r="J77" s="265">
        <v>90</v>
      </c>
      <c r="K77" s="265">
        <v>90</v>
      </c>
      <c r="L77" s="265">
        <v>90</v>
      </c>
      <c r="M77" s="265">
        <v>90</v>
      </c>
      <c r="N77" s="265">
        <v>89</v>
      </c>
      <c r="O77" s="265">
        <v>107</v>
      </c>
      <c r="P77" s="95">
        <v>107</v>
      </c>
      <c r="Q77" s="95">
        <v>93</v>
      </c>
      <c r="R77" s="95">
        <v>92</v>
      </c>
      <c r="S77" s="95">
        <v>115</v>
      </c>
      <c r="T77" s="95">
        <v>113</v>
      </c>
      <c r="U77" s="95">
        <v>114</v>
      </c>
      <c r="V77" s="95">
        <v>113</v>
      </c>
      <c r="W77" s="95">
        <v>111</v>
      </c>
      <c r="X77" s="95">
        <v>111</v>
      </c>
      <c r="Y77" s="95">
        <v>110</v>
      </c>
      <c r="Z77" s="95">
        <v>110</v>
      </c>
      <c r="AA77" s="95">
        <v>113</v>
      </c>
      <c r="AB77" s="265">
        <v>113</v>
      </c>
      <c r="AC77" s="265">
        <v>114</v>
      </c>
      <c r="AD77" s="265">
        <v>115</v>
      </c>
      <c r="AE77" s="265">
        <v>115</v>
      </c>
      <c r="AF77" s="265">
        <v>115</v>
      </c>
      <c r="AG77" s="265">
        <v>115</v>
      </c>
      <c r="AH77" s="265">
        <v>117</v>
      </c>
      <c r="AI77" s="265">
        <v>117</v>
      </c>
      <c r="AJ77" s="265">
        <v>117</v>
      </c>
      <c r="AK77" s="265">
        <v>117</v>
      </c>
      <c r="AL77" s="265">
        <v>117</v>
      </c>
      <c r="AM77" s="265">
        <v>116</v>
      </c>
      <c r="AN77" s="95">
        <v>116</v>
      </c>
      <c r="AO77" s="95">
        <v>116</v>
      </c>
      <c r="AP77" s="95">
        <v>116</v>
      </c>
      <c r="AQ77" s="95">
        <v>116</v>
      </c>
      <c r="AR77" s="95">
        <v>116</v>
      </c>
      <c r="AS77" s="95">
        <v>116</v>
      </c>
      <c r="AT77" s="95">
        <v>115</v>
      </c>
      <c r="AU77" s="95">
        <v>115</v>
      </c>
      <c r="AV77" s="95">
        <v>115</v>
      </c>
      <c r="AW77" s="95">
        <v>115</v>
      </c>
      <c r="AX77" s="95">
        <v>115</v>
      </c>
      <c r="AY77" s="95">
        <v>115</v>
      </c>
      <c r="AZ77" s="265">
        <v>115</v>
      </c>
      <c r="BA77" s="265">
        <v>114</v>
      </c>
      <c r="BB77" s="265">
        <v>114</v>
      </c>
      <c r="BC77" s="265">
        <v>114</v>
      </c>
      <c r="BD77" s="265">
        <v>114</v>
      </c>
      <c r="BE77" s="265">
        <v>114</v>
      </c>
      <c r="BF77" s="265">
        <v>110</v>
      </c>
      <c r="BG77" s="265">
        <v>111</v>
      </c>
      <c r="BH77" s="265">
        <v>111</v>
      </c>
      <c r="BI77" s="265">
        <v>111</v>
      </c>
      <c r="BJ77" s="265">
        <v>112</v>
      </c>
      <c r="BK77" s="265">
        <v>112</v>
      </c>
      <c r="BL77" s="95">
        <v>111</v>
      </c>
      <c r="BM77" s="95">
        <v>111</v>
      </c>
      <c r="BN77" s="95">
        <v>113</v>
      </c>
      <c r="BO77" s="95">
        <v>113</v>
      </c>
      <c r="BP77" s="95">
        <v>113</v>
      </c>
      <c r="BQ77" s="95">
        <v>113</v>
      </c>
      <c r="BR77" s="95">
        <v>111</v>
      </c>
      <c r="BS77" s="95">
        <v>110</v>
      </c>
      <c r="BT77" s="95">
        <v>110</v>
      </c>
      <c r="BU77" s="95">
        <v>110</v>
      </c>
      <c r="BV77" s="95">
        <v>109</v>
      </c>
      <c r="BW77" s="95">
        <v>109</v>
      </c>
      <c r="BX77" s="265">
        <v>110</v>
      </c>
      <c r="BY77" s="265">
        <v>108</v>
      </c>
      <c r="BZ77" s="265">
        <v>112</v>
      </c>
      <c r="CA77" s="265">
        <v>111</v>
      </c>
      <c r="CB77" s="265">
        <v>112</v>
      </c>
      <c r="CC77" s="265">
        <v>112</v>
      </c>
      <c r="CD77" s="265">
        <v>113</v>
      </c>
      <c r="CE77" s="265">
        <v>113</v>
      </c>
      <c r="CF77" s="265">
        <v>111</v>
      </c>
      <c r="CG77" s="265">
        <v>111</v>
      </c>
      <c r="CH77" s="265">
        <v>109</v>
      </c>
      <c r="CI77" s="265">
        <v>106</v>
      </c>
      <c r="CJ77" s="95">
        <v>106</v>
      </c>
      <c r="CK77" s="95">
        <v>106</v>
      </c>
      <c r="CL77" s="95">
        <v>106</v>
      </c>
      <c r="CM77" s="95">
        <v>107</v>
      </c>
      <c r="CN77" s="95">
        <v>107</v>
      </c>
      <c r="CO77" s="95">
        <v>106</v>
      </c>
      <c r="CP77" s="95">
        <v>107</v>
      </c>
      <c r="CQ77" s="95">
        <v>107</v>
      </c>
      <c r="CR77" s="95">
        <v>109</v>
      </c>
      <c r="CS77" s="95">
        <v>108</v>
      </c>
      <c r="CT77" s="95">
        <v>108</v>
      </c>
      <c r="CU77" s="95">
        <v>109</v>
      </c>
      <c r="CV77" s="265">
        <v>109</v>
      </c>
      <c r="CW77" s="265">
        <v>109</v>
      </c>
      <c r="CX77" s="265">
        <v>110</v>
      </c>
      <c r="CY77" s="265">
        <v>112</v>
      </c>
      <c r="CZ77" s="265">
        <v>111</v>
      </c>
      <c r="DA77" s="265">
        <v>111</v>
      </c>
      <c r="DB77" s="265">
        <v>112</v>
      </c>
      <c r="DC77" s="265">
        <v>113</v>
      </c>
      <c r="DD77" s="265">
        <v>113</v>
      </c>
      <c r="DE77" s="265">
        <v>113</v>
      </c>
      <c r="DF77" s="265">
        <v>113</v>
      </c>
      <c r="DG77" s="265">
        <v>113</v>
      </c>
      <c r="DH77" s="95">
        <v>114</v>
      </c>
      <c r="DI77" s="95">
        <v>113</v>
      </c>
      <c r="DJ77" s="95">
        <v>101</v>
      </c>
      <c r="DK77" s="95">
        <v>100</v>
      </c>
      <c r="DL77" s="95">
        <v>99</v>
      </c>
      <c r="DM77" s="95">
        <v>98</v>
      </c>
      <c r="DN77" s="95">
        <v>98</v>
      </c>
      <c r="DO77" s="95">
        <v>101</v>
      </c>
      <c r="DP77" s="95">
        <v>103</v>
      </c>
      <c r="DQ77" s="95">
        <v>103</v>
      </c>
      <c r="DR77" s="95">
        <v>103</v>
      </c>
      <c r="DS77" s="95">
        <v>103</v>
      </c>
      <c r="DT77" s="95">
        <v>103</v>
      </c>
      <c r="DU77" s="95">
        <v>100</v>
      </c>
      <c r="DV77" s="95">
        <v>100</v>
      </c>
      <c r="DW77" s="95">
        <v>100</v>
      </c>
      <c r="DX77" s="271">
        <v>100</v>
      </c>
      <c r="DY77" s="276">
        <v>101</v>
      </c>
      <c r="DZ77" s="276">
        <v>103</v>
      </c>
      <c r="EA77" s="276">
        <v>103</v>
      </c>
      <c r="EB77" s="276">
        <v>103</v>
      </c>
      <c r="EC77" s="276">
        <v>103</v>
      </c>
      <c r="ED77" s="276">
        <v>103</v>
      </c>
      <c r="EE77" s="276">
        <v>103</v>
      </c>
      <c r="EF77" s="95">
        <v>104</v>
      </c>
      <c r="EG77" s="281">
        <v>1</v>
      </c>
      <c r="EH77" s="282">
        <v>100.97087378640801</v>
      </c>
      <c r="EI77" s="281">
        <v>1</v>
      </c>
      <c r="EJ77" s="282">
        <v>100.97087378640801</v>
      </c>
    </row>
    <row r="78" spans="1:140" ht="15" outlineLevel="2">
      <c r="A78" s="262">
        <v>854</v>
      </c>
      <c r="B78" s="263" t="s">
        <v>321</v>
      </c>
      <c r="C78" s="264" t="s">
        <v>410</v>
      </c>
      <c r="D78" s="265">
        <v>172</v>
      </c>
      <c r="E78" s="265">
        <v>172</v>
      </c>
      <c r="F78" s="265">
        <v>172</v>
      </c>
      <c r="G78" s="265">
        <v>172</v>
      </c>
      <c r="H78" s="265">
        <v>172</v>
      </c>
      <c r="I78" s="265">
        <v>176</v>
      </c>
      <c r="J78" s="265">
        <v>175</v>
      </c>
      <c r="K78" s="265">
        <v>176</v>
      </c>
      <c r="L78" s="265">
        <v>176</v>
      </c>
      <c r="M78" s="265">
        <v>176</v>
      </c>
      <c r="N78" s="265">
        <v>175</v>
      </c>
      <c r="O78" s="265">
        <v>198</v>
      </c>
      <c r="P78" s="95">
        <v>198</v>
      </c>
      <c r="Q78" s="95">
        <v>176</v>
      </c>
      <c r="R78" s="95">
        <v>174</v>
      </c>
      <c r="S78" s="95">
        <v>222</v>
      </c>
      <c r="T78" s="95">
        <v>220</v>
      </c>
      <c r="U78" s="95">
        <v>226</v>
      </c>
      <c r="V78" s="95">
        <v>221</v>
      </c>
      <c r="W78" s="95">
        <v>223</v>
      </c>
      <c r="X78" s="95">
        <v>223</v>
      </c>
      <c r="Y78" s="95">
        <v>226</v>
      </c>
      <c r="Z78" s="95">
        <v>225</v>
      </c>
      <c r="AA78" s="95">
        <v>226</v>
      </c>
      <c r="AB78" s="265">
        <v>226</v>
      </c>
      <c r="AC78" s="265">
        <v>226</v>
      </c>
      <c r="AD78" s="265">
        <v>227</v>
      </c>
      <c r="AE78" s="265">
        <v>227</v>
      </c>
      <c r="AF78" s="265">
        <v>223</v>
      </c>
      <c r="AG78" s="265">
        <v>223</v>
      </c>
      <c r="AH78" s="265">
        <v>223</v>
      </c>
      <c r="AI78" s="265">
        <v>225</v>
      </c>
      <c r="AJ78" s="265">
        <v>227</v>
      </c>
      <c r="AK78" s="265">
        <v>227</v>
      </c>
      <c r="AL78" s="265">
        <v>226</v>
      </c>
      <c r="AM78" s="265">
        <v>226</v>
      </c>
      <c r="AN78" s="95">
        <v>225</v>
      </c>
      <c r="AO78" s="95">
        <v>226</v>
      </c>
      <c r="AP78" s="95">
        <v>226</v>
      </c>
      <c r="AQ78" s="95">
        <v>226</v>
      </c>
      <c r="AR78" s="95">
        <v>224</v>
      </c>
      <c r="AS78" s="95">
        <v>223</v>
      </c>
      <c r="AT78" s="95">
        <v>223</v>
      </c>
      <c r="AU78" s="95">
        <v>223</v>
      </c>
      <c r="AV78" s="95">
        <v>223</v>
      </c>
      <c r="AW78" s="95">
        <v>223</v>
      </c>
      <c r="AX78" s="95">
        <v>223</v>
      </c>
      <c r="AY78" s="95">
        <v>223</v>
      </c>
      <c r="AZ78" s="265">
        <v>223</v>
      </c>
      <c r="BA78" s="265">
        <v>223</v>
      </c>
      <c r="BB78" s="265">
        <v>223</v>
      </c>
      <c r="BC78" s="265">
        <v>223</v>
      </c>
      <c r="BD78" s="265">
        <v>223</v>
      </c>
      <c r="BE78" s="265">
        <v>223</v>
      </c>
      <c r="BF78" s="265">
        <v>222</v>
      </c>
      <c r="BG78" s="265">
        <v>225</v>
      </c>
      <c r="BH78" s="265">
        <v>225</v>
      </c>
      <c r="BI78" s="265">
        <v>225</v>
      </c>
      <c r="BJ78" s="265">
        <v>225</v>
      </c>
      <c r="BK78" s="265">
        <v>225</v>
      </c>
      <c r="BL78" s="95">
        <v>224</v>
      </c>
      <c r="BM78" s="95">
        <v>224</v>
      </c>
      <c r="BN78" s="95">
        <v>223</v>
      </c>
      <c r="BO78" s="95">
        <v>224</v>
      </c>
      <c r="BP78" s="95">
        <v>224</v>
      </c>
      <c r="BQ78" s="95">
        <v>228</v>
      </c>
      <c r="BR78" s="95">
        <v>227</v>
      </c>
      <c r="BS78" s="95">
        <v>228</v>
      </c>
      <c r="BT78" s="95">
        <v>227</v>
      </c>
      <c r="BU78" s="95">
        <v>227</v>
      </c>
      <c r="BV78" s="95">
        <v>228</v>
      </c>
      <c r="BW78" s="95">
        <v>230</v>
      </c>
      <c r="BX78" s="265">
        <v>231</v>
      </c>
      <c r="BY78" s="265">
        <v>227</v>
      </c>
      <c r="BZ78" s="265">
        <v>243</v>
      </c>
      <c r="CA78" s="265">
        <v>239</v>
      </c>
      <c r="CB78" s="265">
        <v>243</v>
      </c>
      <c r="CC78" s="265">
        <v>240</v>
      </c>
      <c r="CD78" s="265">
        <v>246</v>
      </c>
      <c r="CE78" s="265">
        <v>245</v>
      </c>
      <c r="CF78" s="265">
        <v>247</v>
      </c>
      <c r="CG78" s="265">
        <v>246</v>
      </c>
      <c r="CH78" s="265">
        <v>244</v>
      </c>
      <c r="CI78" s="265">
        <v>241</v>
      </c>
      <c r="CJ78" s="95">
        <v>243</v>
      </c>
      <c r="CK78" s="95">
        <v>244</v>
      </c>
      <c r="CL78" s="95">
        <v>245</v>
      </c>
      <c r="CM78" s="95">
        <v>246</v>
      </c>
      <c r="CN78" s="95">
        <v>246</v>
      </c>
      <c r="CO78" s="95">
        <v>247</v>
      </c>
      <c r="CP78" s="95">
        <v>246</v>
      </c>
      <c r="CQ78" s="95">
        <v>249</v>
      </c>
      <c r="CR78" s="95">
        <v>249</v>
      </c>
      <c r="CS78" s="95">
        <v>250</v>
      </c>
      <c r="CT78" s="95">
        <v>251</v>
      </c>
      <c r="CU78" s="95">
        <v>248</v>
      </c>
      <c r="CV78" s="265">
        <v>251</v>
      </c>
      <c r="CW78" s="265">
        <v>250</v>
      </c>
      <c r="CX78" s="265">
        <v>252</v>
      </c>
      <c r="CY78" s="265">
        <v>255</v>
      </c>
      <c r="CZ78" s="265">
        <v>258</v>
      </c>
      <c r="DA78" s="265">
        <v>259</v>
      </c>
      <c r="DB78" s="265">
        <v>256</v>
      </c>
      <c r="DC78" s="265">
        <v>257</v>
      </c>
      <c r="DD78" s="265">
        <v>255</v>
      </c>
      <c r="DE78" s="265">
        <v>255</v>
      </c>
      <c r="DF78" s="265">
        <v>256</v>
      </c>
      <c r="DG78" s="265">
        <v>254</v>
      </c>
      <c r="DH78" s="95">
        <v>257</v>
      </c>
      <c r="DI78" s="95">
        <v>251</v>
      </c>
      <c r="DJ78" s="95">
        <v>243</v>
      </c>
      <c r="DK78" s="95">
        <v>246</v>
      </c>
      <c r="DL78" s="95">
        <v>258</v>
      </c>
      <c r="DM78" s="95">
        <v>259</v>
      </c>
      <c r="DN78" s="95">
        <v>259</v>
      </c>
      <c r="DO78" s="95">
        <v>257</v>
      </c>
      <c r="DP78" s="95">
        <v>260</v>
      </c>
      <c r="DQ78" s="95">
        <v>265</v>
      </c>
      <c r="DR78" s="95">
        <v>264</v>
      </c>
      <c r="DS78" s="95">
        <v>264</v>
      </c>
      <c r="DT78" s="95">
        <v>262</v>
      </c>
      <c r="DU78" s="95">
        <v>260</v>
      </c>
      <c r="DV78" s="95">
        <v>259</v>
      </c>
      <c r="DW78" s="95">
        <v>260</v>
      </c>
      <c r="DX78" s="271">
        <v>263</v>
      </c>
      <c r="DY78" s="276">
        <v>264</v>
      </c>
      <c r="DZ78" s="276">
        <v>265</v>
      </c>
      <c r="EA78" s="276">
        <v>265</v>
      </c>
      <c r="EB78" s="276">
        <v>266</v>
      </c>
      <c r="EC78" s="276">
        <v>267</v>
      </c>
      <c r="ED78" s="276">
        <v>266</v>
      </c>
      <c r="EE78" s="276">
        <v>267</v>
      </c>
      <c r="EF78" s="95">
        <v>267</v>
      </c>
      <c r="EG78" s="281">
        <v>0</v>
      </c>
      <c r="EH78" s="282">
        <v>100</v>
      </c>
      <c r="EI78" s="281">
        <v>0</v>
      </c>
      <c r="EJ78" s="282">
        <v>100</v>
      </c>
    </row>
    <row r="79" spans="1:140" ht="15" outlineLevel="2">
      <c r="A79" s="262">
        <v>887</v>
      </c>
      <c r="B79" s="263" t="s">
        <v>321</v>
      </c>
      <c r="C79" s="264" t="s">
        <v>411</v>
      </c>
      <c r="D79" s="265">
        <v>746</v>
      </c>
      <c r="E79" s="265">
        <v>746</v>
      </c>
      <c r="F79" s="265">
        <v>744</v>
      </c>
      <c r="G79" s="265">
        <v>744</v>
      </c>
      <c r="H79" s="265">
        <v>744</v>
      </c>
      <c r="I79" s="265">
        <v>768</v>
      </c>
      <c r="J79" s="265">
        <v>768</v>
      </c>
      <c r="K79" s="265">
        <v>770</v>
      </c>
      <c r="L79" s="265">
        <v>770</v>
      </c>
      <c r="M79" s="265">
        <v>770</v>
      </c>
      <c r="N79" s="265">
        <v>769</v>
      </c>
      <c r="O79" s="265">
        <v>807</v>
      </c>
      <c r="P79" s="95">
        <v>805</v>
      </c>
      <c r="Q79" s="95">
        <v>669</v>
      </c>
      <c r="R79" s="95">
        <v>665</v>
      </c>
      <c r="S79" s="95">
        <v>897</v>
      </c>
      <c r="T79" s="95">
        <v>888</v>
      </c>
      <c r="U79" s="95">
        <v>898</v>
      </c>
      <c r="V79" s="95">
        <v>885</v>
      </c>
      <c r="W79" s="95">
        <v>885</v>
      </c>
      <c r="X79" s="95">
        <v>885</v>
      </c>
      <c r="Y79" s="95">
        <v>891</v>
      </c>
      <c r="Z79" s="95">
        <v>891</v>
      </c>
      <c r="AA79" s="95">
        <v>896</v>
      </c>
      <c r="AB79" s="265">
        <v>891</v>
      </c>
      <c r="AC79" s="265">
        <v>893</v>
      </c>
      <c r="AD79" s="265">
        <v>893</v>
      </c>
      <c r="AE79" s="265">
        <v>893</v>
      </c>
      <c r="AF79" s="265">
        <v>878</v>
      </c>
      <c r="AG79" s="265">
        <v>878</v>
      </c>
      <c r="AH79" s="265">
        <v>885</v>
      </c>
      <c r="AI79" s="265">
        <v>888</v>
      </c>
      <c r="AJ79" s="265">
        <v>887</v>
      </c>
      <c r="AK79" s="265">
        <v>885</v>
      </c>
      <c r="AL79" s="265">
        <v>883</v>
      </c>
      <c r="AM79" s="265">
        <v>882</v>
      </c>
      <c r="AN79" s="95">
        <v>878</v>
      </c>
      <c r="AO79" s="95">
        <v>879</v>
      </c>
      <c r="AP79" s="95">
        <v>878</v>
      </c>
      <c r="AQ79" s="95">
        <v>876</v>
      </c>
      <c r="AR79" s="95">
        <v>872</v>
      </c>
      <c r="AS79" s="95">
        <v>872</v>
      </c>
      <c r="AT79" s="95">
        <v>870</v>
      </c>
      <c r="AU79" s="95">
        <v>860</v>
      </c>
      <c r="AV79" s="95">
        <v>859</v>
      </c>
      <c r="AW79" s="95">
        <v>858</v>
      </c>
      <c r="AX79" s="95">
        <v>852</v>
      </c>
      <c r="AY79" s="95">
        <v>850</v>
      </c>
      <c r="AZ79" s="265">
        <v>850</v>
      </c>
      <c r="BA79" s="265">
        <v>848</v>
      </c>
      <c r="BB79" s="265">
        <v>843</v>
      </c>
      <c r="BC79" s="265">
        <v>842</v>
      </c>
      <c r="BD79" s="265">
        <v>843</v>
      </c>
      <c r="BE79" s="265">
        <v>841</v>
      </c>
      <c r="BF79" s="265">
        <v>822</v>
      </c>
      <c r="BG79" s="265">
        <v>828</v>
      </c>
      <c r="BH79" s="265">
        <v>829</v>
      </c>
      <c r="BI79" s="265">
        <v>828</v>
      </c>
      <c r="BJ79" s="265">
        <v>831</v>
      </c>
      <c r="BK79" s="265">
        <v>829</v>
      </c>
      <c r="BL79" s="95">
        <v>826</v>
      </c>
      <c r="BM79" s="95">
        <v>824</v>
      </c>
      <c r="BN79" s="95">
        <v>849</v>
      </c>
      <c r="BO79" s="95">
        <v>850</v>
      </c>
      <c r="BP79" s="95">
        <v>850</v>
      </c>
      <c r="BQ79" s="95">
        <v>857</v>
      </c>
      <c r="BR79" s="95">
        <v>840</v>
      </c>
      <c r="BS79" s="95">
        <v>843</v>
      </c>
      <c r="BT79" s="95">
        <v>839</v>
      </c>
      <c r="BU79" s="95">
        <v>837</v>
      </c>
      <c r="BV79" s="95">
        <v>832</v>
      </c>
      <c r="BW79" s="95">
        <v>832</v>
      </c>
      <c r="BX79" s="265">
        <v>840</v>
      </c>
      <c r="BY79" s="265">
        <v>830</v>
      </c>
      <c r="BZ79" s="265">
        <v>886</v>
      </c>
      <c r="CA79" s="265">
        <v>881</v>
      </c>
      <c r="CB79" s="265">
        <v>891</v>
      </c>
      <c r="CC79" s="265">
        <v>889</v>
      </c>
      <c r="CD79" s="265">
        <v>887</v>
      </c>
      <c r="CE79" s="265">
        <v>886</v>
      </c>
      <c r="CF79" s="265">
        <v>887</v>
      </c>
      <c r="CG79" s="265">
        <v>894</v>
      </c>
      <c r="CH79" s="265">
        <v>890</v>
      </c>
      <c r="CI79" s="265">
        <v>878</v>
      </c>
      <c r="CJ79" s="95">
        <v>878</v>
      </c>
      <c r="CK79" s="95">
        <v>866</v>
      </c>
      <c r="CL79" s="95">
        <v>866</v>
      </c>
      <c r="CM79" s="95">
        <v>881</v>
      </c>
      <c r="CN79" s="95">
        <v>878</v>
      </c>
      <c r="CO79" s="95">
        <v>872</v>
      </c>
      <c r="CP79" s="95">
        <v>871</v>
      </c>
      <c r="CQ79" s="95">
        <v>871</v>
      </c>
      <c r="CR79" s="95">
        <v>876</v>
      </c>
      <c r="CS79" s="95">
        <v>876</v>
      </c>
      <c r="CT79" s="95">
        <v>881</v>
      </c>
      <c r="CU79" s="95">
        <v>881</v>
      </c>
      <c r="CV79" s="265">
        <v>879</v>
      </c>
      <c r="CW79" s="265">
        <v>872</v>
      </c>
      <c r="CX79" s="265">
        <v>873</v>
      </c>
      <c r="CY79" s="265">
        <v>879</v>
      </c>
      <c r="CZ79" s="265">
        <v>880</v>
      </c>
      <c r="DA79" s="265">
        <v>881</v>
      </c>
      <c r="DB79" s="265">
        <v>881</v>
      </c>
      <c r="DC79" s="265">
        <v>875</v>
      </c>
      <c r="DD79" s="265">
        <v>876</v>
      </c>
      <c r="DE79" s="265">
        <v>878</v>
      </c>
      <c r="DF79" s="265">
        <v>879</v>
      </c>
      <c r="DG79" s="265">
        <v>879</v>
      </c>
      <c r="DH79" s="95">
        <v>872</v>
      </c>
      <c r="DI79" s="95">
        <v>861</v>
      </c>
      <c r="DJ79" s="95">
        <v>854</v>
      </c>
      <c r="DK79" s="95">
        <v>865</v>
      </c>
      <c r="DL79" s="95">
        <v>873</v>
      </c>
      <c r="DM79" s="95">
        <v>885</v>
      </c>
      <c r="DN79" s="95">
        <v>883</v>
      </c>
      <c r="DO79" s="95">
        <v>894</v>
      </c>
      <c r="DP79" s="95">
        <v>896</v>
      </c>
      <c r="DQ79" s="95">
        <v>904</v>
      </c>
      <c r="DR79" s="95">
        <v>909</v>
      </c>
      <c r="DS79" s="95">
        <v>909</v>
      </c>
      <c r="DT79" s="95">
        <v>905</v>
      </c>
      <c r="DU79" s="95">
        <v>902</v>
      </c>
      <c r="DV79" s="95">
        <v>902</v>
      </c>
      <c r="DW79" s="95">
        <v>899</v>
      </c>
      <c r="DX79" s="271">
        <v>903</v>
      </c>
      <c r="DY79" s="276">
        <v>905</v>
      </c>
      <c r="DZ79" s="276">
        <v>905</v>
      </c>
      <c r="EA79" s="276">
        <v>908</v>
      </c>
      <c r="EB79" s="276">
        <v>906</v>
      </c>
      <c r="EC79" s="276">
        <v>904</v>
      </c>
      <c r="ED79" s="276">
        <v>902</v>
      </c>
      <c r="EE79" s="276">
        <v>900</v>
      </c>
      <c r="EF79" s="95">
        <v>897</v>
      </c>
      <c r="EG79" s="281">
        <v>-3</v>
      </c>
      <c r="EH79" s="282">
        <v>99.6666666666667</v>
      </c>
      <c r="EI79" s="281">
        <v>-3</v>
      </c>
      <c r="EJ79" s="282">
        <v>99.6666666666667</v>
      </c>
    </row>
    <row r="80" spans="1:140" ht="15" outlineLevel="1">
      <c r="A80" s="258" t="s">
        <v>322</v>
      </c>
      <c r="B80" s="259"/>
      <c r="C80" s="260"/>
      <c r="D80" s="261">
        <v>7672</v>
      </c>
      <c r="E80" s="261">
        <v>7672</v>
      </c>
      <c r="F80" s="261">
        <v>7671</v>
      </c>
      <c r="G80" s="261">
        <v>7671</v>
      </c>
      <c r="H80" s="261">
        <v>7671</v>
      </c>
      <c r="I80" s="261">
        <v>7817</v>
      </c>
      <c r="J80" s="261">
        <v>7806</v>
      </c>
      <c r="K80" s="261">
        <v>7813</v>
      </c>
      <c r="L80" s="261">
        <v>7811</v>
      </c>
      <c r="M80" s="261">
        <v>7809</v>
      </c>
      <c r="N80" s="261">
        <v>7788</v>
      </c>
      <c r="O80" s="261">
        <v>8171</v>
      </c>
      <c r="P80" s="261">
        <v>8125</v>
      </c>
      <c r="Q80" s="261">
        <v>7086</v>
      </c>
      <c r="R80" s="261">
        <v>6974</v>
      </c>
      <c r="S80" s="261">
        <v>9561</v>
      </c>
      <c r="T80" s="261">
        <v>9420</v>
      </c>
      <c r="U80" s="261">
        <v>9577</v>
      </c>
      <c r="V80" s="261">
        <v>9459</v>
      </c>
      <c r="W80" s="261">
        <v>9441</v>
      </c>
      <c r="X80" s="261">
        <v>9424</v>
      </c>
      <c r="Y80" s="261">
        <v>9477</v>
      </c>
      <c r="Z80" s="261">
        <v>9468</v>
      </c>
      <c r="AA80" s="261">
        <v>9479</v>
      </c>
      <c r="AB80" s="261">
        <v>9471</v>
      </c>
      <c r="AC80" s="261">
        <v>9457</v>
      </c>
      <c r="AD80" s="261">
        <v>9476</v>
      </c>
      <c r="AE80" s="261">
        <v>9474</v>
      </c>
      <c r="AF80" s="261">
        <v>9401</v>
      </c>
      <c r="AG80" s="261">
        <v>9363</v>
      </c>
      <c r="AH80" s="261">
        <v>9371</v>
      </c>
      <c r="AI80" s="261">
        <v>9384</v>
      </c>
      <c r="AJ80" s="261">
        <v>9369</v>
      </c>
      <c r="AK80" s="261">
        <v>9373</v>
      </c>
      <c r="AL80" s="261">
        <v>9365</v>
      </c>
      <c r="AM80" s="261">
        <v>9354</v>
      </c>
      <c r="AN80" s="261">
        <v>9332</v>
      </c>
      <c r="AO80" s="261">
        <v>9325</v>
      </c>
      <c r="AP80" s="261">
        <v>9306</v>
      </c>
      <c r="AQ80" s="261">
        <v>9282</v>
      </c>
      <c r="AR80" s="261">
        <v>9261</v>
      </c>
      <c r="AS80" s="261">
        <v>9241</v>
      </c>
      <c r="AT80" s="261">
        <v>9210</v>
      </c>
      <c r="AU80" s="261">
        <v>9152</v>
      </c>
      <c r="AV80" s="261">
        <v>9118</v>
      </c>
      <c r="AW80" s="261">
        <v>9095</v>
      </c>
      <c r="AX80" s="261">
        <v>9066</v>
      </c>
      <c r="AY80" s="261">
        <v>9046</v>
      </c>
      <c r="AZ80" s="261">
        <v>9019</v>
      </c>
      <c r="BA80" s="261">
        <v>8974</v>
      </c>
      <c r="BB80" s="261">
        <v>8922</v>
      </c>
      <c r="BC80" s="261">
        <v>8897</v>
      </c>
      <c r="BD80" s="261">
        <v>8868</v>
      </c>
      <c r="BE80" s="261">
        <v>8851</v>
      </c>
      <c r="BF80" s="261">
        <v>8660</v>
      </c>
      <c r="BG80" s="261">
        <v>8621</v>
      </c>
      <c r="BH80" s="261">
        <v>8611</v>
      </c>
      <c r="BI80" s="261">
        <v>8596</v>
      </c>
      <c r="BJ80" s="261">
        <v>8616</v>
      </c>
      <c r="BK80" s="261">
        <v>8605</v>
      </c>
      <c r="BL80" s="261">
        <v>8607</v>
      </c>
      <c r="BM80" s="261">
        <v>8588</v>
      </c>
      <c r="BN80" s="261">
        <v>8771</v>
      </c>
      <c r="BO80" s="261">
        <v>8781</v>
      </c>
      <c r="BP80" s="261">
        <v>8781</v>
      </c>
      <c r="BQ80" s="261">
        <v>8821</v>
      </c>
      <c r="BR80" s="261">
        <v>8703</v>
      </c>
      <c r="BS80" s="261">
        <v>8715</v>
      </c>
      <c r="BT80" s="261">
        <v>8684</v>
      </c>
      <c r="BU80" s="261">
        <v>8650</v>
      </c>
      <c r="BV80" s="261">
        <v>8631</v>
      </c>
      <c r="BW80" s="261">
        <v>8635</v>
      </c>
      <c r="BX80" s="261">
        <v>8741</v>
      </c>
      <c r="BY80" s="261">
        <v>8691</v>
      </c>
      <c r="BZ80" s="261">
        <v>9372</v>
      </c>
      <c r="CA80" s="261">
        <v>9353</v>
      </c>
      <c r="CB80" s="261">
        <v>9383</v>
      </c>
      <c r="CC80" s="261">
        <v>9352</v>
      </c>
      <c r="CD80" s="261">
        <v>9315</v>
      </c>
      <c r="CE80" s="261">
        <v>9273</v>
      </c>
      <c r="CF80" s="261">
        <v>9242</v>
      </c>
      <c r="CG80" s="261">
        <v>9268</v>
      </c>
      <c r="CH80" s="261">
        <v>9227</v>
      </c>
      <c r="CI80" s="261">
        <v>9100</v>
      </c>
      <c r="CJ80" s="261">
        <v>9088</v>
      </c>
      <c r="CK80" s="261">
        <v>9042</v>
      </c>
      <c r="CL80" s="261">
        <v>9012</v>
      </c>
      <c r="CM80" s="261">
        <v>9143</v>
      </c>
      <c r="CN80" s="261">
        <v>9115</v>
      </c>
      <c r="CO80" s="261">
        <v>9129</v>
      </c>
      <c r="CP80" s="261">
        <v>9111</v>
      </c>
      <c r="CQ80" s="261">
        <v>9174</v>
      </c>
      <c r="CR80" s="261">
        <v>9181</v>
      </c>
      <c r="CS80" s="261">
        <v>9139</v>
      </c>
      <c r="CT80" s="261">
        <v>9168</v>
      </c>
      <c r="CU80" s="261">
        <v>9150</v>
      </c>
      <c r="CV80" s="261">
        <v>9101</v>
      </c>
      <c r="CW80" s="261">
        <v>9073</v>
      </c>
      <c r="CX80" s="261">
        <v>9075</v>
      </c>
      <c r="CY80" s="261">
        <v>9123</v>
      </c>
      <c r="CZ80" s="261">
        <v>9115</v>
      </c>
      <c r="DA80" s="261">
        <v>9149</v>
      </c>
      <c r="DB80" s="261">
        <v>9133</v>
      </c>
      <c r="DC80" s="261">
        <v>9138</v>
      </c>
      <c r="DD80" s="261">
        <v>9169</v>
      </c>
      <c r="DE80" s="261">
        <v>9168</v>
      </c>
      <c r="DF80" s="261">
        <v>9152</v>
      </c>
      <c r="DG80" s="261">
        <v>9079</v>
      </c>
      <c r="DH80" s="261">
        <v>9073</v>
      </c>
      <c r="DI80" s="261">
        <v>9091</v>
      </c>
      <c r="DJ80" s="261">
        <v>9003</v>
      </c>
      <c r="DK80" s="261">
        <v>9117</v>
      </c>
      <c r="DL80" s="261">
        <v>9206</v>
      </c>
      <c r="DM80" s="261">
        <v>9242</v>
      </c>
      <c r="DN80" s="261">
        <v>9247</v>
      </c>
      <c r="DO80" s="261">
        <v>9271</v>
      </c>
      <c r="DP80" s="261">
        <v>9290</v>
      </c>
      <c r="DQ80" s="261">
        <v>9299</v>
      </c>
      <c r="DR80" s="261">
        <v>9321</v>
      </c>
      <c r="DS80" s="261">
        <v>9321</v>
      </c>
      <c r="DT80" s="261">
        <v>9315</v>
      </c>
      <c r="DU80" s="261">
        <v>9291</v>
      </c>
      <c r="DV80" s="261">
        <v>9310</v>
      </c>
      <c r="DW80" s="261">
        <v>9315</v>
      </c>
      <c r="DX80" s="270">
        <v>9346</v>
      </c>
      <c r="DY80" s="275">
        <v>9351</v>
      </c>
      <c r="DZ80" s="275">
        <v>9360</v>
      </c>
      <c r="EA80" s="275">
        <v>9372</v>
      </c>
      <c r="EB80" s="275">
        <v>9375</v>
      </c>
      <c r="EC80" s="275">
        <v>9380</v>
      </c>
      <c r="ED80" s="275">
        <v>9393</v>
      </c>
      <c r="EE80" s="275">
        <v>9389</v>
      </c>
      <c r="EF80" s="261">
        <v>9372</v>
      </c>
      <c r="EG80" s="281">
        <v>-17</v>
      </c>
      <c r="EH80" s="282">
        <v>99.818937053999406</v>
      </c>
      <c r="EI80" s="281">
        <v>-17</v>
      </c>
      <c r="EJ80" s="282">
        <v>99.818937053999406</v>
      </c>
    </row>
    <row r="81" spans="1:140" ht="15" outlineLevel="2">
      <c r="A81" s="262">
        <v>2</v>
      </c>
      <c r="B81" s="263" t="s">
        <v>322</v>
      </c>
      <c r="C81" s="264" t="s">
        <v>412</v>
      </c>
      <c r="D81" s="265">
        <v>391</v>
      </c>
      <c r="E81" s="265">
        <v>391</v>
      </c>
      <c r="F81" s="265">
        <v>391</v>
      </c>
      <c r="G81" s="265">
        <v>391</v>
      </c>
      <c r="H81" s="265">
        <v>391</v>
      </c>
      <c r="I81" s="265">
        <v>394</v>
      </c>
      <c r="J81" s="265">
        <v>394</v>
      </c>
      <c r="K81" s="265">
        <v>394</v>
      </c>
      <c r="L81" s="265">
        <v>394</v>
      </c>
      <c r="M81" s="265">
        <v>394</v>
      </c>
      <c r="N81" s="265">
        <v>394</v>
      </c>
      <c r="O81" s="265">
        <v>412</v>
      </c>
      <c r="P81" s="95">
        <v>410</v>
      </c>
      <c r="Q81" s="95">
        <v>368</v>
      </c>
      <c r="R81" s="95">
        <v>367</v>
      </c>
      <c r="S81" s="95">
        <v>494</v>
      </c>
      <c r="T81" s="95">
        <v>487</v>
      </c>
      <c r="U81" s="95">
        <v>490</v>
      </c>
      <c r="V81" s="95">
        <v>486</v>
      </c>
      <c r="W81" s="95">
        <v>488</v>
      </c>
      <c r="X81" s="95">
        <v>488</v>
      </c>
      <c r="Y81" s="95">
        <v>490</v>
      </c>
      <c r="Z81" s="95">
        <v>490</v>
      </c>
      <c r="AA81" s="95">
        <v>491</v>
      </c>
      <c r="AB81" s="265">
        <v>490</v>
      </c>
      <c r="AC81" s="265">
        <v>491</v>
      </c>
      <c r="AD81" s="265">
        <v>492</v>
      </c>
      <c r="AE81" s="265">
        <v>492</v>
      </c>
      <c r="AF81" s="265">
        <v>487</v>
      </c>
      <c r="AG81" s="265">
        <v>484</v>
      </c>
      <c r="AH81" s="265">
        <v>486</v>
      </c>
      <c r="AI81" s="265">
        <v>486</v>
      </c>
      <c r="AJ81" s="265">
        <v>487</v>
      </c>
      <c r="AK81" s="265">
        <v>485</v>
      </c>
      <c r="AL81" s="265">
        <v>485</v>
      </c>
      <c r="AM81" s="265">
        <v>485</v>
      </c>
      <c r="AN81" s="95">
        <v>482</v>
      </c>
      <c r="AO81" s="95">
        <v>482</v>
      </c>
      <c r="AP81" s="95">
        <v>479</v>
      </c>
      <c r="AQ81" s="95">
        <v>478</v>
      </c>
      <c r="AR81" s="95">
        <v>478</v>
      </c>
      <c r="AS81" s="95">
        <v>476</v>
      </c>
      <c r="AT81" s="95">
        <v>474</v>
      </c>
      <c r="AU81" s="95">
        <v>471</v>
      </c>
      <c r="AV81" s="95">
        <v>469</v>
      </c>
      <c r="AW81" s="95">
        <v>467</v>
      </c>
      <c r="AX81" s="95">
        <v>464</v>
      </c>
      <c r="AY81" s="95">
        <v>463</v>
      </c>
      <c r="AZ81" s="265">
        <v>462</v>
      </c>
      <c r="BA81" s="265">
        <v>458</v>
      </c>
      <c r="BB81" s="265">
        <v>454</v>
      </c>
      <c r="BC81" s="265">
        <v>453</v>
      </c>
      <c r="BD81" s="265">
        <v>447</v>
      </c>
      <c r="BE81" s="265">
        <v>446</v>
      </c>
      <c r="BF81" s="265">
        <v>440</v>
      </c>
      <c r="BG81" s="265">
        <v>435</v>
      </c>
      <c r="BH81" s="265">
        <v>435</v>
      </c>
      <c r="BI81" s="265">
        <v>435</v>
      </c>
      <c r="BJ81" s="265">
        <v>439</v>
      </c>
      <c r="BK81" s="265">
        <v>439</v>
      </c>
      <c r="BL81" s="95">
        <v>438</v>
      </c>
      <c r="BM81" s="95">
        <v>438</v>
      </c>
      <c r="BN81" s="95">
        <v>439</v>
      </c>
      <c r="BO81" s="95">
        <v>439</v>
      </c>
      <c r="BP81" s="95">
        <v>439</v>
      </c>
      <c r="BQ81" s="95">
        <v>441</v>
      </c>
      <c r="BR81" s="95">
        <v>435</v>
      </c>
      <c r="BS81" s="95">
        <v>436</v>
      </c>
      <c r="BT81" s="95">
        <v>436</v>
      </c>
      <c r="BU81" s="95">
        <v>435</v>
      </c>
      <c r="BV81" s="95">
        <v>435</v>
      </c>
      <c r="BW81" s="95">
        <v>436</v>
      </c>
      <c r="BX81" s="265">
        <v>440</v>
      </c>
      <c r="BY81" s="265">
        <v>436</v>
      </c>
      <c r="BZ81" s="265">
        <v>457</v>
      </c>
      <c r="CA81" s="265">
        <v>456</v>
      </c>
      <c r="CB81" s="265">
        <v>457</v>
      </c>
      <c r="CC81" s="265">
        <v>458</v>
      </c>
      <c r="CD81" s="265">
        <v>455</v>
      </c>
      <c r="CE81" s="265">
        <v>454</v>
      </c>
      <c r="CF81" s="265">
        <v>455</v>
      </c>
      <c r="CG81" s="265">
        <v>457</v>
      </c>
      <c r="CH81" s="265">
        <v>456</v>
      </c>
      <c r="CI81" s="265">
        <v>453</v>
      </c>
      <c r="CJ81" s="95">
        <v>451</v>
      </c>
      <c r="CK81" s="95">
        <v>447</v>
      </c>
      <c r="CL81" s="95">
        <v>446</v>
      </c>
      <c r="CM81" s="95">
        <v>455</v>
      </c>
      <c r="CN81" s="95">
        <v>451</v>
      </c>
      <c r="CO81" s="95">
        <v>455</v>
      </c>
      <c r="CP81" s="95">
        <v>454</v>
      </c>
      <c r="CQ81" s="95">
        <v>459</v>
      </c>
      <c r="CR81" s="95">
        <v>465</v>
      </c>
      <c r="CS81" s="95">
        <v>463</v>
      </c>
      <c r="CT81" s="95">
        <v>464</v>
      </c>
      <c r="CU81" s="95">
        <v>465</v>
      </c>
      <c r="CV81" s="265">
        <v>458</v>
      </c>
      <c r="CW81" s="265">
        <v>463</v>
      </c>
      <c r="CX81" s="265">
        <v>459</v>
      </c>
      <c r="CY81" s="265">
        <v>461</v>
      </c>
      <c r="CZ81" s="265">
        <v>458</v>
      </c>
      <c r="DA81" s="265">
        <v>462</v>
      </c>
      <c r="DB81" s="265">
        <v>461</v>
      </c>
      <c r="DC81" s="265">
        <v>463</v>
      </c>
      <c r="DD81" s="265">
        <v>467</v>
      </c>
      <c r="DE81" s="265">
        <v>467</v>
      </c>
      <c r="DF81" s="265">
        <v>464</v>
      </c>
      <c r="DG81" s="265">
        <v>459</v>
      </c>
      <c r="DH81" s="95">
        <v>462</v>
      </c>
      <c r="DI81" s="95">
        <v>455</v>
      </c>
      <c r="DJ81" s="95">
        <v>449</v>
      </c>
      <c r="DK81" s="95">
        <v>454</v>
      </c>
      <c r="DL81" s="95">
        <v>458</v>
      </c>
      <c r="DM81" s="95">
        <v>457</v>
      </c>
      <c r="DN81" s="95">
        <v>455</v>
      </c>
      <c r="DO81" s="95">
        <v>453</v>
      </c>
      <c r="DP81" s="95">
        <v>449</v>
      </c>
      <c r="DQ81" s="95">
        <v>453</v>
      </c>
      <c r="DR81" s="95">
        <v>451</v>
      </c>
      <c r="DS81" s="95">
        <v>451</v>
      </c>
      <c r="DT81" s="95">
        <v>450</v>
      </c>
      <c r="DU81" s="95">
        <v>452</v>
      </c>
      <c r="DV81" s="95">
        <v>452</v>
      </c>
      <c r="DW81" s="95">
        <v>456</v>
      </c>
      <c r="DX81" s="271">
        <v>463</v>
      </c>
      <c r="DY81" s="276">
        <v>459</v>
      </c>
      <c r="DZ81" s="276">
        <v>460</v>
      </c>
      <c r="EA81" s="276">
        <v>457</v>
      </c>
      <c r="EB81" s="276">
        <v>460</v>
      </c>
      <c r="EC81" s="276">
        <v>459</v>
      </c>
      <c r="ED81" s="276">
        <v>462</v>
      </c>
      <c r="EE81" s="276">
        <v>462</v>
      </c>
      <c r="EF81" s="95">
        <v>461</v>
      </c>
      <c r="EG81" s="281">
        <v>-1</v>
      </c>
      <c r="EH81" s="282">
        <v>99.783549783549802</v>
      </c>
      <c r="EI81" s="281">
        <v>-1</v>
      </c>
      <c r="EJ81" s="282">
        <v>99.783549783549802</v>
      </c>
    </row>
    <row r="82" spans="1:140" ht="15" outlineLevel="2">
      <c r="A82" s="262">
        <v>21</v>
      </c>
      <c r="B82" s="263" t="s">
        <v>322</v>
      </c>
      <c r="C82" s="264" t="s">
        <v>413</v>
      </c>
      <c r="D82" s="265">
        <v>34</v>
      </c>
      <c r="E82" s="265">
        <v>34</v>
      </c>
      <c r="F82" s="265">
        <v>34</v>
      </c>
      <c r="G82" s="265">
        <v>34</v>
      </c>
      <c r="H82" s="265">
        <v>34</v>
      </c>
      <c r="I82" s="265">
        <v>34</v>
      </c>
      <c r="J82" s="265">
        <v>34</v>
      </c>
      <c r="K82" s="265">
        <v>34</v>
      </c>
      <c r="L82" s="265">
        <v>34</v>
      </c>
      <c r="M82" s="265">
        <v>34</v>
      </c>
      <c r="N82" s="265">
        <v>34</v>
      </c>
      <c r="O82" s="265">
        <v>41</v>
      </c>
      <c r="P82" s="95">
        <v>41</v>
      </c>
      <c r="Q82" s="95">
        <v>37</v>
      </c>
      <c r="R82" s="95">
        <v>37</v>
      </c>
      <c r="S82" s="95">
        <v>56</v>
      </c>
      <c r="T82" s="95">
        <v>55</v>
      </c>
      <c r="U82" s="95">
        <v>57</v>
      </c>
      <c r="V82" s="95">
        <v>57</v>
      </c>
      <c r="W82" s="95">
        <v>57</v>
      </c>
      <c r="X82" s="95">
        <v>56</v>
      </c>
      <c r="Y82" s="95">
        <v>56</v>
      </c>
      <c r="Z82" s="95">
        <v>56</v>
      </c>
      <c r="AA82" s="95">
        <v>56</v>
      </c>
      <c r="AB82" s="265">
        <v>56</v>
      </c>
      <c r="AC82" s="265">
        <v>58</v>
      </c>
      <c r="AD82" s="265">
        <v>58</v>
      </c>
      <c r="AE82" s="265">
        <v>58</v>
      </c>
      <c r="AF82" s="265">
        <v>56</v>
      </c>
      <c r="AG82" s="265">
        <v>56</v>
      </c>
      <c r="AH82" s="265">
        <v>56</v>
      </c>
      <c r="AI82" s="265">
        <v>56</v>
      </c>
      <c r="AJ82" s="265">
        <v>56</v>
      </c>
      <c r="AK82" s="265">
        <v>56</v>
      </c>
      <c r="AL82" s="265">
        <v>56</v>
      </c>
      <c r="AM82" s="265">
        <v>56</v>
      </c>
      <c r="AN82" s="95">
        <v>56</v>
      </c>
      <c r="AO82" s="95">
        <v>57</v>
      </c>
      <c r="AP82" s="95">
        <v>57</v>
      </c>
      <c r="AQ82" s="95">
        <v>57</v>
      </c>
      <c r="AR82" s="95">
        <v>57</v>
      </c>
      <c r="AS82" s="95">
        <v>57</v>
      </c>
      <c r="AT82" s="95">
        <v>56</v>
      </c>
      <c r="AU82" s="95">
        <v>56</v>
      </c>
      <c r="AV82" s="95">
        <v>56</v>
      </c>
      <c r="AW82" s="95">
        <v>55</v>
      </c>
      <c r="AX82" s="95">
        <v>55</v>
      </c>
      <c r="AY82" s="95">
        <v>55</v>
      </c>
      <c r="AZ82" s="265">
        <v>55</v>
      </c>
      <c r="BA82" s="265">
        <v>55</v>
      </c>
      <c r="BB82" s="265">
        <v>55</v>
      </c>
      <c r="BC82" s="265">
        <v>55</v>
      </c>
      <c r="BD82" s="265">
        <v>55</v>
      </c>
      <c r="BE82" s="265">
        <v>55</v>
      </c>
      <c r="BF82" s="265">
        <v>53</v>
      </c>
      <c r="BG82" s="265">
        <v>54</v>
      </c>
      <c r="BH82" s="265">
        <v>54</v>
      </c>
      <c r="BI82" s="265">
        <v>54</v>
      </c>
      <c r="BJ82" s="265">
        <v>53</v>
      </c>
      <c r="BK82" s="265">
        <v>53</v>
      </c>
      <c r="BL82" s="95">
        <v>53</v>
      </c>
      <c r="BM82" s="95">
        <v>53</v>
      </c>
      <c r="BN82" s="95">
        <v>54</v>
      </c>
      <c r="BO82" s="95">
        <v>54</v>
      </c>
      <c r="BP82" s="95">
        <v>54</v>
      </c>
      <c r="BQ82" s="95">
        <v>54</v>
      </c>
      <c r="BR82" s="95">
        <v>50</v>
      </c>
      <c r="BS82" s="95">
        <v>50</v>
      </c>
      <c r="BT82" s="95">
        <v>50</v>
      </c>
      <c r="BU82" s="95">
        <v>50</v>
      </c>
      <c r="BV82" s="95">
        <v>53</v>
      </c>
      <c r="BW82" s="95">
        <v>53</v>
      </c>
      <c r="BX82" s="265">
        <v>53</v>
      </c>
      <c r="BY82" s="265">
        <v>54</v>
      </c>
      <c r="BZ82" s="265">
        <v>59</v>
      </c>
      <c r="CA82" s="265">
        <v>59</v>
      </c>
      <c r="CB82" s="265">
        <v>58</v>
      </c>
      <c r="CC82" s="265">
        <v>58</v>
      </c>
      <c r="CD82" s="265">
        <v>60</v>
      </c>
      <c r="CE82" s="265">
        <v>60</v>
      </c>
      <c r="CF82" s="265">
        <v>59</v>
      </c>
      <c r="CG82" s="265">
        <v>59</v>
      </c>
      <c r="CH82" s="265">
        <v>59</v>
      </c>
      <c r="CI82" s="265">
        <v>57</v>
      </c>
      <c r="CJ82" s="95">
        <v>57</v>
      </c>
      <c r="CK82" s="95">
        <v>57</v>
      </c>
      <c r="CL82" s="95">
        <v>57</v>
      </c>
      <c r="CM82" s="95">
        <v>60</v>
      </c>
      <c r="CN82" s="95">
        <v>59</v>
      </c>
      <c r="CO82" s="95">
        <v>59</v>
      </c>
      <c r="CP82" s="95">
        <v>59</v>
      </c>
      <c r="CQ82" s="95">
        <v>61</v>
      </c>
      <c r="CR82" s="95">
        <v>62</v>
      </c>
      <c r="CS82" s="95">
        <v>62</v>
      </c>
      <c r="CT82" s="95">
        <v>62</v>
      </c>
      <c r="CU82" s="95">
        <v>62</v>
      </c>
      <c r="CV82" s="265">
        <v>60</v>
      </c>
      <c r="CW82" s="265">
        <v>60</v>
      </c>
      <c r="CX82" s="265">
        <v>58</v>
      </c>
      <c r="CY82" s="265">
        <v>57</v>
      </c>
      <c r="CZ82" s="265">
        <v>57</v>
      </c>
      <c r="DA82" s="265">
        <v>57</v>
      </c>
      <c r="DB82" s="265">
        <v>57</v>
      </c>
      <c r="DC82" s="265">
        <v>57</v>
      </c>
      <c r="DD82" s="265">
        <v>57</v>
      </c>
      <c r="DE82" s="265">
        <v>60</v>
      </c>
      <c r="DF82" s="265">
        <v>60</v>
      </c>
      <c r="DG82" s="265">
        <v>60</v>
      </c>
      <c r="DH82" s="95">
        <v>59</v>
      </c>
      <c r="DI82" s="95">
        <v>54</v>
      </c>
      <c r="DJ82" s="95">
        <v>57</v>
      </c>
      <c r="DK82" s="95">
        <v>57</v>
      </c>
      <c r="DL82" s="95">
        <v>57</v>
      </c>
      <c r="DM82" s="95">
        <v>57</v>
      </c>
      <c r="DN82" s="95">
        <v>57</v>
      </c>
      <c r="DO82" s="95">
        <v>57</v>
      </c>
      <c r="DP82" s="95">
        <v>57</v>
      </c>
      <c r="DQ82" s="95">
        <v>58</v>
      </c>
      <c r="DR82" s="95">
        <v>58</v>
      </c>
      <c r="DS82" s="95">
        <v>58</v>
      </c>
      <c r="DT82" s="95">
        <v>58</v>
      </c>
      <c r="DU82" s="95">
        <v>58</v>
      </c>
      <c r="DV82" s="95">
        <v>57</v>
      </c>
      <c r="DW82" s="95">
        <v>58</v>
      </c>
      <c r="DX82" s="271">
        <v>58</v>
      </c>
      <c r="DY82" s="276">
        <v>57</v>
      </c>
      <c r="DZ82" s="276">
        <v>57</v>
      </c>
      <c r="EA82" s="276">
        <v>58</v>
      </c>
      <c r="EB82" s="276">
        <v>58</v>
      </c>
      <c r="EC82" s="276">
        <v>59</v>
      </c>
      <c r="ED82" s="276">
        <v>59</v>
      </c>
      <c r="EE82" s="276">
        <v>59</v>
      </c>
      <c r="EF82" s="95">
        <v>59</v>
      </c>
      <c r="EG82" s="281">
        <v>0</v>
      </c>
      <c r="EH82" s="282">
        <v>100</v>
      </c>
      <c r="EI82" s="281">
        <v>0</v>
      </c>
      <c r="EJ82" s="282">
        <v>100</v>
      </c>
    </row>
    <row r="83" spans="1:140" ht="15" outlineLevel="2">
      <c r="A83" s="262">
        <v>55</v>
      </c>
      <c r="B83" s="263" t="s">
        <v>322</v>
      </c>
      <c r="C83" s="264" t="s">
        <v>414</v>
      </c>
      <c r="D83" s="265">
        <v>155</v>
      </c>
      <c r="E83" s="265">
        <v>155</v>
      </c>
      <c r="F83" s="265">
        <v>155</v>
      </c>
      <c r="G83" s="265">
        <v>155</v>
      </c>
      <c r="H83" s="265">
        <v>155</v>
      </c>
      <c r="I83" s="265">
        <v>157</v>
      </c>
      <c r="J83" s="265">
        <v>157</v>
      </c>
      <c r="K83" s="265">
        <v>157</v>
      </c>
      <c r="L83" s="265">
        <v>157</v>
      </c>
      <c r="M83" s="265">
        <v>157</v>
      </c>
      <c r="N83" s="265">
        <v>157</v>
      </c>
      <c r="O83" s="265">
        <v>185</v>
      </c>
      <c r="P83" s="95">
        <v>184</v>
      </c>
      <c r="Q83" s="95">
        <v>165</v>
      </c>
      <c r="R83" s="95">
        <v>162</v>
      </c>
      <c r="S83" s="95">
        <v>186</v>
      </c>
      <c r="T83" s="95">
        <v>181</v>
      </c>
      <c r="U83" s="95">
        <v>186</v>
      </c>
      <c r="V83" s="95">
        <v>184</v>
      </c>
      <c r="W83" s="95">
        <v>186</v>
      </c>
      <c r="X83" s="95">
        <v>186</v>
      </c>
      <c r="Y83" s="95">
        <v>188</v>
      </c>
      <c r="Z83" s="95">
        <v>188</v>
      </c>
      <c r="AA83" s="95">
        <v>187</v>
      </c>
      <c r="AB83" s="265">
        <v>187</v>
      </c>
      <c r="AC83" s="265">
        <v>187</v>
      </c>
      <c r="AD83" s="265">
        <v>187</v>
      </c>
      <c r="AE83" s="265">
        <v>187</v>
      </c>
      <c r="AF83" s="265">
        <v>189</v>
      </c>
      <c r="AG83" s="265">
        <v>189</v>
      </c>
      <c r="AH83" s="265">
        <v>189</v>
      </c>
      <c r="AI83" s="265">
        <v>189</v>
      </c>
      <c r="AJ83" s="265">
        <v>189</v>
      </c>
      <c r="AK83" s="265">
        <v>194</v>
      </c>
      <c r="AL83" s="265">
        <v>194</v>
      </c>
      <c r="AM83" s="265">
        <v>194</v>
      </c>
      <c r="AN83" s="95">
        <v>194</v>
      </c>
      <c r="AO83" s="95">
        <v>197</v>
      </c>
      <c r="AP83" s="95">
        <v>197</v>
      </c>
      <c r="AQ83" s="95">
        <v>197</v>
      </c>
      <c r="AR83" s="95">
        <v>194</v>
      </c>
      <c r="AS83" s="95">
        <v>194</v>
      </c>
      <c r="AT83" s="95">
        <v>193</v>
      </c>
      <c r="AU83" s="95">
        <v>192</v>
      </c>
      <c r="AV83" s="95">
        <v>192</v>
      </c>
      <c r="AW83" s="95">
        <v>191</v>
      </c>
      <c r="AX83" s="95">
        <v>191</v>
      </c>
      <c r="AY83" s="95">
        <v>191</v>
      </c>
      <c r="AZ83" s="265">
        <v>190</v>
      </c>
      <c r="BA83" s="265">
        <v>189</v>
      </c>
      <c r="BB83" s="265">
        <v>189</v>
      </c>
      <c r="BC83" s="265">
        <v>189</v>
      </c>
      <c r="BD83" s="265">
        <v>188</v>
      </c>
      <c r="BE83" s="265">
        <v>188</v>
      </c>
      <c r="BF83" s="265">
        <v>186</v>
      </c>
      <c r="BG83" s="265">
        <v>187</v>
      </c>
      <c r="BH83" s="265">
        <v>186</v>
      </c>
      <c r="BI83" s="265">
        <v>185</v>
      </c>
      <c r="BJ83" s="265">
        <v>184</v>
      </c>
      <c r="BK83" s="265">
        <v>184</v>
      </c>
      <c r="BL83" s="95">
        <v>184</v>
      </c>
      <c r="BM83" s="95">
        <v>183</v>
      </c>
      <c r="BN83" s="95">
        <v>191</v>
      </c>
      <c r="BO83" s="95">
        <v>192</v>
      </c>
      <c r="BP83" s="95">
        <v>192</v>
      </c>
      <c r="BQ83" s="95">
        <v>190</v>
      </c>
      <c r="BR83" s="95">
        <v>187</v>
      </c>
      <c r="BS83" s="95">
        <v>189</v>
      </c>
      <c r="BT83" s="95">
        <v>189</v>
      </c>
      <c r="BU83" s="95">
        <v>188</v>
      </c>
      <c r="BV83" s="95">
        <v>187</v>
      </c>
      <c r="BW83" s="95">
        <v>187</v>
      </c>
      <c r="BX83" s="265">
        <v>191</v>
      </c>
      <c r="BY83" s="265">
        <v>190</v>
      </c>
      <c r="BZ83" s="265">
        <v>203</v>
      </c>
      <c r="CA83" s="265">
        <v>203</v>
      </c>
      <c r="CB83" s="265">
        <v>202</v>
      </c>
      <c r="CC83" s="265">
        <v>202</v>
      </c>
      <c r="CD83" s="265">
        <v>202</v>
      </c>
      <c r="CE83" s="265">
        <v>203</v>
      </c>
      <c r="CF83" s="265">
        <v>203</v>
      </c>
      <c r="CG83" s="265">
        <v>201</v>
      </c>
      <c r="CH83" s="265">
        <v>199</v>
      </c>
      <c r="CI83" s="265">
        <v>193</v>
      </c>
      <c r="CJ83" s="95">
        <v>193</v>
      </c>
      <c r="CK83" s="95">
        <v>191</v>
      </c>
      <c r="CL83" s="95">
        <v>191</v>
      </c>
      <c r="CM83" s="95">
        <v>194</v>
      </c>
      <c r="CN83" s="95">
        <v>193</v>
      </c>
      <c r="CO83" s="95">
        <v>191</v>
      </c>
      <c r="CP83" s="95">
        <v>193</v>
      </c>
      <c r="CQ83" s="95">
        <v>193</v>
      </c>
      <c r="CR83" s="95">
        <v>192</v>
      </c>
      <c r="CS83" s="95">
        <v>190</v>
      </c>
      <c r="CT83" s="95">
        <v>195</v>
      </c>
      <c r="CU83" s="95">
        <v>194</v>
      </c>
      <c r="CV83" s="265">
        <v>194</v>
      </c>
      <c r="CW83" s="265">
        <v>192</v>
      </c>
      <c r="CX83" s="265">
        <v>190</v>
      </c>
      <c r="CY83" s="265">
        <v>189</v>
      </c>
      <c r="CZ83" s="265">
        <v>190</v>
      </c>
      <c r="DA83" s="265">
        <v>189</v>
      </c>
      <c r="DB83" s="265">
        <v>190</v>
      </c>
      <c r="DC83" s="265">
        <v>189</v>
      </c>
      <c r="DD83" s="265">
        <v>189</v>
      </c>
      <c r="DE83" s="265">
        <v>188</v>
      </c>
      <c r="DF83" s="265">
        <v>187</v>
      </c>
      <c r="DG83" s="265">
        <v>186</v>
      </c>
      <c r="DH83" s="95">
        <v>188</v>
      </c>
      <c r="DI83" s="95">
        <v>186</v>
      </c>
      <c r="DJ83" s="95">
        <v>184</v>
      </c>
      <c r="DK83" s="95">
        <v>190</v>
      </c>
      <c r="DL83" s="95">
        <v>193</v>
      </c>
      <c r="DM83" s="95">
        <v>195</v>
      </c>
      <c r="DN83" s="95">
        <v>196</v>
      </c>
      <c r="DO83" s="95">
        <v>197</v>
      </c>
      <c r="DP83" s="95">
        <v>196</v>
      </c>
      <c r="DQ83" s="95">
        <v>196</v>
      </c>
      <c r="DR83" s="95">
        <v>196</v>
      </c>
      <c r="DS83" s="95">
        <v>196</v>
      </c>
      <c r="DT83" s="95">
        <v>197</v>
      </c>
      <c r="DU83" s="95">
        <v>197</v>
      </c>
      <c r="DV83" s="95">
        <v>198</v>
      </c>
      <c r="DW83" s="95">
        <v>201</v>
      </c>
      <c r="DX83" s="271">
        <v>202</v>
      </c>
      <c r="DY83" s="276">
        <v>201</v>
      </c>
      <c r="DZ83" s="276">
        <v>204</v>
      </c>
      <c r="EA83" s="276">
        <v>205</v>
      </c>
      <c r="EB83" s="276">
        <v>208</v>
      </c>
      <c r="EC83" s="276">
        <v>208</v>
      </c>
      <c r="ED83" s="276">
        <v>207</v>
      </c>
      <c r="EE83" s="276">
        <v>207</v>
      </c>
      <c r="EF83" s="95">
        <v>205</v>
      </c>
      <c r="EG83" s="281">
        <v>-2</v>
      </c>
      <c r="EH83" s="282">
        <v>99.033816425120804</v>
      </c>
      <c r="EI83" s="281">
        <v>-2</v>
      </c>
      <c r="EJ83" s="282">
        <v>99.033816425120804</v>
      </c>
    </row>
    <row r="84" spans="1:140" ht="15" outlineLevel="2">
      <c r="A84" s="262">
        <v>148</v>
      </c>
      <c r="B84" s="263" t="s">
        <v>322</v>
      </c>
      <c r="C84" s="264" t="s">
        <v>415</v>
      </c>
      <c r="D84" s="265">
        <v>662</v>
      </c>
      <c r="E84" s="265">
        <v>662</v>
      </c>
      <c r="F84" s="265">
        <v>663</v>
      </c>
      <c r="G84" s="265">
        <v>663</v>
      </c>
      <c r="H84" s="265">
        <v>663</v>
      </c>
      <c r="I84" s="265">
        <v>676</v>
      </c>
      <c r="J84" s="265">
        <v>674</v>
      </c>
      <c r="K84" s="265">
        <v>676</v>
      </c>
      <c r="L84" s="265">
        <v>676</v>
      </c>
      <c r="M84" s="265">
        <v>676</v>
      </c>
      <c r="N84" s="265">
        <v>675</v>
      </c>
      <c r="O84" s="265">
        <v>693</v>
      </c>
      <c r="P84" s="95">
        <v>689</v>
      </c>
      <c r="Q84" s="95">
        <v>598</v>
      </c>
      <c r="R84" s="95">
        <v>587</v>
      </c>
      <c r="S84" s="95">
        <v>788</v>
      </c>
      <c r="T84" s="95">
        <v>778</v>
      </c>
      <c r="U84" s="95">
        <v>785</v>
      </c>
      <c r="V84" s="95">
        <v>765</v>
      </c>
      <c r="W84" s="95">
        <v>764</v>
      </c>
      <c r="X84" s="95">
        <v>762</v>
      </c>
      <c r="Y84" s="95">
        <v>768</v>
      </c>
      <c r="Z84" s="95">
        <v>767</v>
      </c>
      <c r="AA84" s="95">
        <v>767</v>
      </c>
      <c r="AB84" s="265">
        <v>766</v>
      </c>
      <c r="AC84" s="265">
        <v>765</v>
      </c>
      <c r="AD84" s="265">
        <v>765</v>
      </c>
      <c r="AE84" s="265">
        <v>764</v>
      </c>
      <c r="AF84" s="265">
        <v>755</v>
      </c>
      <c r="AG84" s="265">
        <v>753</v>
      </c>
      <c r="AH84" s="265">
        <v>750</v>
      </c>
      <c r="AI84" s="265">
        <v>747</v>
      </c>
      <c r="AJ84" s="265">
        <v>746</v>
      </c>
      <c r="AK84" s="265">
        <v>740</v>
      </c>
      <c r="AL84" s="265">
        <v>739</v>
      </c>
      <c r="AM84" s="265">
        <v>737</v>
      </c>
      <c r="AN84" s="95">
        <v>736</v>
      </c>
      <c r="AO84" s="95">
        <v>733</v>
      </c>
      <c r="AP84" s="95">
        <v>731</v>
      </c>
      <c r="AQ84" s="95">
        <v>730</v>
      </c>
      <c r="AR84" s="95">
        <v>728</v>
      </c>
      <c r="AS84" s="95">
        <v>725</v>
      </c>
      <c r="AT84" s="95">
        <v>722</v>
      </c>
      <c r="AU84" s="95">
        <v>719</v>
      </c>
      <c r="AV84" s="95">
        <v>719</v>
      </c>
      <c r="AW84" s="95">
        <v>718</v>
      </c>
      <c r="AX84" s="95">
        <v>715</v>
      </c>
      <c r="AY84" s="95">
        <v>715</v>
      </c>
      <c r="AZ84" s="265">
        <v>715</v>
      </c>
      <c r="BA84" s="265">
        <v>714</v>
      </c>
      <c r="BB84" s="265">
        <v>708</v>
      </c>
      <c r="BC84" s="265">
        <v>706</v>
      </c>
      <c r="BD84" s="265">
        <v>703</v>
      </c>
      <c r="BE84" s="265">
        <v>702</v>
      </c>
      <c r="BF84" s="265">
        <v>689</v>
      </c>
      <c r="BG84" s="265">
        <v>685</v>
      </c>
      <c r="BH84" s="265">
        <v>685</v>
      </c>
      <c r="BI84" s="265">
        <v>684</v>
      </c>
      <c r="BJ84" s="265">
        <v>683</v>
      </c>
      <c r="BK84" s="265">
        <v>683</v>
      </c>
      <c r="BL84" s="95">
        <v>679</v>
      </c>
      <c r="BM84" s="95">
        <v>678</v>
      </c>
      <c r="BN84" s="95">
        <v>691</v>
      </c>
      <c r="BO84" s="95">
        <v>691</v>
      </c>
      <c r="BP84" s="95">
        <v>691</v>
      </c>
      <c r="BQ84" s="95">
        <v>694</v>
      </c>
      <c r="BR84" s="95">
        <v>685</v>
      </c>
      <c r="BS84" s="95">
        <v>682</v>
      </c>
      <c r="BT84" s="95">
        <v>679</v>
      </c>
      <c r="BU84" s="95">
        <v>678</v>
      </c>
      <c r="BV84" s="95">
        <v>674</v>
      </c>
      <c r="BW84" s="95">
        <v>676</v>
      </c>
      <c r="BX84" s="265">
        <v>679</v>
      </c>
      <c r="BY84" s="265">
        <v>670</v>
      </c>
      <c r="BZ84" s="265">
        <v>732</v>
      </c>
      <c r="CA84" s="265">
        <v>735</v>
      </c>
      <c r="CB84" s="265">
        <v>739</v>
      </c>
      <c r="CC84" s="265">
        <v>740</v>
      </c>
      <c r="CD84" s="265">
        <v>729</v>
      </c>
      <c r="CE84" s="265">
        <v>722</v>
      </c>
      <c r="CF84" s="265">
        <v>720</v>
      </c>
      <c r="CG84" s="265">
        <v>717</v>
      </c>
      <c r="CH84" s="265">
        <v>715</v>
      </c>
      <c r="CI84" s="265">
        <v>710</v>
      </c>
      <c r="CJ84" s="95">
        <v>713</v>
      </c>
      <c r="CK84" s="95">
        <v>706</v>
      </c>
      <c r="CL84" s="95">
        <v>703</v>
      </c>
      <c r="CM84" s="95">
        <v>709</v>
      </c>
      <c r="CN84" s="95">
        <v>709</v>
      </c>
      <c r="CO84" s="95">
        <v>710</v>
      </c>
      <c r="CP84" s="95">
        <v>702</v>
      </c>
      <c r="CQ84" s="95">
        <v>707</v>
      </c>
      <c r="CR84" s="95">
        <v>707</v>
      </c>
      <c r="CS84" s="95">
        <v>706</v>
      </c>
      <c r="CT84" s="95">
        <v>710</v>
      </c>
      <c r="CU84" s="95">
        <v>714</v>
      </c>
      <c r="CV84" s="265">
        <v>709</v>
      </c>
      <c r="CW84" s="265">
        <v>708</v>
      </c>
      <c r="CX84" s="265">
        <v>705</v>
      </c>
      <c r="CY84" s="265">
        <v>710</v>
      </c>
      <c r="CZ84" s="265">
        <v>706</v>
      </c>
      <c r="DA84" s="265">
        <v>709</v>
      </c>
      <c r="DB84" s="265">
        <v>706</v>
      </c>
      <c r="DC84" s="265">
        <v>701</v>
      </c>
      <c r="DD84" s="265">
        <v>701</v>
      </c>
      <c r="DE84" s="265">
        <v>699</v>
      </c>
      <c r="DF84" s="265">
        <v>699</v>
      </c>
      <c r="DG84" s="265">
        <v>699</v>
      </c>
      <c r="DH84" s="95">
        <v>699</v>
      </c>
      <c r="DI84" s="95">
        <v>698</v>
      </c>
      <c r="DJ84" s="95">
        <v>696</v>
      </c>
      <c r="DK84" s="95">
        <v>701</v>
      </c>
      <c r="DL84" s="95">
        <v>710</v>
      </c>
      <c r="DM84" s="95">
        <v>713</v>
      </c>
      <c r="DN84" s="95">
        <v>710</v>
      </c>
      <c r="DO84" s="95">
        <v>712</v>
      </c>
      <c r="DP84" s="95">
        <v>712</v>
      </c>
      <c r="DQ84" s="95">
        <v>710</v>
      </c>
      <c r="DR84" s="95">
        <v>710</v>
      </c>
      <c r="DS84" s="95">
        <v>710</v>
      </c>
      <c r="DT84" s="95">
        <v>706</v>
      </c>
      <c r="DU84" s="95">
        <v>707</v>
      </c>
      <c r="DV84" s="95">
        <v>707</v>
      </c>
      <c r="DW84" s="95">
        <v>709</v>
      </c>
      <c r="DX84" s="271">
        <v>707</v>
      </c>
      <c r="DY84" s="276">
        <v>701</v>
      </c>
      <c r="DZ84" s="276">
        <v>702</v>
      </c>
      <c r="EA84" s="276">
        <v>700</v>
      </c>
      <c r="EB84" s="276">
        <v>699</v>
      </c>
      <c r="EC84" s="276">
        <v>697</v>
      </c>
      <c r="ED84" s="276">
        <v>697</v>
      </c>
      <c r="EE84" s="276">
        <v>694</v>
      </c>
      <c r="EF84" s="95">
        <v>693</v>
      </c>
      <c r="EG84" s="281">
        <v>-1</v>
      </c>
      <c r="EH84" s="282">
        <v>99.855907780979805</v>
      </c>
      <c r="EI84" s="281">
        <v>-1</v>
      </c>
      <c r="EJ84" s="282">
        <v>99.855907780979805</v>
      </c>
    </row>
    <row r="85" spans="1:140" ht="15" outlineLevel="2">
      <c r="A85" s="262">
        <v>197</v>
      </c>
      <c r="B85" s="263" t="s">
        <v>322</v>
      </c>
      <c r="C85" s="264" t="s">
        <v>416</v>
      </c>
      <c r="D85" s="265">
        <v>214</v>
      </c>
      <c r="E85" s="265">
        <v>214</v>
      </c>
      <c r="F85" s="265">
        <v>214</v>
      </c>
      <c r="G85" s="265">
        <v>214</v>
      </c>
      <c r="H85" s="265">
        <v>214</v>
      </c>
      <c r="I85" s="265">
        <v>219</v>
      </c>
      <c r="J85" s="265">
        <v>219</v>
      </c>
      <c r="K85" s="265">
        <v>219</v>
      </c>
      <c r="L85" s="265">
        <v>219</v>
      </c>
      <c r="M85" s="265">
        <v>219</v>
      </c>
      <c r="N85" s="265">
        <v>218</v>
      </c>
      <c r="O85" s="265">
        <v>227</v>
      </c>
      <c r="P85" s="95">
        <v>226</v>
      </c>
      <c r="Q85" s="95">
        <v>200</v>
      </c>
      <c r="R85" s="95">
        <v>198</v>
      </c>
      <c r="S85" s="95">
        <v>289</v>
      </c>
      <c r="T85" s="95">
        <v>285</v>
      </c>
      <c r="U85" s="95">
        <v>289</v>
      </c>
      <c r="V85" s="95">
        <v>289</v>
      </c>
      <c r="W85" s="95">
        <v>287</v>
      </c>
      <c r="X85" s="95">
        <v>287</v>
      </c>
      <c r="Y85" s="95">
        <v>288</v>
      </c>
      <c r="Z85" s="95">
        <v>288</v>
      </c>
      <c r="AA85" s="95">
        <v>290</v>
      </c>
      <c r="AB85" s="265">
        <v>290</v>
      </c>
      <c r="AC85" s="265">
        <v>288</v>
      </c>
      <c r="AD85" s="265">
        <v>288</v>
      </c>
      <c r="AE85" s="265">
        <v>288</v>
      </c>
      <c r="AF85" s="265">
        <v>286</v>
      </c>
      <c r="AG85" s="265">
        <v>285</v>
      </c>
      <c r="AH85" s="265">
        <v>285</v>
      </c>
      <c r="AI85" s="265">
        <v>285</v>
      </c>
      <c r="AJ85" s="265">
        <v>284</v>
      </c>
      <c r="AK85" s="265">
        <v>284</v>
      </c>
      <c r="AL85" s="265">
        <v>286</v>
      </c>
      <c r="AM85" s="265">
        <v>286</v>
      </c>
      <c r="AN85" s="95">
        <v>286</v>
      </c>
      <c r="AO85" s="95">
        <v>286</v>
      </c>
      <c r="AP85" s="95">
        <v>285</v>
      </c>
      <c r="AQ85" s="95">
        <v>284</v>
      </c>
      <c r="AR85" s="95">
        <v>282</v>
      </c>
      <c r="AS85" s="95">
        <v>282</v>
      </c>
      <c r="AT85" s="95">
        <v>282</v>
      </c>
      <c r="AU85" s="95">
        <v>280</v>
      </c>
      <c r="AV85" s="95">
        <v>278</v>
      </c>
      <c r="AW85" s="95">
        <v>277</v>
      </c>
      <c r="AX85" s="95">
        <v>276</v>
      </c>
      <c r="AY85" s="95">
        <v>276</v>
      </c>
      <c r="AZ85" s="265">
        <v>276</v>
      </c>
      <c r="BA85" s="265">
        <v>275</v>
      </c>
      <c r="BB85" s="265">
        <v>275</v>
      </c>
      <c r="BC85" s="265">
        <v>274</v>
      </c>
      <c r="BD85" s="265">
        <v>272</v>
      </c>
      <c r="BE85" s="265">
        <v>271</v>
      </c>
      <c r="BF85" s="265">
        <v>263</v>
      </c>
      <c r="BG85" s="265">
        <v>261</v>
      </c>
      <c r="BH85" s="265">
        <v>261</v>
      </c>
      <c r="BI85" s="265">
        <v>260</v>
      </c>
      <c r="BJ85" s="265">
        <v>262</v>
      </c>
      <c r="BK85" s="265">
        <v>261</v>
      </c>
      <c r="BL85" s="95">
        <v>260</v>
      </c>
      <c r="BM85" s="95">
        <v>260</v>
      </c>
      <c r="BN85" s="95">
        <v>263</v>
      </c>
      <c r="BO85" s="95">
        <v>263</v>
      </c>
      <c r="BP85" s="95">
        <v>263</v>
      </c>
      <c r="BQ85" s="95">
        <v>262</v>
      </c>
      <c r="BR85" s="95">
        <v>260</v>
      </c>
      <c r="BS85" s="95">
        <v>262</v>
      </c>
      <c r="BT85" s="95">
        <v>261</v>
      </c>
      <c r="BU85" s="95">
        <v>259</v>
      </c>
      <c r="BV85" s="95">
        <v>257</v>
      </c>
      <c r="BW85" s="95">
        <v>258</v>
      </c>
      <c r="BX85" s="265">
        <v>263</v>
      </c>
      <c r="BY85" s="265">
        <v>262</v>
      </c>
      <c r="BZ85" s="265">
        <v>283</v>
      </c>
      <c r="CA85" s="265">
        <v>277</v>
      </c>
      <c r="CB85" s="265">
        <v>280</v>
      </c>
      <c r="CC85" s="265">
        <v>282</v>
      </c>
      <c r="CD85" s="265">
        <v>281</v>
      </c>
      <c r="CE85" s="265">
        <v>279</v>
      </c>
      <c r="CF85" s="265">
        <v>277</v>
      </c>
      <c r="CG85" s="265">
        <v>279</v>
      </c>
      <c r="CH85" s="265">
        <v>277</v>
      </c>
      <c r="CI85" s="265">
        <v>277</v>
      </c>
      <c r="CJ85" s="95">
        <v>280</v>
      </c>
      <c r="CK85" s="95">
        <v>278</v>
      </c>
      <c r="CL85" s="95">
        <v>276</v>
      </c>
      <c r="CM85" s="95">
        <v>277</v>
      </c>
      <c r="CN85" s="95">
        <v>277</v>
      </c>
      <c r="CO85" s="95">
        <v>280</v>
      </c>
      <c r="CP85" s="95">
        <v>281</v>
      </c>
      <c r="CQ85" s="95">
        <v>285</v>
      </c>
      <c r="CR85" s="95">
        <v>286</v>
      </c>
      <c r="CS85" s="95">
        <v>284</v>
      </c>
      <c r="CT85" s="95">
        <v>283</v>
      </c>
      <c r="CU85" s="95">
        <v>283</v>
      </c>
      <c r="CV85" s="265">
        <v>282</v>
      </c>
      <c r="CW85" s="265">
        <v>280</v>
      </c>
      <c r="CX85" s="265">
        <v>280</v>
      </c>
      <c r="CY85" s="265">
        <v>282</v>
      </c>
      <c r="CZ85" s="265">
        <v>283</v>
      </c>
      <c r="DA85" s="265">
        <v>284</v>
      </c>
      <c r="DB85" s="265">
        <v>285</v>
      </c>
      <c r="DC85" s="265">
        <v>287</v>
      </c>
      <c r="DD85" s="265">
        <v>288</v>
      </c>
      <c r="DE85" s="265">
        <v>292</v>
      </c>
      <c r="DF85" s="265">
        <v>291</v>
      </c>
      <c r="DG85" s="265">
        <v>291</v>
      </c>
      <c r="DH85" s="95">
        <v>292</v>
      </c>
      <c r="DI85" s="95">
        <v>293</v>
      </c>
      <c r="DJ85" s="95">
        <v>280</v>
      </c>
      <c r="DK85" s="95">
        <v>278</v>
      </c>
      <c r="DL85" s="95">
        <v>280</v>
      </c>
      <c r="DM85" s="95">
        <v>280</v>
      </c>
      <c r="DN85" s="95">
        <v>278</v>
      </c>
      <c r="DO85" s="95">
        <v>283</v>
      </c>
      <c r="DP85" s="95">
        <v>284</v>
      </c>
      <c r="DQ85" s="95">
        <v>285</v>
      </c>
      <c r="DR85" s="95">
        <v>287</v>
      </c>
      <c r="DS85" s="95">
        <v>287</v>
      </c>
      <c r="DT85" s="95">
        <v>290</v>
      </c>
      <c r="DU85" s="95">
        <v>290</v>
      </c>
      <c r="DV85" s="95">
        <v>290</v>
      </c>
      <c r="DW85" s="95">
        <v>294</v>
      </c>
      <c r="DX85" s="271">
        <v>296</v>
      </c>
      <c r="DY85" s="276">
        <v>298</v>
      </c>
      <c r="DZ85" s="276">
        <v>296</v>
      </c>
      <c r="EA85" s="276">
        <v>296</v>
      </c>
      <c r="EB85" s="276">
        <v>298</v>
      </c>
      <c r="EC85" s="276">
        <v>297</v>
      </c>
      <c r="ED85" s="276">
        <v>297</v>
      </c>
      <c r="EE85" s="276">
        <v>296</v>
      </c>
      <c r="EF85" s="95">
        <v>295</v>
      </c>
      <c r="EG85" s="281">
        <v>-1</v>
      </c>
      <c r="EH85" s="282">
        <v>99.662162162162204</v>
      </c>
      <c r="EI85" s="281">
        <v>-1</v>
      </c>
      <c r="EJ85" s="282">
        <v>99.662162162162204</v>
      </c>
    </row>
    <row r="86" spans="1:140" ht="15" outlineLevel="2">
      <c r="A86" s="262">
        <v>206</v>
      </c>
      <c r="B86" s="263" t="s">
        <v>322</v>
      </c>
      <c r="C86" s="264" t="s">
        <v>417</v>
      </c>
      <c r="D86" s="265">
        <v>52</v>
      </c>
      <c r="E86" s="265">
        <v>52</v>
      </c>
      <c r="F86" s="265">
        <v>52</v>
      </c>
      <c r="G86" s="265">
        <v>52</v>
      </c>
      <c r="H86" s="265">
        <v>52</v>
      </c>
      <c r="I86" s="265">
        <v>53</v>
      </c>
      <c r="J86" s="265">
        <v>53</v>
      </c>
      <c r="K86" s="265">
        <v>53</v>
      </c>
      <c r="L86" s="265">
        <v>53</v>
      </c>
      <c r="M86" s="265">
        <v>53</v>
      </c>
      <c r="N86" s="265">
        <v>52</v>
      </c>
      <c r="O86" s="265">
        <v>57</v>
      </c>
      <c r="P86" s="95">
        <v>57</v>
      </c>
      <c r="Q86" s="95">
        <v>55</v>
      </c>
      <c r="R86" s="95">
        <v>49</v>
      </c>
      <c r="S86" s="95">
        <v>65</v>
      </c>
      <c r="T86" s="95">
        <v>64</v>
      </c>
      <c r="U86" s="95">
        <v>69</v>
      </c>
      <c r="V86" s="95">
        <v>66</v>
      </c>
      <c r="W86" s="95">
        <v>65</v>
      </c>
      <c r="X86" s="95">
        <v>65</v>
      </c>
      <c r="Y86" s="95">
        <v>65</v>
      </c>
      <c r="Z86" s="95">
        <v>65</v>
      </c>
      <c r="AA86" s="95">
        <v>65</v>
      </c>
      <c r="AB86" s="265">
        <v>65</v>
      </c>
      <c r="AC86" s="265">
        <v>65</v>
      </c>
      <c r="AD86" s="265">
        <v>65</v>
      </c>
      <c r="AE86" s="265">
        <v>65</v>
      </c>
      <c r="AF86" s="265">
        <v>64</v>
      </c>
      <c r="AG86" s="265">
        <v>62</v>
      </c>
      <c r="AH86" s="265">
        <v>62</v>
      </c>
      <c r="AI86" s="265">
        <v>63</v>
      </c>
      <c r="AJ86" s="265">
        <v>63</v>
      </c>
      <c r="AK86" s="265">
        <v>63</v>
      </c>
      <c r="AL86" s="265">
        <v>63</v>
      </c>
      <c r="AM86" s="265">
        <v>63</v>
      </c>
      <c r="AN86" s="95">
        <v>63</v>
      </c>
      <c r="AO86" s="95">
        <v>63</v>
      </c>
      <c r="AP86" s="95">
        <v>63</v>
      </c>
      <c r="AQ86" s="95">
        <v>63</v>
      </c>
      <c r="AR86" s="95">
        <v>63</v>
      </c>
      <c r="AS86" s="95">
        <v>63</v>
      </c>
      <c r="AT86" s="95">
        <v>63</v>
      </c>
      <c r="AU86" s="95">
        <v>63</v>
      </c>
      <c r="AV86" s="95">
        <v>62</v>
      </c>
      <c r="AW86" s="95">
        <v>62</v>
      </c>
      <c r="AX86" s="95">
        <v>62</v>
      </c>
      <c r="AY86" s="95">
        <v>61</v>
      </c>
      <c r="AZ86" s="265">
        <v>61</v>
      </c>
      <c r="BA86" s="265">
        <v>60</v>
      </c>
      <c r="BB86" s="265">
        <v>60</v>
      </c>
      <c r="BC86" s="265">
        <v>60</v>
      </c>
      <c r="BD86" s="265">
        <v>60</v>
      </c>
      <c r="BE86" s="265">
        <v>60</v>
      </c>
      <c r="BF86" s="265">
        <v>59</v>
      </c>
      <c r="BG86" s="265">
        <v>59</v>
      </c>
      <c r="BH86" s="265">
        <v>59</v>
      </c>
      <c r="BI86" s="265">
        <v>59</v>
      </c>
      <c r="BJ86" s="265">
        <v>60</v>
      </c>
      <c r="BK86" s="265">
        <v>60</v>
      </c>
      <c r="BL86" s="95">
        <v>59</v>
      </c>
      <c r="BM86" s="95">
        <v>59</v>
      </c>
      <c r="BN86" s="95">
        <v>59</v>
      </c>
      <c r="BO86" s="95">
        <v>59</v>
      </c>
      <c r="BP86" s="95">
        <v>59</v>
      </c>
      <c r="BQ86" s="95">
        <v>59</v>
      </c>
      <c r="BR86" s="95">
        <v>58</v>
      </c>
      <c r="BS86" s="95">
        <v>58</v>
      </c>
      <c r="BT86" s="95">
        <v>58</v>
      </c>
      <c r="BU86" s="95">
        <v>58</v>
      </c>
      <c r="BV86" s="95">
        <v>59</v>
      </c>
      <c r="BW86" s="95">
        <v>59</v>
      </c>
      <c r="BX86" s="265">
        <v>60</v>
      </c>
      <c r="BY86" s="265">
        <v>60</v>
      </c>
      <c r="BZ86" s="265">
        <v>67</v>
      </c>
      <c r="CA86" s="265">
        <v>68</v>
      </c>
      <c r="CB86" s="265">
        <v>71</v>
      </c>
      <c r="CC86" s="265">
        <v>72</v>
      </c>
      <c r="CD86" s="265">
        <v>71</v>
      </c>
      <c r="CE86" s="265">
        <v>70</v>
      </c>
      <c r="CF86" s="265">
        <v>71</v>
      </c>
      <c r="CG86" s="265">
        <v>75</v>
      </c>
      <c r="CH86" s="265">
        <v>74</v>
      </c>
      <c r="CI86" s="265">
        <v>72</v>
      </c>
      <c r="CJ86" s="95">
        <v>69</v>
      </c>
      <c r="CK86" s="95">
        <v>69</v>
      </c>
      <c r="CL86" s="95">
        <v>69</v>
      </c>
      <c r="CM86" s="95">
        <v>69</v>
      </c>
      <c r="CN86" s="95">
        <v>70</v>
      </c>
      <c r="CO86" s="95">
        <v>70</v>
      </c>
      <c r="CP86" s="95">
        <v>69</v>
      </c>
      <c r="CQ86" s="95">
        <v>69</v>
      </c>
      <c r="CR86" s="95">
        <v>69</v>
      </c>
      <c r="CS86" s="95">
        <v>69</v>
      </c>
      <c r="CT86" s="95">
        <v>70</v>
      </c>
      <c r="CU86" s="95">
        <v>70</v>
      </c>
      <c r="CV86" s="265">
        <v>70</v>
      </c>
      <c r="CW86" s="265">
        <v>70</v>
      </c>
      <c r="CX86" s="265">
        <v>71</v>
      </c>
      <c r="CY86" s="265">
        <v>71</v>
      </c>
      <c r="CZ86" s="265">
        <v>71</v>
      </c>
      <c r="DA86" s="265">
        <v>71</v>
      </c>
      <c r="DB86" s="265">
        <v>71</v>
      </c>
      <c r="DC86" s="265">
        <v>72</v>
      </c>
      <c r="DD86" s="265">
        <v>70</v>
      </c>
      <c r="DE86" s="265">
        <v>72</v>
      </c>
      <c r="DF86" s="265">
        <v>72</v>
      </c>
      <c r="DG86" s="265">
        <v>72</v>
      </c>
      <c r="DH86" s="95">
        <v>74</v>
      </c>
      <c r="DI86" s="95">
        <v>74</v>
      </c>
      <c r="DJ86" s="95">
        <v>74</v>
      </c>
      <c r="DK86" s="95">
        <v>73</v>
      </c>
      <c r="DL86" s="95">
        <v>74</v>
      </c>
      <c r="DM86" s="95">
        <v>74</v>
      </c>
      <c r="DN86" s="95">
        <v>73</v>
      </c>
      <c r="DO86" s="95">
        <v>74</v>
      </c>
      <c r="DP86" s="95">
        <v>74</v>
      </c>
      <c r="DQ86" s="95">
        <v>78</v>
      </c>
      <c r="DR86" s="95">
        <v>78</v>
      </c>
      <c r="DS86" s="95">
        <v>78</v>
      </c>
      <c r="DT86" s="95">
        <v>78</v>
      </c>
      <c r="DU86" s="95">
        <v>76</v>
      </c>
      <c r="DV86" s="95">
        <v>76</v>
      </c>
      <c r="DW86" s="95">
        <v>74</v>
      </c>
      <c r="DX86" s="271">
        <v>74</v>
      </c>
      <c r="DY86" s="276">
        <v>74</v>
      </c>
      <c r="DZ86" s="276">
        <v>74</v>
      </c>
      <c r="EA86" s="276">
        <v>74</v>
      </c>
      <c r="EB86" s="276">
        <v>74</v>
      </c>
      <c r="EC86" s="276">
        <v>74</v>
      </c>
      <c r="ED86" s="276">
        <v>74</v>
      </c>
      <c r="EE86" s="276">
        <v>74</v>
      </c>
      <c r="EF86" s="95">
        <v>74</v>
      </c>
      <c r="EG86" s="281">
        <v>0</v>
      </c>
      <c r="EH86" s="282">
        <v>100</v>
      </c>
      <c r="EI86" s="281">
        <v>0</v>
      </c>
      <c r="EJ86" s="282">
        <v>100</v>
      </c>
    </row>
    <row r="87" spans="1:140" ht="15" outlineLevel="2">
      <c r="A87" s="262">
        <v>313</v>
      </c>
      <c r="B87" s="263" t="s">
        <v>322</v>
      </c>
      <c r="C87" s="264" t="s">
        <v>418</v>
      </c>
      <c r="D87" s="265">
        <v>173</v>
      </c>
      <c r="E87" s="265">
        <v>173</v>
      </c>
      <c r="F87" s="265">
        <v>173</v>
      </c>
      <c r="G87" s="265">
        <v>173</v>
      </c>
      <c r="H87" s="265">
        <v>173</v>
      </c>
      <c r="I87" s="265">
        <v>178</v>
      </c>
      <c r="J87" s="265">
        <v>178</v>
      </c>
      <c r="K87" s="265">
        <v>178</v>
      </c>
      <c r="L87" s="265">
        <v>178</v>
      </c>
      <c r="M87" s="265">
        <v>178</v>
      </c>
      <c r="N87" s="265">
        <v>177</v>
      </c>
      <c r="O87" s="265">
        <v>181</v>
      </c>
      <c r="P87" s="95">
        <v>181</v>
      </c>
      <c r="Q87" s="95">
        <v>147</v>
      </c>
      <c r="R87" s="95">
        <v>147</v>
      </c>
      <c r="S87" s="95">
        <v>195</v>
      </c>
      <c r="T87" s="95">
        <v>193</v>
      </c>
      <c r="U87" s="95">
        <v>194</v>
      </c>
      <c r="V87" s="95">
        <v>190</v>
      </c>
      <c r="W87" s="95">
        <v>190</v>
      </c>
      <c r="X87" s="95">
        <v>190</v>
      </c>
      <c r="Y87" s="95">
        <v>190</v>
      </c>
      <c r="Z87" s="95">
        <v>190</v>
      </c>
      <c r="AA87" s="95">
        <v>192</v>
      </c>
      <c r="AB87" s="265">
        <v>192</v>
      </c>
      <c r="AC87" s="265">
        <v>193</v>
      </c>
      <c r="AD87" s="265">
        <v>195</v>
      </c>
      <c r="AE87" s="265">
        <v>195</v>
      </c>
      <c r="AF87" s="265">
        <v>195</v>
      </c>
      <c r="AG87" s="265">
        <v>194</v>
      </c>
      <c r="AH87" s="265">
        <v>194</v>
      </c>
      <c r="AI87" s="265">
        <v>192</v>
      </c>
      <c r="AJ87" s="265">
        <v>188</v>
      </c>
      <c r="AK87" s="265">
        <v>188</v>
      </c>
      <c r="AL87" s="265">
        <v>187</v>
      </c>
      <c r="AM87" s="265">
        <v>186</v>
      </c>
      <c r="AN87" s="95">
        <v>186</v>
      </c>
      <c r="AO87" s="95">
        <v>184</v>
      </c>
      <c r="AP87" s="95">
        <v>184</v>
      </c>
      <c r="AQ87" s="95">
        <v>183</v>
      </c>
      <c r="AR87" s="95">
        <v>183</v>
      </c>
      <c r="AS87" s="95">
        <v>183</v>
      </c>
      <c r="AT87" s="95">
        <v>183</v>
      </c>
      <c r="AU87" s="95">
        <v>183</v>
      </c>
      <c r="AV87" s="95">
        <v>182</v>
      </c>
      <c r="AW87" s="95">
        <v>182</v>
      </c>
      <c r="AX87" s="95">
        <v>181</v>
      </c>
      <c r="AY87" s="95">
        <v>181</v>
      </c>
      <c r="AZ87" s="265">
        <v>179</v>
      </c>
      <c r="BA87" s="265">
        <v>178</v>
      </c>
      <c r="BB87" s="265">
        <v>178</v>
      </c>
      <c r="BC87" s="265">
        <v>178</v>
      </c>
      <c r="BD87" s="265">
        <v>178</v>
      </c>
      <c r="BE87" s="265">
        <v>178</v>
      </c>
      <c r="BF87" s="265">
        <v>174</v>
      </c>
      <c r="BG87" s="265">
        <v>175</v>
      </c>
      <c r="BH87" s="265">
        <v>175</v>
      </c>
      <c r="BI87" s="265">
        <v>175</v>
      </c>
      <c r="BJ87" s="265">
        <v>178</v>
      </c>
      <c r="BK87" s="265">
        <v>178</v>
      </c>
      <c r="BL87" s="95">
        <v>176</v>
      </c>
      <c r="BM87" s="95">
        <v>175</v>
      </c>
      <c r="BN87" s="95">
        <v>181</v>
      </c>
      <c r="BO87" s="95">
        <v>181</v>
      </c>
      <c r="BP87" s="95">
        <v>181</v>
      </c>
      <c r="BQ87" s="95">
        <v>181</v>
      </c>
      <c r="BR87" s="95">
        <v>177</v>
      </c>
      <c r="BS87" s="95">
        <v>177</v>
      </c>
      <c r="BT87" s="95">
        <v>177</v>
      </c>
      <c r="BU87" s="95">
        <v>177</v>
      </c>
      <c r="BV87" s="95">
        <v>177</v>
      </c>
      <c r="BW87" s="95">
        <v>176</v>
      </c>
      <c r="BX87" s="265">
        <v>175</v>
      </c>
      <c r="BY87" s="265">
        <v>175</v>
      </c>
      <c r="BZ87" s="265">
        <v>188</v>
      </c>
      <c r="CA87" s="265">
        <v>186</v>
      </c>
      <c r="CB87" s="265">
        <v>186</v>
      </c>
      <c r="CC87" s="265">
        <v>186</v>
      </c>
      <c r="CD87" s="265">
        <v>187</v>
      </c>
      <c r="CE87" s="265">
        <v>186</v>
      </c>
      <c r="CF87" s="265">
        <v>186</v>
      </c>
      <c r="CG87" s="265">
        <v>186</v>
      </c>
      <c r="CH87" s="265">
        <v>186</v>
      </c>
      <c r="CI87" s="265">
        <v>185</v>
      </c>
      <c r="CJ87" s="95">
        <v>183</v>
      </c>
      <c r="CK87" s="95">
        <v>182</v>
      </c>
      <c r="CL87" s="95">
        <v>180</v>
      </c>
      <c r="CM87" s="95">
        <v>180</v>
      </c>
      <c r="CN87" s="95">
        <v>179</v>
      </c>
      <c r="CO87" s="95">
        <v>181</v>
      </c>
      <c r="CP87" s="95">
        <v>181</v>
      </c>
      <c r="CQ87" s="95">
        <v>184</v>
      </c>
      <c r="CR87" s="95">
        <v>183</v>
      </c>
      <c r="CS87" s="95">
        <v>180</v>
      </c>
      <c r="CT87" s="95">
        <v>191</v>
      </c>
      <c r="CU87" s="95">
        <v>189</v>
      </c>
      <c r="CV87" s="265">
        <v>187</v>
      </c>
      <c r="CW87" s="265">
        <v>189</v>
      </c>
      <c r="CX87" s="265">
        <v>188</v>
      </c>
      <c r="CY87" s="265">
        <v>189</v>
      </c>
      <c r="CZ87" s="265">
        <v>189</v>
      </c>
      <c r="DA87" s="265">
        <v>195</v>
      </c>
      <c r="DB87" s="265">
        <v>197</v>
      </c>
      <c r="DC87" s="265">
        <v>197</v>
      </c>
      <c r="DD87" s="265">
        <v>197</v>
      </c>
      <c r="DE87" s="265">
        <v>196</v>
      </c>
      <c r="DF87" s="265">
        <v>195</v>
      </c>
      <c r="DG87" s="265">
        <v>195</v>
      </c>
      <c r="DH87" s="95">
        <v>198</v>
      </c>
      <c r="DI87" s="95">
        <v>192</v>
      </c>
      <c r="DJ87" s="95">
        <v>189</v>
      </c>
      <c r="DK87" s="95">
        <v>193</v>
      </c>
      <c r="DL87" s="95">
        <v>197</v>
      </c>
      <c r="DM87" s="95">
        <v>206</v>
      </c>
      <c r="DN87" s="95">
        <v>206</v>
      </c>
      <c r="DO87" s="95">
        <v>211</v>
      </c>
      <c r="DP87" s="95">
        <v>216</v>
      </c>
      <c r="DQ87" s="95">
        <v>213</v>
      </c>
      <c r="DR87" s="95">
        <v>212</v>
      </c>
      <c r="DS87" s="95">
        <v>212</v>
      </c>
      <c r="DT87" s="95">
        <v>211</v>
      </c>
      <c r="DU87" s="95">
        <v>211</v>
      </c>
      <c r="DV87" s="95">
        <v>209</v>
      </c>
      <c r="DW87" s="95">
        <v>208</v>
      </c>
      <c r="DX87" s="271">
        <v>207</v>
      </c>
      <c r="DY87" s="276">
        <v>208</v>
      </c>
      <c r="DZ87" s="276">
        <v>209</v>
      </c>
      <c r="EA87" s="276">
        <v>208</v>
      </c>
      <c r="EB87" s="276">
        <v>208</v>
      </c>
      <c r="EC87" s="276">
        <v>208</v>
      </c>
      <c r="ED87" s="276">
        <v>208</v>
      </c>
      <c r="EE87" s="276">
        <v>208</v>
      </c>
      <c r="EF87" s="95">
        <v>209</v>
      </c>
      <c r="EG87" s="281">
        <v>1</v>
      </c>
      <c r="EH87" s="282">
        <v>100.480769230769</v>
      </c>
      <c r="EI87" s="281">
        <v>1</v>
      </c>
      <c r="EJ87" s="282">
        <v>100.480769230769</v>
      </c>
    </row>
    <row r="88" spans="1:140" ht="15" outlineLevel="2">
      <c r="A88" s="262">
        <v>318</v>
      </c>
      <c r="B88" s="263" t="s">
        <v>322</v>
      </c>
      <c r="C88" s="264" t="s">
        <v>419</v>
      </c>
      <c r="D88" s="265">
        <v>336</v>
      </c>
      <c r="E88" s="265">
        <v>336</v>
      </c>
      <c r="F88" s="265">
        <v>336</v>
      </c>
      <c r="G88" s="265">
        <v>336</v>
      </c>
      <c r="H88" s="265">
        <v>336</v>
      </c>
      <c r="I88" s="265">
        <v>343</v>
      </c>
      <c r="J88" s="265">
        <v>342</v>
      </c>
      <c r="K88" s="265">
        <v>342</v>
      </c>
      <c r="L88" s="265">
        <v>341</v>
      </c>
      <c r="M88" s="265">
        <v>341</v>
      </c>
      <c r="N88" s="265">
        <v>341</v>
      </c>
      <c r="O88" s="265">
        <v>347</v>
      </c>
      <c r="P88" s="95">
        <v>346</v>
      </c>
      <c r="Q88" s="95">
        <v>303</v>
      </c>
      <c r="R88" s="95">
        <v>298</v>
      </c>
      <c r="S88" s="95">
        <v>436</v>
      </c>
      <c r="T88" s="95">
        <v>429</v>
      </c>
      <c r="U88" s="95">
        <v>440</v>
      </c>
      <c r="V88" s="95">
        <v>442</v>
      </c>
      <c r="W88" s="95">
        <v>443</v>
      </c>
      <c r="X88" s="95">
        <v>443</v>
      </c>
      <c r="Y88" s="95">
        <v>453</v>
      </c>
      <c r="Z88" s="95">
        <v>453</v>
      </c>
      <c r="AA88" s="95">
        <v>453</v>
      </c>
      <c r="AB88" s="265">
        <v>452</v>
      </c>
      <c r="AC88" s="265">
        <v>452</v>
      </c>
      <c r="AD88" s="265">
        <v>453</v>
      </c>
      <c r="AE88" s="265">
        <v>452</v>
      </c>
      <c r="AF88" s="265">
        <v>451</v>
      </c>
      <c r="AG88" s="265">
        <v>451</v>
      </c>
      <c r="AH88" s="265">
        <v>453</v>
      </c>
      <c r="AI88" s="265">
        <v>454</v>
      </c>
      <c r="AJ88" s="265">
        <v>455</v>
      </c>
      <c r="AK88" s="265">
        <v>456</v>
      </c>
      <c r="AL88" s="265">
        <v>456</v>
      </c>
      <c r="AM88" s="265">
        <v>456</v>
      </c>
      <c r="AN88" s="95">
        <v>454</v>
      </c>
      <c r="AO88" s="95">
        <v>455</v>
      </c>
      <c r="AP88" s="95">
        <v>455</v>
      </c>
      <c r="AQ88" s="95">
        <v>453</v>
      </c>
      <c r="AR88" s="95">
        <v>452</v>
      </c>
      <c r="AS88" s="95">
        <v>452</v>
      </c>
      <c r="AT88" s="95">
        <v>451</v>
      </c>
      <c r="AU88" s="95">
        <v>450</v>
      </c>
      <c r="AV88" s="95">
        <v>448</v>
      </c>
      <c r="AW88" s="95">
        <v>446</v>
      </c>
      <c r="AX88" s="95">
        <v>444</v>
      </c>
      <c r="AY88" s="95">
        <v>445</v>
      </c>
      <c r="AZ88" s="265">
        <v>442</v>
      </c>
      <c r="BA88" s="265">
        <v>438</v>
      </c>
      <c r="BB88" s="265">
        <v>437</v>
      </c>
      <c r="BC88" s="265">
        <v>434</v>
      </c>
      <c r="BD88" s="265">
        <v>431</v>
      </c>
      <c r="BE88" s="265">
        <v>430</v>
      </c>
      <c r="BF88" s="265">
        <v>423</v>
      </c>
      <c r="BG88" s="265">
        <v>422</v>
      </c>
      <c r="BH88" s="265">
        <v>422</v>
      </c>
      <c r="BI88" s="265">
        <v>421</v>
      </c>
      <c r="BJ88" s="265">
        <v>425</v>
      </c>
      <c r="BK88" s="265">
        <v>426</v>
      </c>
      <c r="BL88" s="95">
        <v>425</v>
      </c>
      <c r="BM88" s="95">
        <v>425</v>
      </c>
      <c r="BN88" s="95">
        <v>432</v>
      </c>
      <c r="BO88" s="95">
        <v>433</v>
      </c>
      <c r="BP88" s="95">
        <v>433</v>
      </c>
      <c r="BQ88" s="95">
        <v>436</v>
      </c>
      <c r="BR88" s="95">
        <v>434</v>
      </c>
      <c r="BS88" s="95">
        <v>438</v>
      </c>
      <c r="BT88" s="95">
        <v>434</v>
      </c>
      <c r="BU88" s="95">
        <v>432</v>
      </c>
      <c r="BV88" s="95">
        <v>432</v>
      </c>
      <c r="BW88" s="95">
        <v>431</v>
      </c>
      <c r="BX88" s="265">
        <v>431</v>
      </c>
      <c r="BY88" s="265">
        <v>426</v>
      </c>
      <c r="BZ88" s="265">
        <v>457</v>
      </c>
      <c r="CA88" s="265">
        <v>459</v>
      </c>
      <c r="CB88" s="265">
        <v>458</v>
      </c>
      <c r="CC88" s="265">
        <v>455</v>
      </c>
      <c r="CD88" s="265">
        <v>455</v>
      </c>
      <c r="CE88" s="265">
        <v>453</v>
      </c>
      <c r="CF88" s="265">
        <v>449</v>
      </c>
      <c r="CG88" s="265">
        <v>449</v>
      </c>
      <c r="CH88" s="265">
        <v>448</v>
      </c>
      <c r="CI88" s="265">
        <v>441</v>
      </c>
      <c r="CJ88" s="95">
        <v>440</v>
      </c>
      <c r="CK88" s="95">
        <v>437</v>
      </c>
      <c r="CL88" s="95">
        <v>438</v>
      </c>
      <c r="CM88" s="95">
        <v>444</v>
      </c>
      <c r="CN88" s="95">
        <v>442</v>
      </c>
      <c r="CO88" s="95">
        <v>443</v>
      </c>
      <c r="CP88" s="95">
        <v>442</v>
      </c>
      <c r="CQ88" s="95">
        <v>444</v>
      </c>
      <c r="CR88" s="95">
        <v>442</v>
      </c>
      <c r="CS88" s="95">
        <v>442</v>
      </c>
      <c r="CT88" s="95">
        <v>441</v>
      </c>
      <c r="CU88" s="95">
        <v>443</v>
      </c>
      <c r="CV88" s="265">
        <v>441</v>
      </c>
      <c r="CW88" s="265">
        <v>437</v>
      </c>
      <c r="CX88" s="265">
        <v>432</v>
      </c>
      <c r="CY88" s="265">
        <v>444</v>
      </c>
      <c r="CZ88" s="265">
        <v>444</v>
      </c>
      <c r="DA88" s="265">
        <v>444</v>
      </c>
      <c r="DB88" s="265">
        <v>444</v>
      </c>
      <c r="DC88" s="265">
        <v>442</v>
      </c>
      <c r="DD88" s="265">
        <v>442</v>
      </c>
      <c r="DE88" s="265">
        <v>443</v>
      </c>
      <c r="DF88" s="265">
        <v>442</v>
      </c>
      <c r="DG88" s="265">
        <v>439</v>
      </c>
      <c r="DH88" s="95">
        <v>440</v>
      </c>
      <c r="DI88" s="95">
        <v>441</v>
      </c>
      <c r="DJ88" s="95">
        <v>437</v>
      </c>
      <c r="DK88" s="95">
        <v>446</v>
      </c>
      <c r="DL88" s="95">
        <v>448</v>
      </c>
      <c r="DM88" s="95">
        <v>455</v>
      </c>
      <c r="DN88" s="95">
        <v>458</v>
      </c>
      <c r="DO88" s="95">
        <v>460</v>
      </c>
      <c r="DP88" s="95">
        <v>458</v>
      </c>
      <c r="DQ88" s="95">
        <v>460</v>
      </c>
      <c r="DR88" s="95">
        <v>461</v>
      </c>
      <c r="DS88" s="95">
        <v>461</v>
      </c>
      <c r="DT88" s="95">
        <v>459</v>
      </c>
      <c r="DU88" s="95">
        <v>456</v>
      </c>
      <c r="DV88" s="95">
        <v>458</v>
      </c>
      <c r="DW88" s="95">
        <v>453</v>
      </c>
      <c r="DX88" s="271">
        <v>458</v>
      </c>
      <c r="DY88" s="276">
        <v>459</v>
      </c>
      <c r="DZ88" s="276">
        <v>460</v>
      </c>
      <c r="EA88" s="276">
        <v>459</v>
      </c>
      <c r="EB88" s="276">
        <v>460</v>
      </c>
      <c r="EC88" s="276">
        <v>460</v>
      </c>
      <c r="ED88" s="276">
        <v>459</v>
      </c>
      <c r="EE88" s="276">
        <v>457</v>
      </c>
      <c r="EF88" s="95">
        <v>457</v>
      </c>
      <c r="EG88" s="281">
        <v>0</v>
      </c>
      <c r="EH88" s="282">
        <v>100</v>
      </c>
      <c r="EI88" s="281">
        <v>0</v>
      </c>
      <c r="EJ88" s="282">
        <v>100</v>
      </c>
    </row>
    <row r="89" spans="1:140" ht="15" outlineLevel="2">
      <c r="A89" s="262">
        <v>321</v>
      </c>
      <c r="B89" s="263" t="s">
        <v>322</v>
      </c>
      <c r="C89" s="264" t="s">
        <v>420</v>
      </c>
      <c r="D89" s="265">
        <v>77</v>
      </c>
      <c r="E89" s="265">
        <v>77</v>
      </c>
      <c r="F89" s="265">
        <v>77</v>
      </c>
      <c r="G89" s="265">
        <v>77</v>
      </c>
      <c r="H89" s="265">
        <v>77</v>
      </c>
      <c r="I89" s="265">
        <v>77</v>
      </c>
      <c r="J89" s="265">
        <v>77</v>
      </c>
      <c r="K89" s="265">
        <v>77</v>
      </c>
      <c r="L89" s="265">
        <v>77</v>
      </c>
      <c r="M89" s="265">
        <v>77</v>
      </c>
      <c r="N89" s="265">
        <v>77</v>
      </c>
      <c r="O89" s="265">
        <v>81</v>
      </c>
      <c r="P89" s="95">
        <v>80</v>
      </c>
      <c r="Q89" s="95">
        <v>69</v>
      </c>
      <c r="R89" s="95">
        <v>69</v>
      </c>
      <c r="S89" s="95">
        <v>94</v>
      </c>
      <c r="T89" s="95">
        <v>92</v>
      </c>
      <c r="U89" s="95">
        <v>93</v>
      </c>
      <c r="V89" s="95">
        <v>94</v>
      </c>
      <c r="W89" s="95">
        <v>94</v>
      </c>
      <c r="X89" s="95">
        <v>94</v>
      </c>
      <c r="Y89" s="95">
        <v>94</v>
      </c>
      <c r="Z89" s="95">
        <v>94</v>
      </c>
      <c r="AA89" s="95">
        <v>94</v>
      </c>
      <c r="AB89" s="265">
        <v>94</v>
      </c>
      <c r="AC89" s="265">
        <v>94</v>
      </c>
      <c r="AD89" s="265">
        <v>95</v>
      </c>
      <c r="AE89" s="265">
        <v>95</v>
      </c>
      <c r="AF89" s="265">
        <v>97</v>
      </c>
      <c r="AG89" s="265">
        <v>97</v>
      </c>
      <c r="AH89" s="265">
        <v>97</v>
      </c>
      <c r="AI89" s="265">
        <v>97</v>
      </c>
      <c r="AJ89" s="265">
        <v>97</v>
      </c>
      <c r="AK89" s="265">
        <v>99</v>
      </c>
      <c r="AL89" s="265">
        <v>99</v>
      </c>
      <c r="AM89" s="265">
        <v>99</v>
      </c>
      <c r="AN89" s="95">
        <v>98</v>
      </c>
      <c r="AO89" s="95">
        <v>98</v>
      </c>
      <c r="AP89" s="95">
        <v>98</v>
      </c>
      <c r="AQ89" s="95">
        <v>98</v>
      </c>
      <c r="AR89" s="95">
        <v>97</v>
      </c>
      <c r="AS89" s="95">
        <v>97</v>
      </c>
      <c r="AT89" s="95">
        <v>97</v>
      </c>
      <c r="AU89" s="95">
        <v>96</v>
      </c>
      <c r="AV89" s="95">
        <v>96</v>
      </c>
      <c r="AW89" s="95">
        <v>96</v>
      </c>
      <c r="AX89" s="95">
        <v>96</v>
      </c>
      <c r="AY89" s="95">
        <v>96</v>
      </c>
      <c r="AZ89" s="265">
        <v>96</v>
      </c>
      <c r="BA89" s="265">
        <v>96</v>
      </c>
      <c r="BB89" s="265">
        <v>95</v>
      </c>
      <c r="BC89" s="265">
        <v>95</v>
      </c>
      <c r="BD89" s="265">
        <v>95</v>
      </c>
      <c r="BE89" s="265">
        <v>95</v>
      </c>
      <c r="BF89" s="265">
        <v>92</v>
      </c>
      <c r="BG89" s="265">
        <v>88</v>
      </c>
      <c r="BH89" s="265">
        <v>88</v>
      </c>
      <c r="BI89" s="265">
        <v>88</v>
      </c>
      <c r="BJ89" s="265">
        <v>88</v>
      </c>
      <c r="BK89" s="265">
        <v>88</v>
      </c>
      <c r="BL89" s="95">
        <v>90</v>
      </c>
      <c r="BM89" s="95">
        <v>90</v>
      </c>
      <c r="BN89" s="95">
        <v>97</v>
      </c>
      <c r="BO89" s="95">
        <v>97</v>
      </c>
      <c r="BP89" s="95">
        <v>97</v>
      </c>
      <c r="BQ89" s="95">
        <v>98</v>
      </c>
      <c r="BR89" s="95">
        <v>96</v>
      </c>
      <c r="BS89" s="95">
        <v>96</v>
      </c>
      <c r="BT89" s="95">
        <v>95</v>
      </c>
      <c r="BU89" s="95">
        <v>95</v>
      </c>
      <c r="BV89" s="95">
        <v>96</v>
      </c>
      <c r="BW89" s="95">
        <v>96</v>
      </c>
      <c r="BX89" s="265">
        <v>97</v>
      </c>
      <c r="BY89" s="265">
        <v>95</v>
      </c>
      <c r="BZ89" s="265">
        <v>105</v>
      </c>
      <c r="CA89" s="265">
        <v>103</v>
      </c>
      <c r="CB89" s="265">
        <v>104</v>
      </c>
      <c r="CC89" s="265">
        <v>104</v>
      </c>
      <c r="CD89" s="265">
        <v>102</v>
      </c>
      <c r="CE89" s="265">
        <v>101</v>
      </c>
      <c r="CF89" s="265">
        <v>102</v>
      </c>
      <c r="CG89" s="265">
        <v>101</v>
      </c>
      <c r="CH89" s="265">
        <v>100</v>
      </c>
      <c r="CI89" s="265">
        <v>97</v>
      </c>
      <c r="CJ89" s="95">
        <v>100</v>
      </c>
      <c r="CK89" s="95">
        <v>99</v>
      </c>
      <c r="CL89" s="95">
        <v>101</v>
      </c>
      <c r="CM89" s="95">
        <v>107</v>
      </c>
      <c r="CN89" s="95">
        <v>108</v>
      </c>
      <c r="CO89" s="95">
        <v>105</v>
      </c>
      <c r="CP89" s="95">
        <v>104</v>
      </c>
      <c r="CQ89" s="95">
        <v>104</v>
      </c>
      <c r="CR89" s="95">
        <v>105</v>
      </c>
      <c r="CS89" s="95">
        <v>99</v>
      </c>
      <c r="CT89" s="95">
        <v>100</v>
      </c>
      <c r="CU89" s="95">
        <v>100</v>
      </c>
      <c r="CV89" s="265">
        <v>99</v>
      </c>
      <c r="CW89" s="265">
        <v>100</v>
      </c>
      <c r="CX89" s="265">
        <v>101</v>
      </c>
      <c r="CY89" s="265">
        <v>103</v>
      </c>
      <c r="CZ89" s="265">
        <v>103</v>
      </c>
      <c r="DA89" s="265">
        <v>103</v>
      </c>
      <c r="DB89" s="265">
        <v>104</v>
      </c>
      <c r="DC89" s="265">
        <v>103</v>
      </c>
      <c r="DD89" s="265">
        <v>103</v>
      </c>
      <c r="DE89" s="265">
        <v>104</v>
      </c>
      <c r="DF89" s="265">
        <v>105</v>
      </c>
      <c r="DG89" s="265">
        <v>105</v>
      </c>
      <c r="DH89" s="95">
        <v>104</v>
      </c>
      <c r="DI89" s="95">
        <v>101</v>
      </c>
      <c r="DJ89" s="95">
        <v>101</v>
      </c>
      <c r="DK89" s="95">
        <v>105</v>
      </c>
      <c r="DL89" s="95">
        <v>106</v>
      </c>
      <c r="DM89" s="95">
        <v>106</v>
      </c>
      <c r="DN89" s="95">
        <v>105</v>
      </c>
      <c r="DO89" s="95">
        <v>108</v>
      </c>
      <c r="DP89" s="95">
        <v>107</v>
      </c>
      <c r="DQ89" s="95">
        <v>105</v>
      </c>
      <c r="DR89" s="95">
        <v>105</v>
      </c>
      <c r="DS89" s="95">
        <v>105</v>
      </c>
      <c r="DT89" s="95">
        <v>105</v>
      </c>
      <c r="DU89" s="95">
        <v>104</v>
      </c>
      <c r="DV89" s="95">
        <v>103</v>
      </c>
      <c r="DW89" s="95">
        <v>104</v>
      </c>
      <c r="DX89" s="271">
        <v>102</v>
      </c>
      <c r="DY89" s="276">
        <v>102</v>
      </c>
      <c r="DZ89" s="276">
        <v>102</v>
      </c>
      <c r="EA89" s="276">
        <v>102</v>
      </c>
      <c r="EB89" s="276">
        <v>101</v>
      </c>
      <c r="EC89" s="276">
        <v>100</v>
      </c>
      <c r="ED89" s="276">
        <v>99</v>
      </c>
      <c r="EE89" s="276">
        <v>99</v>
      </c>
      <c r="EF89" s="95">
        <v>98</v>
      </c>
      <c r="EG89" s="281">
        <v>-1</v>
      </c>
      <c r="EH89" s="282">
        <v>98.989898989899004</v>
      </c>
      <c r="EI89" s="281">
        <v>-1</v>
      </c>
      <c r="EJ89" s="282">
        <v>98.989898989899004</v>
      </c>
    </row>
    <row r="90" spans="1:140" ht="15" outlineLevel="2">
      <c r="A90" s="262">
        <v>376</v>
      </c>
      <c r="B90" s="263" t="s">
        <v>322</v>
      </c>
      <c r="C90" s="264" t="s">
        <v>421</v>
      </c>
      <c r="D90" s="265">
        <v>626</v>
      </c>
      <c r="E90" s="265">
        <v>626</v>
      </c>
      <c r="F90" s="265">
        <v>626</v>
      </c>
      <c r="G90" s="265">
        <v>626</v>
      </c>
      <c r="H90" s="265">
        <v>626</v>
      </c>
      <c r="I90" s="265">
        <v>637</v>
      </c>
      <c r="J90" s="265">
        <v>635</v>
      </c>
      <c r="K90" s="265">
        <v>637</v>
      </c>
      <c r="L90" s="265">
        <v>637</v>
      </c>
      <c r="M90" s="265">
        <v>637</v>
      </c>
      <c r="N90" s="265">
        <v>635</v>
      </c>
      <c r="O90" s="265">
        <v>656</v>
      </c>
      <c r="P90" s="95">
        <v>652</v>
      </c>
      <c r="Q90" s="95">
        <v>576</v>
      </c>
      <c r="R90" s="95">
        <v>570</v>
      </c>
      <c r="S90" s="95">
        <v>765</v>
      </c>
      <c r="T90" s="95">
        <v>754</v>
      </c>
      <c r="U90" s="95">
        <v>775</v>
      </c>
      <c r="V90" s="95">
        <v>756</v>
      </c>
      <c r="W90" s="95">
        <v>755</v>
      </c>
      <c r="X90" s="95">
        <v>754</v>
      </c>
      <c r="Y90" s="95">
        <v>759</v>
      </c>
      <c r="Z90" s="95">
        <v>757</v>
      </c>
      <c r="AA90" s="95">
        <v>761</v>
      </c>
      <c r="AB90" s="265">
        <v>759</v>
      </c>
      <c r="AC90" s="265">
        <v>757</v>
      </c>
      <c r="AD90" s="265">
        <v>756</v>
      </c>
      <c r="AE90" s="265">
        <v>756</v>
      </c>
      <c r="AF90" s="265">
        <v>743</v>
      </c>
      <c r="AG90" s="265">
        <v>738</v>
      </c>
      <c r="AH90" s="265">
        <v>736</v>
      </c>
      <c r="AI90" s="265">
        <v>733</v>
      </c>
      <c r="AJ90" s="265">
        <v>731</v>
      </c>
      <c r="AK90" s="265">
        <v>731</v>
      </c>
      <c r="AL90" s="265">
        <v>731</v>
      </c>
      <c r="AM90" s="265">
        <v>729</v>
      </c>
      <c r="AN90" s="95">
        <v>727</v>
      </c>
      <c r="AO90" s="95">
        <v>727</v>
      </c>
      <c r="AP90" s="95">
        <v>725</v>
      </c>
      <c r="AQ90" s="95">
        <v>725</v>
      </c>
      <c r="AR90" s="95">
        <v>724</v>
      </c>
      <c r="AS90" s="95">
        <v>724</v>
      </c>
      <c r="AT90" s="95">
        <v>723</v>
      </c>
      <c r="AU90" s="95">
        <v>721</v>
      </c>
      <c r="AV90" s="95">
        <v>716</v>
      </c>
      <c r="AW90" s="95">
        <v>713</v>
      </c>
      <c r="AX90" s="95">
        <v>711</v>
      </c>
      <c r="AY90" s="95">
        <v>708</v>
      </c>
      <c r="AZ90" s="265">
        <v>703</v>
      </c>
      <c r="BA90" s="265">
        <v>700</v>
      </c>
      <c r="BB90" s="265">
        <v>694</v>
      </c>
      <c r="BC90" s="265">
        <v>691</v>
      </c>
      <c r="BD90" s="265">
        <v>690</v>
      </c>
      <c r="BE90" s="265">
        <v>689</v>
      </c>
      <c r="BF90" s="265">
        <v>675</v>
      </c>
      <c r="BG90" s="265">
        <v>665</v>
      </c>
      <c r="BH90" s="265">
        <v>665</v>
      </c>
      <c r="BI90" s="265">
        <v>664</v>
      </c>
      <c r="BJ90" s="265">
        <v>665</v>
      </c>
      <c r="BK90" s="265">
        <v>661</v>
      </c>
      <c r="BL90" s="95">
        <v>661</v>
      </c>
      <c r="BM90" s="95">
        <v>660</v>
      </c>
      <c r="BN90" s="95">
        <v>671</v>
      </c>
      <c r="BO90" s="95">
        <v>675</v>
      </c>
      <c r="BP90" s="95">
        <v>675</v>
      </c>
      <c r="BQ90" s="95">
        <v>676</v>
      </c>
      <c r="BR90" s="95">
        <v>669</v>
      </c>
      <c r="BS90" s="95">
        <v>666</v>
      </c>
      <c r="BT90" s="95">
        <v>665</v>
      </c>
      <c r="BU90" s="95">
        <v>664</v>
      </c>
      <c r="BV90" s="95">
        <v>660</v>
      </c>
      <c r="BW90" s="95">
        <v>662</v>
      </c>
      <c r="BX90" s="265">
        <v>672</v>
      </c>
      <c r="BY90" s="265">
        <v>668</v>
      </c>
      <c r="BZ90" s="265">
        <v>727</v>
      </c>
      <c r="CA90" s="265">
        <v>725</v>
      </c>
      <c r="CB90" s="265">
        <v>724</v>
      </c>
      <c r="CC90" s="265">
        <v>721</v>
      </c>
      <c r="CD90" s="265">
        <v>716</v>
      </c>
      <c r="CE90" s="265">
        <v>711</v>
      </c>
      <c r="CF90" s="265">
        <v>709</v>
      </c>
      <c r="CG90" s="265">
        <v>710</v>
      </c>
      <c r="CH90" s="265">
        <v>706</v>
      </c>
      <c r="CI90" s="265">
        <v>693</v>
      </c>
      <c r="CJ90" s="95">
        <v>691</v>
      </c>
      <c r="CK90" s="95">
        <v>687</v>
      </c>
      <c r="CL90" s="95">
        <v>685</v>
      </c>
      <c r="CM90" s="95">
        <v>691</v>
      </c>
      <c r="CN90" s="95">
        <v>688</v>
      </c>
      <c r="CO90" s="95">
        <v>689</v>
      </c>
      <c r="CP90" s="95">
        <v>697</v>
      </c>
      <c r="CQ90" s="95">
        <v>702</v>
      </c>
      <c r="CR90" s="95">
        <v>701</v>
      </c>
      <c r="CS90" s="95">
        <v>699</v>
      </c>
      <c r="CT90" s="95">
        <v>699</v>
      </c>
      <c r="CU90" s="95">
        <v>699</v>
      </c>
      <c r="CV90" s="265">
        <v>692</v>
      </c>
      <c r="CW90" s="265">
        <v>692</v>
      </c>
      <c r="CX90" s="265">
        <v>693</v>
      </c>
      <c r="CY90" s="265">
        <v>696</v>
      </c>
      <c r="CZ90" s="265">
        <v>694</v>
      </c>
      <c r="DA90" s="265">
        <v>696</v>
      </c>
      <c r="DB90" s="265">
        <v>693</v>
      </c>
      <c r="DC90" s="265">
        <v>692</v>
      </c>
      <c r="DD90" s="265">
        <v>694</v>
      </c>
      <c r="DE90" s="265">
        <v>696</v>
      </c>
      <c r="DF90" s="265">
        <v>694</v>
      </c>
      <c r="DG90" s="265">
        <v>695</v>
      </c>
      <c r="DH90" s="95">
        <v>699</v>
      </c>
      <c r="DI90" s="95">
        <v>700</v>
      </c>
      <c r="DJ90" s="95">
        <v>691</v>
      </c>
      <c r="DK90" s="95">
        <v>693</v>
      </c>
      <c r="DL90" s="95">
        <v>701</v>
      </c>
      <c r="DM90" s="95">
        <v>701</v>
      </c>
      <c r="DN90" s="95">
        <v>701</v>
      </c>
      <c r="DO90" s="95">
        <v>700</v>
      </c>
      <c r="DP90" s="95">
        <v>702</v>
      </c>
      <c r="DQ90" s="95">
        <v>702</v>
      </c>
      <c r="DR90" s="95">
        <v>697</v>
      </c>
      <c r="DS90" s="95">
        <v>697</v>
      </c>
      <c r="DT90" s="95">
        <v>698</v>
      </c>
      <c r="DU90" s="95">
        <v>694</v>
      </c>
      <c r="DV90" s="95">
        <v>693</v>
      </c>
      <c r="DW90" s="95">
        <v>693</v>
      </c>
      <c r="DX90" s="271">
        <v>693</v>
      </c>
      <c r="DY90" s="276">
        <v>696</v>
      </c>
      <c r="DZ90" s="276">
        <v>693</v>
      </c>
      <c r="EA90" s="276">
        <v>693</v>
      </c>
      <c r="EB90" s="276">
        <v>695</v>
      </c>
      <c r="EC90" s="276">
        <v>697</v>
      </c>
      <c r="ED90" s="276">
        <v>704</v>
      </c>
      <c r="EE90" s="276">
        <v>701</v>
      </c>
      <c r="EF90" s="95">
        <v>701</v>
      </c>
      <c r="EG90" s="281">
        <v>0</v>
      </c>
      <c r="EH90" s="282">
        <v>100</v>
      </c>
      <c r="EI90" s="281">
        <v>0</v>
      </c>
      <c r="EJ90" s="282">
        <v>100</v>
      </c>
    </row>
    <row r="91" spans="1:140" ht="15" outlineLevel="2">
      <c r="A91" s="262">
        <v>400</v>
      </c>
      <c r="B91" s="263" t="s">
        <v>322</v>
      </c>
      <c r="C91" s="264" t="s">
        <v>422</v>
      </c>
      <c r="D91" s="265">
        <v>189</v>
      </c>
      <c r="E91" s="265">
        <v>189</v>
      </c>
      <c r="F91" s="265">
        <v>189</v>
      </c>
      <c r="G91" s="265">
        <v>189</v>
      </c>
      <c r="H91" s="265">
        <v>189</v>
      </c>
      <c r="I91" s="265">
        <v>190</v>
      </c>
      <c r="J91" s="265">
        <v>190</v>
      </c>
      <c r="K91" s="265">
        <v>190</v>
      </c>
      <c r="L91" s="265">
        <v>190</v>
      </c>
      <c r="M91" s="265">
        <v>189</v>
      </c>
      <c r="N91" s="265">
        <v>188</v>
      </c>
      <c r="O91" s="265">
        <v>197</v>
      </c>
      <c r="P91" s="95">
        <v>196</v>
      </c>
      <c r="Q91" s="95">
        <v>176</v>
      </c>
      <c r="R91" s="95">
        <v>171</v>
      </c>
      <c r="S91" s="95">
        <v>254</v>
      </c>
      <c r="T91" s="95">
        <v>252</v>
      </c>
      <c r="U91" s="95">
        <v>255</v>
      </c>
      <c r="V91" s="95">
        <v>255</v>
      </c>
      <c r="W91" s="95">
        <v>252</v>
      </c>
      <c r="X91" s="95">
        <v>250</v>
      </c>
      <c r="Y91" s="95">
        <v>251</v>
      </c>
      <c r="Z91" s="95">
        <v>251</v>
      </c>
      <c r="AA91" s="95">
        <v>252</v>
      </c>
      <c r="AB91" s="265">
        <v>252</v>
      </c>
      <c r="AC91" s="265">
        <v>251</v>
      </c>
      <c r="AD91" s="265">
        <v>252</v>
      </c>
      <c r="AE91" s="265">
        <v>252</v>
      </c>
      <c r="AF91" s="265">
        <v>250</v>
      </c>
      <c r="AG91" s="265">
        <v>250</v>
      </c>
      <c r="AH91" s="265">
        <v>248</v>
      </c>
      <c r="AI91" s="265">
        <v>249</v>
      </c>
      <c r="AJ91" s="265">
        <v>247</v>
      </c>
      <c r="AK91" s="265">
        <v>248</v>
      </c>
      <c r="AL91" s="265">
        <v>248</v>
      </c>
      <c r="AM91" s="265">
        <v>248</v>
      </c>
      <c r="AN91" s="95">
        <v>248</v>
      </c>
      <c r="AO91" s="95">
        <v>248</v>
      </c>
      <c r="AP91" s="95">
        <v>248</v>
      </c>
      <c r="AQ91" s="95">
        <v>248</v>
      </c>
      <c r="AR91" s="95">
        <v>247</v>
      </c>
      <c r="AS91" s="95">
        <v>245</v>
      </c>
      <c r="AT91" s="95">
        <v>244</v>
      </c>
      <c r="AU91" s="95">
        <v>242</v>
      </c>
      <c r="AV91" s="95">
        <v>241</v>
      </c>
      <c r="AW91" s="95">
        <v>240</v>
      </c>
      <c r="AX91" s="95">
        <v>240</v>
      </c>
      <c r="AY91" s="95">
        <v>240</v>
      </c>
      <c r="AZ91" s="265">
        <v>239</v>
      </c>
      <c r="BA91" s="265">
        <v>239</v>
      </c>
      <c r="BB91" s="265">
        <v>238</v>
      </c>
      <c r="BC91" s="265">
        <v>238</v>
      </c>
      <c r="BD91" s="265">
        <v>236</v>
      </c>
      <c r="BE91" s="265">
        <v>236</v>
      </c>
      <c r="BF91" s="265">
        <v>227</v>
      </c>
      <c r="BG91" s="265">
        <v>226</v>
      </c>
      <c r="BH91" s="265">
        <v>226</v>
      </c>
      <c r="BI91" s="265">
        <v>226</v>
      </c>
      <c r="BJ91" s="265">
        <v>225</v>
      </c>
      <c r="BK91" s="265">
        <v>224</v>
      </c>
      <c r="BL91" s="95">
        <v>224</v>
      </c>
      <c r="BM91" s="95">
        <v>224</v>
      </c>
      <c r="BN91" s="95">
        <v>226</v>
      </c>
      <c r="BO91" s="95">
        <v>226</v>
      </c>
      <c r="BP91" s="95">
        <v>226</v>
      </c>
      <c r="BQ91" s="95">
        <v>228</v>
      </c>
      <c r="BR91" s="95">
        <v>227</v>
      </c>
      <c r="BS91" s="95">
        <v>228</v>
      </c>
      <c r="BT91" s="95">
        <v>227</v>
      </c>
      <c r="BU91" s="95">
        <v>225</v>
      </c>
      <c r="BV91" s="95">
        <v>226</v>
      </c>
      <c r="BW91" s="95">
        <v>226</v>
      </c>
      <c r="BX91" s="265">
        <v>231</v>
      </c>
      <c r="BY91" s="265">
        <v>230</v>
      </c>
      <c r="BZ91" s="265">
        <v>243</v>
      </c>
      <c r="CA91" s="265">
        <v>245</v>
      </c>
      <c r="CB91" s="265">
        <v>248</v>
      </c>
      <c r="CC91" s="265">
        <v>247</v>
      </c>
      <c r="CD91" s="265">
        <v>247</v>
      </c>
      <c r="CE91" s="265">
        <v>245</v>
      </c>
      <c r="CF91" s="265">
        <v>246</v>
      </c>
      <c r="CG91" s="265">
        <v>246</v>
      </c>
      <c r="CH91" s="265">
        <v>246</v>
      </c>
      <c r="CI91" s="265">
        <v>249</v>
      </c>
      <c r="CJ91" s="95">
        <v>250</v>
      </c>
      <c r="CK91" s="95">
        <v>248</v>
      </c>
      <c r="CL91" s="95">
        <v>244</v>
      </c>
      <c r="CM91" s="95">
        <v>249</v>
      </c>
      <c r="CN91" s="95">
        <v>249</v>
      </c>
      <c r="CO91" s="95">
        <v>248</v>
      </c>
      <c r="CP91" s="95">
        <v>248</v>
      </c>
      <c r="CQ91" s="95">
        <v>248</v>
      </c>
      <c r="CR91" s="95">
        <v>249</v>
      </c>
      <c r="CS91" s="95">
        <v>248</v>
      </c>
      <c r="CT91" s="95">
        <v>248</v>
      </c>
      <c r="CU91" s="95">
        <v>246</v>
      </c>
      <c r="CV91" s="265">
        <v>245</v>
      </c>
      <c r="CW91" s="265">
        <v>246</v>
      </c>
      <c r="CX91" s="265">
        <v>245</v>
      </c>
      <c r="CY91" s="265">
        <v>248</v>
      </c>
      <c r="CZ91" s="265">
        <v>248</v>
      </c>
      <c r="DA91" s="265">
        <v>247</v>
      </c>
      <c r="DB91" s="265">
        <v>244</v>
      </c>
      <c r="DC91" s="265">
        <v>247</v>
      </c>
      <c r="DD91" s="265">
        <v>247</v>
      </c>
      <c r="DE91" s="265">
        <v>247</v>
      </c>
      <c r="DF91" s="265">
        <v>247</v>
      </c>
      <c r="DG91" s="265">
        <v>244</v>
      </c>
      <c r="DH91" s="95">
        <v>244</v>
      </c>
      <c r="DI91" s="95">
        <v>242</v>
      </c>
      <c r="DJ91" s="95">
        <v>242</v>
      </c>
      <c r="DK91" s="95">
        <v>248</v>
      </c>
      <c r="DL91" s="95">
        <v>250</v>
      </c>
      <c r="DM91" s="95">
        <v>249</v>
      </c>
      <c r="DN91" s="95">
        <v>250</v>
      </c>
      <c r="DO91" s="95">
        <v>251</v>
      </c>
      <c r="DP91" s="95">
        <v>250</v>
      </c>
      <c r="DQ91" s="95">
        <v>251</v>
      </c>
      <c r="DR91" s="95">
        <v>253</v>
      </c>
      <c r="DS91" s="95">
        <v>253</v>
      </c>
      <c r="DT91" s="95">
        <v>245</v>
      </c>
      <c r="DU91" s="95">
        <v>246</v>
      </c>
      <c r="DV91" s="95">
        <v>245</v>
      </c>
      <c r="DW91" s="95">
        <v>244</v>
      </c>
      <c r="DX91" s="271">
        <v>245</v>
      </c>
      <c r="DY91" s="276">
        <v>239</v>
      </c>
      <c r="DZ91" s="276">
        <v>236</v>
      </c>
      <c r="EA91" s="276">
        <v>240</v>
      </c>
      <c r="EB91" s="276">
        <v>238</v>
      </c>
      <c r="EC91" s="276">
        <v>238</v>
      </c>
      <c r="ED91" s="276">
        <v>239</v>
      </c>
      <c r="EE91" s="276">
        <v>237</v>
      </c>
      <c r="EF91" s="95">
        <v>237</v>
      </c>
      <c r="EG91" s="281">
        <v>0</v>
      </c>
      <c r="EH91" s="282">
        <v>100</v>
      </c>
      <c r="EI91" s="281">
        <v>0</v>
      </c>
      <c r="EJ91" s="282">
        <v>100</v>
      </c>
    </row>
    <row r="92" spans="1:140" ht="15" outlineLevel="2">
      <c r="A92" s="262">
        <v>440</v>
      </c>
      <c r="B92" s="263" t="s">
        <v>322</v>
      </c>
      <c r="C92" s="264" t="s">
        <v>423</v>
      </c>
      <c r="D92" s="265">
        <v>756</v>
      </c>
      <c r="E92" s="265">
        <v>756</v>
      </c>
      <c r="F92" s="265">
        <v>756</v>
      </c>
      <c r="G92" s="265">
        <v>756</v>
      </c>
      <c r="H92" s="265">
        <v>756</v>
      </c>
      <c r="I92" s="265">
        <v>769</v>
      </c>
      <c r="J92" s="265">
        <v>768</v>
      </c>
      <c r="K92" s="265">
        <v>768</v>
      </c>
      <c r="L92" s="265">
        <v>768</v>
      </c>
      <c r="M92" s="265">
        <v>768</v>
      </c>
      <c r="N92" s="265">
        <v>766</v>
      </c>
      <c r="O92" s="265">
        <v>792</v>
      </c>
      <c r="P92" s="95">
        <v>790</v>
      </c>
      <c r="Q92" s="95">
        <v>690</v>
      </c>
      <c r="R92" s="95">
        <v>677</v>
      </c>
      <c r="S92" s="95">
        <v>968</v>
      </c>
      <c r="T92" s="95">
        <v>954</v>
      </c>
      <c r="U92" s="95">
        <v>970</v>
      </c>
      <c r="V92" s="95">
        <v>957</v>
      </c>
      <c r="W92" s="95">
        <v>953</v>
      </c>
      <c r="X92" s="95">
        <v>952</v>
      </c>
      <c r="Y92" s="95">
        <v>954</v>
      </c>
      <c r="Z92" s="95">
        <v>953</v>
      </c>
      <c r="AA92" s="95">
        <v>952</v>
      </c>
      <c r="AB92" s="265">
        <v>950</v>
      </c>
      <c r="AC92" s="265">
        <v>951</v>
      </c>
      <c r="AD92" s="265">
        <v>950</v>
      </c>
      <c r="AE92" s="265">
        <v>950</v>
      </c>
      <c r="AF92" s="265">
        <v>935</v>
      </c>
      <c r="AG92" s="265">
        <v>931</v>
      </c>
      <c r="AH92" s="265">
        <v>930</v>
      </c>
      <c r="AI92" s="265">
        <v>925</v>
      </c>
      <c r="AJ92" s="265">
        <v>923</v>
      </c>
      <c r="AK92" s="265">
        <v>925</v>
      </c>
      <c r="AL92" s="265">
        <v>923</v>
      </c>
      <c r="AM92" s="265">
        <v>923</v>
      </c>
      <c r="AN92" s="95">
        <v>922</v>
      </c>
      <c r="AO92" s="95">
        <v>919</v>
      </c>
      <c r="AP92" s="95">
        <v>917</v>
      </c>
      <c r="AQ92" s="95">
        <v>916</v>
      </c>
      <c r="AR92" s="95">
        <v>914</v>
      </c>
      <c r="AS92" s="95">
        <v>913</v>
      </c>
      <c r="AT92" s="95">
        <v>911</v>
      </c>
      <c r="AU92" s="95">
        <v>909</v>
      </c>
      <c r="AV92" s="95">
        <v>907</v>
      </c>
      <c r="AW92" s="95">
        <v>905</v>
      </c>
      <c r="AX92" s="95">
        <v>904</v>
      </c>
      <c r="AY92" s="95">
        <v>901</v>
      </c>
      <c r="AZ92" s="265">
        <v>901</v>
      </c>
      <c r="BA92" s="265">
        <v>896</v>
      </c>
      <c r="BB92" s="265">
        <v>893</v>
      </c>
      <c r="BC92" s="265">
        <v>887</v>
      </c>
      <c r="BD92" s="265">
        <v>885</v>
      </c>
      <c r="BE92" s="265">
        <v>884</v>
      </c>
      <c r="BF92" s="265">
        <v>869</v>
      </c>
      <c r="BG92" s="265">
        <v>866</v>
      </c>
      <c r="BH92" s="265">
        <v>864</v>
      </c>
      <c r="BI92" s="265">
        <v>859</v>
      </c>
      <c r="BJ92" s="265">
        <v>854</v>
      </c>
      <c r="BK92" s="265">
        <v>854</v>
      </c>
      <c r="BL92" s="95">
        <v>856</v>
      </c>
      <c r="BM92" s="95">
        <v>851</v>
      </c>
      <c r="BN92" s="95">
        <v>874</v>
      </c>
      <c r="BO92" s="95">
        <v>874</v>
      </c>
      <c r="BP92" s="95">
        <v>874</v>
      </c>
      <c r="BQ92" s="95">
        <v>880</v>
      </c>
      <c r="BR92" s="95">
        <v>865</v>
      </c>
      <c r="BS92" s="95">
        <v>865</v>
      </c>
      <c r="BT92" s="95">
        <v>856</v>
      </c>
      <c r="BU92" s="95">
        <v>852</v>
      </c>
      <c r="BV92" s="95">
        <v>850</v>
      </c>
      <c r="BW92" s="95">
        <v>850</v>
      </c>
      <c r="BX92" s="265">
        <v>864</v>
      </c>
      <c r="BY92" s="265">
        <v>861</v>
      </c>
      <c r="BZ92" s="265">
        <v>922</v>
      </c>
      <c r="CA92" s="265">
        <v>920</v>
      </c>
      <c r="CB92" s="265">
        <v>922</v>
      </c>
      <c r="CC92" s="265">
        <v>921</v>
      </c>
      <c r="CD92" s="265">
        <v>915</v>
      </c>
      <c r="CE92" s="265">
        <v>910</v>
      </c>
      <c r="CF92" s="265">
        <v>902</v>
      </c>
      <c r="CG92" s="265">
        <v>907</v>
      </c>
      <c r="CH92" s="265">
        <v>906</v>
      </c>
      <c r="CI92" s="265">
        <v>902</v>
      </c>
      <c r="CJ92" s="95">
        <v>903</v>
      </c>
      <c r="CK92" s="95">
        <v>897</v>
      </c>
      <c r="CL92" s="95">
        <v>896</v>
      </c>
      <c r="CM92" s="95">
        <v>909</v>
      </c>
      <c r="CN92" s="95">
        <v>905</v>
      </c>
      <c r="CO92" s="95">
        <v>901</v>
      </c>
      <c r="CP92" s="95">
        <v>900</v>
      </c>
      <c r="CQ92" s="95">
        <v>903</v>
      </c>
      <c r="CR92" s="95">
        <v>904</v>
      </c>
      <c r="CS92" s="95">
        <v>900</v>
      </c>
      <c r="CT92" s="95">
        <v>898</v>
      </c>
      <c r="CU92" s="95">
        <v>893</v>
      </c>
      <c r="CV92" s="265">
        <v>888</v>
      </c>
      <c r="CW92" s="265">
        <v>886</v>
      </c>
      <c r="CX92" s="265">
        <v>886</v>
      </c>
      <c r="CY92" s="265">
        <v>884</v>
      </c>
      <c r="CZ92" s="265">
        <v>882</v>
      </c>
      <c r="DA92" s="265">
        <v>882</v>
      </c>
      <c r="DB92" s="265">
        <v>880</v>
      </c>
      <c r="DC92" s="265">
        <v>875</v>
      </c>
      <c r="DD92" s="265">
        <v>874</v>
      </c>
      <c r="DE92" s="265">
        <v>872</v>
      </c>
      <c r="DF92" s="265">
        <v>869</v>
      </c>
      <c r="DG92" s="265">
        <v>868</v>
      </c>
      <c r="DH92" s="95">
        <v>856</v>
      </c>
      <c r="DI92" s="95">
        <v>855</v>
      </c>
      <c r="DJ92" s="95">
        <v>850</v>
      </c>
      <c r="DK92" s="95">
        <v>860</v>
      </c>
      <c r="DL92" s="95">
        <v>869</v>
      </c>
      <c r="DM92" s="95">
        <v>871</v>
      </c>
      <c r="DN92" s="95">
        <v>875</v>
      </c>
      <c r="DO92" s="95">
        <v>874</v>
      </c>
      <c r="DP92" s="95">
        <v>875</v>
      </c>
      <c r="DQ92" s="95">
        <v>879</v>
      </c>
      <c r="DR92" s="95">
        <v>879</v>
      </c>
      <c r="DS92" s="95">
        <v>879</v>
      </c>
      <c r="DT92" s="95">
        <v>869</v>
      </c>
      <c r="DU92" s="95">
        <v>866</v>
      </c>
      <c r="DV92" s="95">
        <v>870</v>
      </c>
      <c r="DW92" s="95">
        <v>873</v>
      </c>
      <c r="DX92" s="271">
        <v>878</v>
      </c>
      <c r="DY92" s="276">
        <v>877</v>
      </c>
      <c r="DZ92" s="276">
        <v>876</v>
      </c>
      <c r="EA92" s="276">
        <v>875</v>
      </c>
      <c r="EB92" s="276">
        <v>876</v>
      </c>
      <c r="EC92" s="276">
        <v>875</v>
      </c>
      <c r="ED92" s="276">
        <v>878</v>
      </c>
      <c r="EE92" s="276">
        <v>877</v>
      </c>
      <c r="EF92" s="95">
        <v>868</v>
      </c>
      <c r="EG92" s="281">
        <v>-9</v>
      </c>
      <c r="EH92" s="282">
        <v>98.973774230330704</v>
      </c>
      <c r="EI92" s="281">
        <v>-9</v>
      </c>
      <c r="EJ92" s="282">
        <v>98.973774230330704</v>
      </c>
    </row>
    <row r="93" spans="1:140" ht="15" outlineLevel="2">
      <c r="A93" s="262">
        <v>483</v>
      </c>
      <c r="B93" s="263" t="s">
        <v>322</v>
      </c>
      <c r="C93" s="264" t="s">
        <v>424</v>
      </c>
      <c r="D93" s="265">
        <v>159</v>
      </c>
      <c r="E93" s="265">
        <v>159</v>
      </c>
      <c r="F93" s="265">
        <v>159</v>
      </c>
      <c r="G93" s="265">
        <v>159</v>
      </c>
      <c r="H93" s="265">
        <v>159</v>
      </c>
      <c r="I93" s="265">
        <v>160</v>
      </c>
      <c r="J93" s="265">
        <v>160</v>
      </c>
      <c r="K93" s="265">
        <v>160</v>
      </c>
      <c r="L93" s="265">
        <v>160</v>
      </c>
      <c r="M93" s="265">
        <v>160</v>
      </c>
      <c r="N93" s="265">
        <v>160</v>
      </c>
      <c r="O93" s="265">
        <v>195</v>
      </c>
      <c r="P93" s="95">
        <v>192</v>
      </c>
      <c r="Q93" s="95">
        <v>166</v>
      </c>
      <c r="R93" s="95">
        <v>166</v>
      </c>
      <c r="S93" s="95">
        <v>196</v>
      </c>
      <c r="T93" s="95">
        <v>192</v>
      </c>
      <c r="U93" s="95">
        <v>188</v>
      </c>
      <c r="V93" s="95">
        <v>191</v>
      </c>
      <c r="W93" s="95">
        <v>193</v>
      </c>
      <c r="X93" s="95">
        <v>193</v>
      </c>
      <c r="Y93" s="95">
        <v>194</v>
      </c>
      <c r="Z93" s="95">
        <v>194</v>
      </c>
      <c r="AA93" s="95">
        <v>195</v>
      </c>
      <c r="AB93" s="265">
        <v>195</v>
      </c>
      <c r="AC93" s="265">
        <v>193</v>
      </c>
      <c r="AD93" s="265">
        <v>193</v>
      </c>
      <c r="AE93" s="265">
        <v>193</v>
      </c>
      <c r="AF93" s="265">
        <v>197</v>
      </c>
      <c r="AG93" s="265">
        <v>197</v>
      </c>
      <c r="AH93" s="265">
        <v>199</v>
      </c>
      <c r="AI93" s="265">
        <v>202</v>
      </c>
      <c r="AJ93" s="265">
        <v>202</v>
      </c>
      <c r="AK93" s="265">
        <v>203</v>
      </c>
      <c r="AL93" s="265">
        <v>203</v>
      </c>
      <c r="AM93" s="265">
        <v>203</v>
      </c>
      <c r="AN93" s="95">
        <v>202</v>
      </c>
      <c r="AO93" s="95">
        <v>203</v>
      </c>
      <c r="AP93" s="95">
        <v>202</v>
      </c>
      <c r="AQ93" s="95">
        <v>202</v>
      </c>
      <c r="AR93" s="95">
        <v>202</v>
      </c>
      <c r="AS93" s="95">
        <v>202</v>
      </c>
      <c r="AT93" s="95">
        <v>202</v>
      </c>
      <c r="AU93" s="95">
        <v>198</v>
      </c>
      <c r="AV93" s="95">
        <v>198</v>
      </c>
      <c r="AW93" s="95">
        <v>198</v>
      </c>
      <c r="AX93" s="95">
        <v>197</v>
      </c>
      <c r="AY93" s="95">
        <v>196</v>
      </c>
      <c r="AZ93" s="265">
        <v>195</v>
      </c>
      <c r="BA93" s="265">
        <v>195</v>
      </c>
      <c r="BB93" s="265">
        <v>195</v>
      </c>
      <c r="BC93" s="265">
        <v>195</v>
      </c>
      <c r="BD93" s="265">
        <v>195</v>
      </c>
      <c r="BE93" s="265">
        <v>194</v>
      </c>
      <c r="BF93" s="265">
        <v>190</v>
      </c>
      <c r="BG93" s="265">
        <v>191</v>
      </c>
      <c r="BH93" s="265">
        <v>191</v>
      </c>
      <c r="BI93" s="265">
        <v>191</v>
      </c>
      <c r="BJ93" s="265">
        <v>193</v>
      </c>
      <c r="BK93" s="265">
        <v>192</v>
      </c>
      <c r="BL93" s="95">
        <v>190</v>
      </c>
      <c r="BM93" s="95">
        <v>189</v>
      </c>
      <c r="BN93" s="95">
        <v>190</v>
      </c>
      <c r="BO93" s="95">
        <v>190</v>
      </c>
      <c r="BP93" s="95">
        <v>190</v>
      </c>
      <c r="BQ93" s="95">
        <v>190</v>
      </c>
      <c r="BR93" s="95">
        <v>188</v>
      </c>
      <c r="BS93" s="95">
        <v>187</v>
      </c>
      <c r="BT93" s="95">
        <v>187</v>
      </c>
      <c r="BU93" s="95">
        <v>187</v>
      </c>
      <c r="BV93" s="95">
        <v>187</v>
      </c>
      <c r="BW93" s="95">
        <v>187</v>
      </c>
      <c r="BX93" s="265">
        <v>188</v>
      </c>
      <c r="BY93" s="265">
        <v>188</v>
      </c>
      <c r="BZ93" s="265">
        <v>194</v>
      </c>
      <c r="CA93" s="265">
        <v>191</v>
      </c>
      <c r="CB93" s="265">
        <v>191</v>
      </c>
      <c r="CC93" s="265">
        <v>188</v>
      </c>
      <c r="CD93" s="265">
        <v>188</v>
      </c>
      <c r="CE93" s="265">
        <v>186</v>
      </c>
      <c r="CF93" s="265">
        <v>185</v>
      </c>
      <c r="CG93" s="265">
        <v>187</v>
      </c>
      <c r="CH93" s="265">
        <v>187</v>
      </c>
      <c r="CI93" s="265">
        <v>181</v>
      </c>
      <c r="CJ93" s="95">
        <v>182</v>
      </c>
      <c r="CK93" s="95">
        <v>181</v>
      </c>
      <c r="CL93" s="95">
        <v>179</v>
      </c>
      <c r="CM93" s="95">
        <v>180</v>
      </c>
      <c r="CN93" s="95">
        <v>180</v>
      </c>
      <c r="CO93" s="95">
        <v>185</v>
      </c>
      <c r="CP93" s="95">
        <v>188</v>
      </c>
      <c r="CQ93" s="95">
        <v>189</v>
      </c>
      <c r="CR93" s="95">
        <v>189</v>
      </c>
      <c r="CS93" s="95">
        <v>188</v>
      </c>
      <c r="CT93" s="95">
        <v>189</v>
      </c>
      <c r="CU93" s="95">
        <v>188</v>
      </c>
      <c r="CV93" s="265">
        <v>186</v>
      </c>
      <c r="CW93" s="265">
        <v>186</v>
      </c>
      <c r="CX93" s="265">
        <v>187</v>
      </c>
      <c r="CY93" s="265">
        <v>187</v>
      </c>
      <c r="CZ93" s="265">
        <v>187</v>
      </c>
      <c r="DA93" s="265">
        <v>189</v>
      </c>
      <c r="DB93" s="265">
        <v>189</v>
      </c>
      <c r="DC93" s="265">
        <v>190</v>
      </c>
      <c r="DD93" s="265">
        <v>193</v>
      </c>
      <c r="DE93" s="265">
        <v>193</v>
      </c>
      <c r="DF93" s="265">
        <v>191</v>
      </c>
      <c r="DG93" s="265">
        <v>187</v>
      </c>
      <c r="DH93" s="95">
        <v>188</v>
      </c>
      <c r="DI93" s="95">
        <v>198</v>
      </c>
      <c r="DJ93" s="95">
        <v>193</v>
      </c>
      <c r="DK93" s="95">
        <v>196</v>
      </c>
      <c r="DL93" s="95">
        <v>198</v>
      </c>
      <c r="DM93" s="95">
        <v>200</v>
      </c>
      <c r="DN93" s="95">
        <v>198</v>
      </c>
      <c r="DO93" s="95">
        <v>197</v>
      </c>
      <c r="DP93" s="95">
        <v>198</v>
      </c>
      <c r="DQ93" s="95">
        <v>201</v>
      </c>
      <c r="DR93" s="95">
        <v>204</v>
      </c>
      <c r="DS93" s="95">
        <v>204</v>
      </c>
      <c r="DT93" s="95">
        <v>205</v>
      </c>
      <c r="DU93" s="95">
        <v>202</v>
      </c>
      <c r="DV93" s="95">
        <v>202</v>
      </c>
      <c r="DW93" s="95">
        <v>204</v>
      </c>
      <c r="DX93" s="271">
        <v>204</v>
      </c>
      <c r="DY93" s="276">
        <v>204</v>
      </c>
      <c r="DZ93" s="276">
        <v>205</v>
      </c>
      <c r="EA93" s="276">
        <v>207</v>
      </c>
      <c r="EB93" s="276">
        <v>209</v>
      </c>
      <c r="EC93" s="276">
        <v>209</v>
      </c>
      <c r="ED93" s="276">
        <v>210</v>
      </c>
      <c r="EE93" s="276">
        <v>213</v>
      </c>
      <c r="EF93" s="95">
        <v>213</v>
      </c>
      <c r="EG93" s="281">
        <v>0</v>
      </c>
      <c r="EH93" s="282">
        <v>100</v>
      </c>
      <c r="EI93" s="281">
        <v>0</v>
      </c>
      <c r="EJ93" s="282">
        <v>100</v>
      </c>
    </row>
    <row r="94" spans="1:140" ht="15" outlineLevel="2">
      <c r="A94" s="262">
        <v>541</v>
      </c>
      <c r="B94" s="263" t="s">
        <v>322</v>
      </c>
      <c r="C94" s="264" t="s">
        <v>870</v>
      </c>
      <c r="D94" s="265">
        <v>275</v>
      </c>
      <c r="E94" s="265">
        <v>275</v>
      </c>
      <c r="F94" s="265">
        <v>275</v>
      </c>
      <c r="G94" s="265">
        <v>275</v>
      </c>
      <c r="H94" s="265">
        <v>275</v>
      </c>
      <c r="I94" s="265">
        <v>276</v>
      </c>
      <c r="J94" s="265">
        <v>276</v>
      </c>
      <c r="K94" s="265">
        <v>276</v>
      </c>
      <c r="L94" s="265">
        <v>276</v>
      </c>
      <c r="M94" s="265">
        <v>276</v>
      </c>
      <c r="N94" s="265">
        <v>276</v>
      </c>
      <c r="O94" s="265">
        <v>281</v>
      </c>
      <c r="P94" s="95">
        <v>281</v>
      </c>
      <c r="Q94" s="95">
        <v>241</v>
      </c>
      <c r="R94" s="95">
        <v>237</v>
      </c>
      <c r="S94" s="95">
        <v>315</v>
      </c>
      <c r="T94" s="95">
        <v>310</v>
      </c>
      <c r="U94" s="95">
        <v>312</v>
      </c>
      <c r="V94" s="95">
        <v>307</v>
      </c>
      <c r="W94" s="95">
        <v>306</v>
      </c>
      <c r="X94" s="95">
        <v>305</v>
      </c>
      <c r="Y94" s="95">
        <v>304</v>
      </c>
      <c r="Z94" s="95">
        <v>304</v>
      </c>
      <c r="AA94" s="95">
        <v>304</v>
      </c>
      <c r="AB94" s="265">
        <v>304</v>
      </c>
      <c r="AC94" s="265">
        <v>304</v>
      </c>
      <c r="AD94" s="265">
        <v>305</v>
      </c>
      <c r="AE94" s="265">
        <v>305</v>
      </c>
      <c r="AF94" s="265">
        <v>299</v>
      </c>
      <c r="AG94" s="265">
        <v>299</v>
      </c>
      <c r="AH94" s="265">
        <v>298</v>
      </c>
      <c r="AI94" s="265">
        <v>298</v>
      </c>
      <c r="AJ94" s="265">
        <v>298</v>
      </c>
      <c r="AK94" s="265">
        <v>298</v>
      </c>
      <c r="AL94" s="265">
        <v>299</v>
      </c>
      <c r="AM94" s="265">
        <v>299</v>
      </c>
      <c r="AN94" s="95">
        <v>298</v>
      </c>
      <c r="AO94" s="95">
        <v>296</v>
      </c>
      <c r="AP94" s="95">
        <v>294</v>
      </c>
      <c r="AQ94" s="95">
        <v>294</v>
      </c>
      <c r="AR94" s="95">
        <v>294</v>
      </c>
      <c r="AS94" s="95">
        <v>294</v>
      </c>
      <c r="AT94" s="95">
        <v>292</v>
      </c>
      <c r="AU94" s="95">
        <v>291</v>
      </c>
      <c r="AV94" s="95">
        <v>290</v>
      </c>
      <c r="AW94" s="95">
        <v>289</v>
      </c>
      <c r="AX94" s="95">
        <v>289</v>
      </c>
      <c r="AY94" s="95">
        <v>289</v>
      </c>
      <c r="AZ94" s="265">
        <v>288</v>
      </c>
      <c r="BA94" s="265">
        <v>288</v>
      </c>
      <c r="BB94" s="265">
        <v>284</v>
      </c>
      <c r="BC94" s="265">
        <v>284</v>
      </c>
      <c r="BD94" s="265">
        <v>284</v>
      </c>
      <c r="BE94" s="265">
        <v>284</v>
      </c>
      <c r="BF94" s="265">
        <v>279</v>
      </c>
      <c r="BG94" s="265">
        <v>278</v>
      </c>
      <c r="BH94" s="265">
        <v>278</v>
      </c>
      <c r="BI94" s="265">
        <v>278</v>
      </c>
      <c r="BJ94" s="265">
        <v>279</v>
      </c>
      <c r="BK94" s="265">
        <v>278</v>
      </c>
      <c r="BL94" s="95">
        <v>278</v>
      </c>
      <c r="BM94" s="95">
        <v>278</v>
      </c>
      <c r="BN94" s="95">
        <v>287</v>
      </c>
      <c r="BO94" s="95">
        <v>287</v>
      </c>
      <c r="BP94" s="95">
        <v>287</v>
      </c>
      <c r="BQ94" s="95">
        <v>287</v>
      </c>
      <c r="BR94" s="95">
        <v>282</v>
      </c>
      <c r="BS94" s="95">
        <v>282</v>
      </c>
      <c r="BT94" s="95">
        <v>282</v>
      </c>
      <c r="BU94" s="95">
        <v>280</v>
      </c>
      <c r="BV94" s="95">
        <v>277</v>
      </c>
      <c r="BW94" s="95">
        <v>277</v>
      </c>
      <c r="BX94" s="265">
        <v>279</v>
      </c>
      <c r="BY94" s="265">
        <v>278</v>
      </c>
      <c r="BZ94" s="265">
        <v>309</v>
      </c>
      <c r="CA94" s="265">
        <v>310</v>
      </c>
      <c r="CB94" s="265">
        <v>309</v>
      </c>
      <c r="CC94" s="265">
        <v>307</v>
      </c>
      <c r="CD94" s="265">
        <v>306</v>
      </c>
      <c r="CE94" s="265">
        <v>305</v>
      </c>
      <c r="CF94" s="265">
        <v>303</v>
      </c>
      <c r="CG94" s="265">
        <v>303</v>
      </c>
      <c r="CH94" s="265">
        <v>302</v>
      </c>
      <c r="CI94" s="265">
        <v>292</v>
      </c>
      <c r="CJ94" s="95">
        <v>294</v>
      </c>
      <c r="CK94" s="95">
        <v>293</v>
      </c>
      <c r="CL94" s="95">
        <v>294</v>
      </c>
      <c r="CM94" s="95">
        <v>301</v>
      </c>
      <c r="CN94" s="95">
        <v>298</v>
      </c>
      <c r="CO94" s="95">
        <v>290</v>
      </c>
      <c r="CP94" s="95">
        <v>292</v>
      </c>
      <c r="CQ94" s="95">
        <v>291</v>
      </c>
      <c r="CR94" s="95">
        <v>291</v>
      </c>
      <c r="CS94" s="95">
        <v>288</v>
      </c>
      <c r="CT94" s="95">
        <v>292</v>
      </c>
      <c r="CU94" s="95">
        <v>290</v>
      </c>
      <c r="CV94" s="265">
        <v>289</v>
      </c>
      <c r="CW94" s="265">
        <v>289</v>
      </c>
      <c r="CX94" s="265">
        <v>290</v>
      </c>
      <c r="CY94" s="265">
        <v>292</v>
      </c>
      <c r="CZ94" s="265">
        <v>292</v>
      </c>
      <c r="DA94" s="265">
        <v>291</v>
      </c>
      <c r="DB94" s="265">
        <v>291</v>
      </c>
      <c r="DC94" s="265">
        <v>293</v>
      </c>
      <c r="DD94" s="265">
        <v>292</v>
      </c>
      <c r="DE94" s="265">
        <v>292</v>
      </c>
      <c r="DF94" s="265">
        <v>290</v>
      </c>
      <c r="DG94" s="265">
        <v>289</v>
      </c>
      <c r="DH94" s="95">
        <v>289</v>
      </c>
      <c r="DI94" s="95">
        <v>294</v>
      </c>
      <c r="DJ94" s="95">
        <v>295</v>
      </c>
      <c r="DK94" s="95">
        <v>293</v>
      </c>
      <c r="DL94" s="95">
        <v>294</v>
      </c>
      <c r="DM94" s="95">
        <v>294</v>
      </c>
      <c r="DN94" s="95">
        <v>295</v>
      </c>
      <c r="DO94" s="95">
        <v>295</v>
      </c>
      <c r="DP94" s="95">
        <v>294</v>
      </c>
      <c r="DQ94" s="95">
        <v>294</v>
      </c>
      <c r="DR94" s="95">
        <v>291</v>
      </c>
      <c r="DS94" s="95">
        <v>291</v>
      </c>
      <c r="DT94" s="95">
        <v>290</v>
      </c>
      <c r="DU94" s="95">
        <v>288</v>
      </c>
      <c r="DV94" s="95">
        <v>288</v>
      </c>
      <c r="DW94" s="95">
        <v>288</v>
      </c>
      <c r="DX94" s="271">
        <v>288</v>
      </c>
      <c r="DY94" s="276">
        <v>287</v>
      </c>
      <c r="DZ94" s="276">
        <v>284</v>
      </c>
      <c r="EA94" s="276">
        <v>283</v>
      </c>
      <c r="EB94" s="276">
        <v>280</v>
      </c>
      <c r="EC94" s="276">
        <v>284</v>
      </c>
      <c r="ED94" s="276">
        <v>284</v>
      </c>
      <c r="EE94" s="276">
        <v>285</v>
      </c>
      <c r="EF94" s="95">
        <v>285</v>
      </c>
      <c r="EG94" s="281">
        <v>0</v>
      </c>
      <c r="EH94" s="282">
        <v>100</v>
      </c>
      <c r="EI94" s="281">
        <v>0</v>
      </c>
      <c r="EJ94" s="282">
        <v>100</v>
      </c>
    </row>
    <row r="95" spans="1:140" ht="15" outlineLevel="2">
      <c r="A95" s="262">
        <v>607</v>
      </c>
      <c r="B95" s="263" t="s">
        <v>322</v>
      </c>
      <c r="C95" s="264" t="s">
        <v>871</v>
      </c>
      <c r="D95" s="265">
        <v>137</v>
      </c>
      <c r="E95" s="265">
        <v>137</v>
      </c>
      <c r="F95" s="265">
        <v>136</v>
      </c>
      <c r="G95" s="265">
        <v>136</v>
      </c>
      <c r="H95" s="265">
        <v>136</v>
      </c>
      <c r="I95" s="265">
        <v>149</v>
      </c>
      <c r="J95" s="265">
        <v>146</v>
      </c>
      <c r="K95" s="265">
        <v>147</v>
      </c>
      <c r="L95" s="265">
        <v>147</v>
      </c>
      <c r="M95" s="265">
        <v>147</v>
      </c>
      <c r="N95" s="265">
        <v>146</v>
      </c>
      <c r="O95" s="265">
        <v>148</v>
      </c>
      <c r="P95" s="95">
        <v>147</v>
      </c>
      <c r="Q95" s="95">
        <v>123</v>
      </c>
      <c r="R95" s="95">
        <v>122</v>
      </c>
      <c r="S95" s="95">
        <v>170</v>
      </c>
      <c r="T95" s="95">
        <v>169</v>
      </c>
      <c r="U95" s="95">
        <v>171</v>
      </c>
      <c r="V95" s="95">
        <v>171</v>
      </c>
      <c r="W95" s="95">
        <v>171</v>
      </c>
      <c r="X95" s="95">
        <v>171</v>
      </c>
      <c r="Y95" s="95">
        <v>170</v>
      </c>
      <c r="Z95" s="95">
        <v>170</v>
      </c>
      <c r="AA95" s="95">
        <v>170</v>
      </c>
      <c r="AB95" s="265">
        <v>170</v>
      </c>
      <c r="AC95" s="265">
        <v>169</v>
      </c>
      <c r="AD95" s="265">
        <v>170</v>
      </c>
      <c r="AE95" s="265">
        <v>170</v>
      </c>
      <c r="AF95" s="265">
        <v>171</v>
      </c>
      <c r="AG95" s="265">
        <v>171</v>
      </c>
      <c r="AH95" s="265">
        <v>173</v>
      </c>
      <c r="AI95" s="265">
        <v>173</v>
      </c>
      <c r="AJ95" s="265">
        <v>174</v>
      </c>
      <c r="AK95" s="265">
        <v>175</v>
      </c>
      <c r="AL95" s="265">
        <v>176</v>
      </c>
      <c r="AM95" s="265">
        <v>175</v>
      </c>
      <c r="AN95" s="95">
        <v>174</v>
      </c>
      <c r="AO95" s="95">
        <v>174</v>
      </c>
      <c r="AP95" s="95">
        <v>174</v>
      </c>
      <c r="AQ95" s="95">
        <v>173</v>
      </c>
      <c r="AR95" s="95">
        <v>172</v>
      </c>
      <c r="AS95" s="95">
        <v>172</v>
      </c>
      <c r="AT95" s="95">
        <v>171</v>
      </c>
      <c r="AU95" s="95">
        <v>171</v>
      </c>
      <c r="AV95" s="95">
        <v>171</v>
      </c>
      <c r="AW95" s="95">
        <v>171</v>
      </c>
      <c r="AX95" s="95">
        <v>171</v>
      </c>
      <c r="AY95" s="95">
        <v>171</v>
      </c>
      <c r="AZ95" s="265">
        <v>171</v>
      </c>
      <c r="BA95" s="265">
        <v>169</v>
      </c>
      <c r="BB95" s="265">
        <v>167</v>
      </c>
      <c r="BC95" s="265">
        <v>165</v>
      </c>
      <c r="BD95" s="265">
        <v>165</v>
      </c>
      <c r="BE95" s="265">
        <v>165</v>
      </c>
      <c r="BF95" s="265">
        <v>160</v>
      </c>
      <c r="BG95" s="265">
        <v>158</v>
      </c>
      <c r="BH95" s="265">
        <v>159</v>
      </c>
      <c r="BI95" s="265">
        <v>161</v>
      </c>
      <c r="BJ95" s="265">
        <v>164</v>
      </c>
      <c r="BK95" s="265">
        <v>164</v>
      </c>
      <c r="BL95" s="95">
        <v>167</v>
      </c>
      <c r="BM95" s="95">
        <v>167</v>
      </c>
      <c r="BN95" s="95">
        <v>168</v>
      </c>
      <c r="BO95" s="95">
        <v>168</v>
      </c>
      <c r="BP95" s="95">
        <v>168</v>
      </c>
      <c r="BQ95" s="95">
        <v>168</v>
      </c>
      <c r="BR95" s="95">
        <v>168</v>
      </c>
      <c r="BS95" s="95">
        <v>169</v>
      </c>
      <c r="BT95" s="95">
        <v>168</v>
      </c>
      <c r="BU95" s="95">
        <v>165</v>
      </c>
      <c r="BV95" s="95">
        <v>163</v>
      </c>
      <c r="BW95" s="95">
        <v>163</v>
      </c>
      <c r="BX95" s="265">
        <v>163</v>
      </c>
      <c r="BY95" s="265">
        <v>161</v>
      </c>
      <c r="BZ95" s="265">
        <v>171</v>
      </c>
      <c r="CA95" s="265">
        <v>169</v>
      </c>
      <c r="CB95" s="265">
        <v>172</v>
      </c>
      <c r="CC95" s="265">
        <v>172</v>
      </c>
      <c r="CD95" s="265">
        <v>173</v>
      </c>
      <c r="CE95" s="265">
        <v>173</v>
      </c>
      <c r="CF95" s="265">
        <v>174</v>
      </c>
      <c r="CG95" s="265">
        <v>177</v>
      </c>
      <c r="CH95" s="265">
        <v>175</v>
      </c>
      <c r="CI95" s="265">
        <v>177</v>
      </c>
      <c r="CJ95" s="95">
        <v>176</v>
      </c>
      <c r="CK95" s="95">
        <v>173</v>
      </c>
      <c r="CL95" s="95">
        <v>176</v>
      </c>
      <c r="CM95" s="95">
        <v>178</v>
      </c>
      <c r="CN95" s="95">
        <v>177</v>
      </c>
      <c r="CO95" s="95">
        <v>179</v>
      </c>
      <c r="CP95" s="95">
        <v>179</v>
      </c>
      <c r="CQ95" s="95">
        <v>181</v>
      </c>
      <c r="CR95" s="95">
        <v>179</v>
      </c>
      <c r="CS95" s="95">
        <v>181</v>
      </c>
      <c r="CT95" s="95">
        <v>181</v>
      </c>
      <c r="CU95" s="95">
        <v>181</v>
      </c>
      <c r="CV95" s="265">
        <v>181</v>
      </c>
      <c r="CW95" s="265">
        <v>179</v>
      </c>
      <c r="CX95" s="265">
        <v>180</v>
      </c>
      <c r="CY95" s="265">
        <v>178</v>
      </c>
      <c r="CZ95" s="265">
        <v>177</v>
      </c>
      <c r="DA95" s="265">
        <v>179</v>
      </c>
      <c r="DB95" s="265">
        <v>181</v>
      </c>
      <c r="DC95" s="265">
        <v>181</v>
      </c>
      <c r="DD95" s="265">
        <v>181</v>
      </c>
      <c r="DE95" s="265">
        <v>179</v>
      </c>
      <c r="DF95" s="265">
        <v>177</v>
      </c>
      <c r="DG95" s="265">
        <v>176</v>
      </c>
      <c r="DH95" s="95">
        <v>175</v>
      </c>
      <c r="DI95" s="95">
        <v>177</v>
      </c>
      <c r="DJ95" s="95">
        <v>171</v>
      </c>
      <c r="DK95" s="95">
        <v>173</v>
      </c>
      <c r="DL95" s="95">
        <v>175</v>
      </c>
      <c r="DM95" s="95">
        <v>175</v>
      </c>
      <c r="DN95" s="95">
        <v>178</v>
      </c>
      <c r="DO95" s="95">
        <v>178</v>
      </c>
      <c r="DP95" s="95">
        <v>178</v>
      </c>
      <c r="DQ95" s="95">
        <v>181</v>
      </c>
      <c r="DR95" s="95">
        <v>182</v>
      </c>
      <c r="DS95" s="95">
        <v>182</v>
      </c>
      <c r="DT95" s="95">
        <v>181</v>
      </c>
      <c r="DU95" s="95">
        <v>180</v>
      </c>
      <c r="DV95" s="95">
        <v>180</v>
      </c>
      <c r="DW95" s="95">
        <v>178</v>
      </c>
      <c r="DX95" s="271">
        <v>179</v>
      </c>
      <c r="DY95" s="276">
        <v>181</v>
      </c>
      <c r="DZ95" s="276">
        <v>183</v>
      </c>
      <c r="EA95" s="276">
        <v>184</v>
      </c>
      <c r="EB95" s="276">
        <v>184</v>
      </c>
      <c r="EC95" s="276">
        <v>184</v>
      </c>
      <c r="ED95" s="276">
        <v>183</v>
      </c>
      <c r="EE95" s="276">
        <v>183</v>
      </c>
      <c r="EF95" s="95">
        <v>181</v>
      </c>
      <c r="EG95" s="281">
        <v>-2</v>
      </c>
      <c r="EH95" s="282">
        <v>98.907103825136602</v>
      </c>
      <c r="EI95" s="281">
        <v>-2</v>
      </c>
      <c r="EJ95" s="282">
        <v>98.907103825136602</v>
      </c>
    </row>
    <row r="96" spans="1:140" ht="15" outlineLevel="2">
      <c r="A96" s="262">
        <v>615</v>
      </c>
      <c r="B96" s="263" t="s">
        <v>322</v>
      </c>
      <c r="C96" s="264" t="s">
        <v>427</v>
      </c>
      <c r="D96" s="265">
        <v>1436</v>
      </c>
      <c r="E96" s="265">
        <v>1436</v>
      </c>
      <c r="F96" s="265">
        <v>1435</v>
      </c>
      <c r="G96" s="265">
        <v>1435</v>
      </c>
      <c r="H96" s="265">
        <v>1435</v>
      </c>
      <c r="I96" s="265">
        <v>1480</v>
      </c>
      <c r="J96" s="265">
        <v>1480</v>
      </c>
      <c r="K96" s="265">
        <v>1481</v>
      </c>
      <c r="L96" s="265">
        <v>1481</v>
      </c>
      <c r="M96" s="265">
        <v>1480</v>
      </c>
      <c r="N96" s="265">
        <v>1474</v>
      </c>
      <c r="O96" s="265">
        <v>1526</v>
      </c>
      <c r="P96" s="95">
        <v>1517</v>
      </c>
      <c r="Q96" s="95">
        <v>1318</v>
      </c>
      <c r="R96" s="95">
        <v>1287</v>
      </c>
      <c r="S96" s="95">
        <v>1880</v>
      </c>
      <c r="T96" s="95">
        <v>1847</v>
      </c>
      <c r="U96" s="95">
        <v>1904</v>
      </c>
      <c r="V96" s="95">
        <v>1875</v>
      </c>
      <c r="W96" s="95">
        <v>1871</v>
      </c>
      <c r="X96" s="95">
        <v>1868</v>
      </c>
      <c r="Y96" s="95">
        <v>1881</v>
      </c>
      <c r="Z96" s="95">
        <v>1879</v>
      </c>
      <c r="AA96" s="95">
        <v>1874</v>
      </c>
      <c r="AB96" s="265">
        <v>1871</v>
      </c>
      <c r="AC96" s="265">
        <v>1866</v>
      </c>
      <c r="AD96" s="265">
        <v>1876</v>
      </c>
      <c r="AE96" s="265">
        <v>1876</v>
      </c>
      <c r="AF96" s="265">
        <v>1868</v>
      </c>
      <c r="AG96" s="265">
        <v>1857</v>
      </c>
      <c r="AH96" s="265">
        <v>1862</v>
      </c>
      <c r="AI96" s="265">
        <v>1873</v>
      </c>
      <c r="AJ96" s="265">
        <v>1872</v>
      </c>
      <c r="AK96" s="265">
        <v>1869</v>
      </c>
      <c r="AL96" s="265">
        <v>1866</v>
      </c>
      <c r="AM96" s="265">
        <v>1863</v>
      </c>
      <c r="AN96" s="95">
        <v>1856</v>
      </c>
      <c r="AO96" s="95">
        <v>1855</v>
      </c>
      <c r="AP96" s="95">
        <v>1852</v>
      </c>
      <c r="AQ96" s="95">
        <v>1844</v>
      </c>
      <c r="AR96" s="95">
        <v>1841</v>
      </c>
      <c r="AS96" s="95">
        <v>1835</v>
      </c>
      <c r="AT96" s="95">
        <v>1827</v>
      </c>
      <c r="AU96" s="95">
        <v>1808</v>
      </c>
      <c r="AV96" s="95">
        <v>1798</v>
      </c>
      <c r="AW96" s="95">
        <v>1792</v>
      </c>
      <c r="AX96" s="95">
        <v>1783</v>
      </c>
      <c r="AY96" s="95">
        <v>1778</v>
      </c>
      <c r="AZ96" s="265">
        <v>1771</v>
      </c>
      <c r="BA96" s="265">
        <v>1763</v>
      </c>
      <c r="BB96" s="265">
        <v>1748</v>
      </c>
      <c r="BC96" s="265">
        <v>1745</v>
      </c>
      <c r="BD96" s="265">
        <v>1739</v>
      </c>
      <c r="BE96" s="265">
        <v>1734</v>
      </c>
      <c r="BF96" s="265">
        <v>1683</v>
      </c>
      <c r="BG96" s="265">
        <v>1686</v>
      </c>
      <c r="BH96" s="265">
        <v>1680</v>
      </c>
      <c r="BI96" s="265">
        <v>1678</v>
      </c>
      <c r="BJ96" s="265">
        <v>1687</v>
      </c>
      <c r="BK96" s="265">
        <v>1684</v>
      </c>
      <c r="BL96" s="95">
        <v>1701</v>
      </c>
      <c r="BM96" s="95">
        <v>1698</v>
      </c>
      <c r="BN96" s="95">
        <v>1760</v>
      </c>
      <c r="BO96" s="95">
        <v>1762</v>
      </c>
      <c r="BP96" s="95">
        <v>1762</v>
      </c>
      <c r="BQ96" s="95">
        <v>1769</v>
      </c>
      <c r="BR96" s="95">
        <v>1739</v>
      </c>
      <c r="BS96" s="95">
        <v>1747</v>
      </c>
      <c r="BT96" s="95">
        <v>1742</v>
      </c>
      <c r="BU96" s="95">
        <v>1734</v>
      </c>
      <c r="BV96" s="95">
        <v>1732</v>
      </c>
      <c r="BW96" s="95">
        <v>1732</v>
      </c>
      <c r="BX96" s="265">
        <v>1762</v>
      </c>
      <c r="BY96" s="265">
        <v>1760</v>
      </c>
      <c r="BZ96" s="265">
        <v>1924</v>
      </c>
      <c r="CA96" s="265">
        <v>1929</v>
      </c>
      <c r="CB96" s="265">
        <v>1929</v>
      </c>
      <c r="CC96" s="265">
        <v>1919</v>
      </c>
      <c r="CD96" s="265">
        <v>1912</v>
      </c>
      <c r="CE96" s="265">
        <v>1904</v>
      </c>
      <c r="CF96" s="265">
        <v>1899</v>
      </c>
      <c r="CG96" s="265">
        <v>1907</v>
      </c>
      <c r="CH96" s="265">
        <v>1894</v>
      </c>
      <c r="CI96" s="265">
        <v>1856</v>
      </c>
      <c r="CJ96" s="95">
        <v>1850</v>
      </c>
      <c r="CK96" s="95">
        <v>1853</v>
      </c>
      <c r="CL96" s="95">
        <v>1843</v>
      </c>
      <c r="CM96" s="95">
        <v>1873</v>
      </c>
      <c r="CN96" s="95">
        <v>1870</v>
      </c>
      <c r="CO96" s="95">
        <v>1868</v>
      </c>
      <c r="CP96" s="95">
        <v>1866</v>
      </c>
      <c r="CQ96" s="95">
        <v>1877</v>
      </c>
      <c r="CR96" s="95">
        <v>1874</v>
      </c>
      <c r="CS96" s="95">
        <v>1864</v>
      </c>
      <c r="CT96" s="95">
        <v>1864</v>
      </c>
      <c r="CU96" s="95">
        <v>1861</v>
      </c>
      <c r="CV96" s="265">
        <v>1857</v>
      </c>
      <c r="CW96" s="265">
        <v>1853</v>
      </c>
      <c r="CX96" s="265">
        <v>1871</v>
      </c>
      <c r="CY96" s="265">
        <v>1878</v>
      </c>
      <c r="CZ96" s="265">
        <v>1880</v>
      </c>
      <c r="DA96" s="265">
        <v>1884</v>
      </c>
      <c r="DB96" s="265">
        <v>1877</v>
      </c>
      <c r="DC96" s="265">
        <v>1882</v>
      </c>
      <c r="DD96" s="265">
        <v>1888</v>
      </c>
      <c r="DE96" s="265">
        <v>1886</v>
      </c>
      <c r="DF96" s="265">
        <v>1889</v>
      </c>
      <c r="DG96" s="265">
        <v>1848</v>
      </c>
      <c r="DH96" s="95">
        <v>1855</v>
      </c>
      <c r="DI96" s="95">
        <v>1856</v>
      </c>
      <c r="DJ96" s="95">
        <v>1861</v>
      </c>
      <c r="DK96" s="95">
        <v>1899</v>
      </c>
      <c r="DL96" s="95">
        <v>1912</v>
      </c>
      <c r="DM96" s="95">
        <v>1919</v>
      </c>
      <c r="DN96" s="95">
        <v>1927</v>
      </c>
      <c r="DO96" s="95">
        <v>1928</v>
      </c>
      <c r="DP96" s="95">
        <v>1939</v>
      </c>
      <c r="DQ96" s="95">
        <v>1926</v>
      </c>
      <c r="DR96" s="95">
        <v>1938</v>
      </c>
      <c r="DS96" s="95">
        <v>1938</v>
      </c>
      <c r="DT96" s="95">
        <v>1948</v>
      </c>
      <c r="DU96" s="95">
        <v>1943</v>
      </c>
      <c r="DV96" s="95">
        <v>1960</v>
      </c>
      <c r="DW96" s="95">
        <v>1960</v>
      </c>
      <c r="DX96" s="271">
        <v>1969</v>
      </c>
      <c r="DY96" s="276">
        <v>1985</v>
      </c>
      <c r="DZ96" s="276">
        <v>1992</v>
      </c>
      <c r="EA96" s="276">
        <v>1995</v>
      </c>
      <c r="EB96" s="276">
        <v>1993</v>
      </c>
      <c r="EC96" s="276">
        <v>1994</v>
      </c>
      <c r="ED96" s="276">
        <v>1993</v>
      </c>
      <c r="EE96" s="276">
        <v>1997</v>
      </c>
      <c r="EF96" s="95">
        <v>1995</v>
      </c>
      <c r="EG96" s="281">
        <v>-2</v>
      </c>
      <c r="EH96" s="282">
        <v>99.899849774662002</v>
      </c>
      <c r="EI96" s="281">
        <v>-2</v>
      </c>
      <c r="EJ96" s="282">
        <v>99.899849774662002</v>
      </c>
    </row>
    <row r="97" spans="1:140" ht="15" outlineLevel="2">
      <c r="A97" s="262">
        <v>649</v>
      </c>
      <c r="B97" s="263" t="s">
        <v>322</v>
      </c>
      <c r="C97" s="264" t="s">
        <v>428</v>
      </c>
      <c r="D97" s="265">
        <v>245</v>
      </c>
      <c r="E97" s="265">
        <v>245</v>
      </c>
      <c r="F97" s="265">
        <v>245</v>
      </c>
      <c r="G97" s="265">
        <v>245</v>
      </c>
      <c r="H97" s="265">
        <v>245</v>
      </c>
      <c r="I97" s="265">
        <v>249</v>
      </c>
      <c r="J97" s="265">
        <v>249</v>
      </c>
      <c r="K97" s="265">
        <v>249</v>
      </c>
      <c r="L97" s="265">
        <v>249</v>
      </c>
      <c r="M97" s="265">
        <v>249</v>
      </c>
      <c r="N97" s="265">
        <v>248</v>
      </c>
      <c r="O97" s="265">
        <v>278</v>
      </c>
      <c r="P97" s="95">
        <v>276</v>
      </c>
      <c r="Q97" s="95">
        <v>221</v>
      </c>
      <c r="R97" s="95">
        <v>221</v>
      </c>
      <c r="S97" s="95">
        <v>269</v>
      </c>
      <c r="T97" s="95">
        <v>266</v>
      </c>
      <c r="U97" s="95">
        <v>271</v>
      </c>
      <c r="V97" s="95">
        <v>262</v>
      </c>
      <c r="W97" s="95">
        <v>263</v>
      </c>
      <c r="X97" s="95">
        <v>263</v>
      </c>
      <c r="Y97" s="95">
        <v>263</v>
      </c>
      <c r="Z97" s="95">
        <v>262</v>
      </c>
      <c r="AA97" s="95">
        <v>262</v>
      </c>
      <c r="AB97" s="265">
        <v>262</v>
      </c>
      <c r="AC97" s="265">
        <v>262</v>
      </c>
      <c r="AD97" s="265">
        <v>263</v>
      </c>
      <c r="AE97" s="265">
        <v>263</v>
      </c>
      <c r="AF97" s="265">
        <v>264</v>
      </c>
      <c r="AG97" s="265">
        <v>264</v>
      </c>
      <c r="AH97" s="265">
        <v>265</v>
      </c>
      <c r="AI97" s="265">
        <v>265</v>
      </c>
      <c r="AJ97" s="265">
        <v>263</v>
      </c>
      <c r="AK97" s="265">
        <v>262</v>
      </c>
      <c r="AL97" s="265">
        <v>261</v>
      </c>
      <c r="AM97" s="265">
        <v>261</v>
      </c>
      <c r="AN97" s="95">
        <v>261</v>
      </c>
      <c r="AO97" s="95">
        <v>263</v>
      </c>
      <c r="AP97" s="95">
        <v>263</v>
      </c>
      <c r="AQ97" s="95">
        <v>262</v>
      </c>
      <c r="AR97" s="95">
        <v>262</v>
      </c>
      <c r="AS97" s="95">
        <v>262</v>
      </c>
      <c r="AT97" s="95">
        <v>261</v>
      </c>
      <c r="AU97" s="95">
        <v>260</v>
      </c>
      <c r="AV97" s="95">
        <v>260</v>
      </c>
      <c r="AW97" s="95">
        <v>259</v>
      </c>
      <c r="AX97" s="95">
        <v>259</v>
      </c>
      <c r="AY97" s="95">
        <v>259</v>
      </c>
      <c r="AZ97" s="265">
        <v>257</v>
      </c>
      <c r="BA97" s="265">
        <v>256</v>
      </c>
      <c r="BB97" s="265">
        <v>255</v>
      </c>
      <c r="BC97" s="265">
        <v>254</v>
      </c>
      <c r="BD97" s="265">
        <v>254</v>
      </c>
      <c r="BE97" s="265">
        <v>254</v>
      </c>
      <c r="BF97" s="265">
        <v>251</v>
      </c>
      <c r="BG97" s="265">
        <v>253</v>
      </c>
      <c r="BH97" s="265">
        <v>253</v>
      </c>
      <c r="BI97" s="265">
        <v>253</v>
      </c>
      <c r="BJ97" s="265">
        <v>252</v>
      </c>
      <c r="BK97" s="265">
        <v>252</v>
      </c>
      <c r="BL97" s="95">
        <v>251</v>
      </c>
      <c r="BM97" s="95">
        <v>251</v>
      </c>
      <c r="BN97" s="95">
        <v>257</v>
      </c>
      <c r="BO97" s="95">
        <v>258</v>
      </c>
      <c r="BP97" s="95">
        <v>258</v>
      </c>
      <c r="BQ97" s="95">
        <v>259</v>
      </c>
      <c r="BR97" s="95">
        <v>256</v>
      </c>
      <c r="BS97" s="95">
        <v>255</v>
      </c>
      <c r="BT97" s="95">
        <v>255</v>
      </c>
      <c r="BU97" s="95">
        <v>253</v>
      </c>
      <c r="BV97" s="95">
        <v>253</v>
      </c>
      <c r="BW97" s="95">
        <v>254</v>
      </c>
      <c r="BX97" s="265">
        <v>255</v>
      </c>
      <c r="BY97" s="265">
        <v>256</v>
      </c>
      <c r="BZ97" s="265">
        <v>274</v>
      </c>
      <c r="CA97" s="265">
        <v>275</v>
      </c>
      <c r="CB97" s="265">
        <v>274</v>
      </c>
      <c r="CC97" s="265">
        <v>273</v>
      </c>
      <c r="CD97" s="265">
        <v>274</v>
      </c>
      <c r="CE97" s="265">
        <v>274</v>
      </c>
      <c r="CF97" s="265">
        <v>272</v>
      </c>
      <c r="CG97" s="265">
        <v>274</v>
      </c>
      <c r="CH97" s="265">
        <v>272</v>
      </c>
      <c r="CI97" s="265">
        <v>263</v>
      </c>
      <c r="CJ97" s="95">
        <v>262</v>
      </c>
      <c r="CK97" s="95">
        <v>261</v>
      </c>
      <c r="CL97" s="95">
        <v>263</v>
      </c>
      <c r="CM97" s="95">
        <v>269</v>
      </c>
      <c r="CN97" s="95">
        <v>268</v>
      </c>
      <c r="CO97" s="95">
        <v>270</v>
      </c>
      <c r="CP97" s="95">
        <v>267</v>
      </c>
      <c r="CQ97" s="95">
        <v>270</v>
      </c>
      <c r="CR97" s="95">
        <v>272</v>
      </c>
      <c r="CS97" s="95">
        <v>272</v>
      </c>
      <c r="CT97" s="95">
        <v>271</v>
      </c>
      <c r="CU97" s="95">
        <v>269</v>
      </c>
      <c r="CV97" s="265">
        <v>267</v>
      </c>
      <c r="CW97" s="265">
        <v>263</v>
      </c>
      <c r="CX97" s="265">
        <v>263</v>
      </c>
      <c r="CY97" s="265">
        <v>266</v>
      </c>
      <c r="CZ97" s="265">
        <v>265</v>
      </c>
      <c r="DA97" s="265">
        <v>265</v>
      </c>
      <c r="DB97" s="265">
        <v>264</v>
      </c>
      <c r="DC97" s="265">
        <v>265</v>
      </c>
      <c r="DD97" s="265">
        <v>267</v>
      </c>
      <c r="DE97" s="265">
        <v>264</v>
      </c>
      <c r="DF97" s="265">
        <v>264</v>
      </c>
      <c r="DG97" s="265">
        <v>262</v>
      </c>
      <c r="DH97" s="95">
        <v>262</v>
      </c>
      <c r="DI97" s="95">
        <v>276</v>
      </c>
      <c r="DJ97" s="95">
        <v>265</v>
      </c>
      <c r="DK97" s="95">
        <v>269</v>
      </c>
      <c r="DL97" s="95">
        <v>271</v>
      </c>
      <c r="DM97" s="95">
        <v>271</v>
      </c>
      <c r="DN97" s="95">
        <v>267</v>
      </c>
      <c r="DO97" s="95">
        <v>267</v>
      </c>
      <c r="DP97" s="95">
        <v>267</v>
      </c>
      <c r="DQ97" s="95">
        <v>269</v>
      </c>
      <c r="DR97" s="95">
        <v>273</v>
      </c>
      <c r="DS97" s="95">
        <v>273</v>
      </c>
      <c r="DT97" s="95">
        <v>273</v>
      </c>
      <c r="DU97" s="95">
        <v>273</v>
      </c>
      <c r="DV97" s="95">
        <v>273</v>
      </c>
      <c r="DW97" s="95">
        <v>275</v>
      </c>
      <c r="DX97" s="271">
        <v>277</v>
      </c>
      <c r="DY97" s="276">
        <v>279</v>
      </c>
      <c r="DZ97" s="276">
        <v>278</v>
      </c>
      <c r="EA97" s="276">
        <v>279</v>
      </c>
      <c r="EB97" s="276">
        <v>279</v>
      </c>
      <c r="EC97" s="276">
        <v>279</v>
      </c>
      <c r="ED97" s="276">
        <v>279</v>
      </c>
      <c r="EE97" s="276">
        <v>281</v>
      </c>
      <c r="EF97" s="95">
        <v>281</v>
      </c>
      <c r="EG97" s="281">
        <v>0</v>
      </c>
      <c r="EH97" s="282">
        <v>100</v>
      </c>
      <c r="EI97" s="281">
        <v>0</v>
      </c>
      <c r="EJ97" s="282">
        <v>100</v>
      </c>
    </row>
    <row r="98" spans="1:140" ht="15" outlineLevel="2">
      <c r="A98" s="262">
        <v>652</v>
      </c>
      <c r="B98" s="263" t="s">
        <v>322</v>
      </c>
      <c r="C98" s="264" t="s">
        <v>429</v>
      </c>
      <c r="D98" s="265">
        <v>84</v>
      </c>
      <c r="E98" s="265">
        <v>84</v>
      </c>
      <c r="F98" s="265">
        <v>84</v>
      </c>
      <c r="G98" s="265">
        <v>84</v>
      </c>
      <c r="H98" s="265">
        <v>84</v>
      </c>
      <c r="I98" s="265">
        <v>84</v>
      </c>
      <c r="J98" s="265">
        <v>84</v>
      </c>
      <c r="K98" s="265">
        <v>84</v>
      </c>
      <c r="L98" s="265">
        <v>84</v>
      </c>
      <c r="M98" s="265">
        <v>84</v>
      </c>
      <c r="N98" s="265">
        <v>84</v>
      </c>
      <c r="O98" s="265">
        <v>101</v>
      </c>
      <c r="P98" s="95">
        <v>99</v>
      </c>
      <c r="Q98" s="95">
        <v>85</v>
      </c>
      <c r="R98" s="95">
        <v>85</v>
      </c>
      <c r="S98" s="95">
        <v>100</v>
      </c>
      <c r="T98" s="95">
        <v>100</v>
      </c>
      <c r="U98" s="95">
        <v>100</v>
      </c>
      <c r="V98" s="95">
        <v>99</v>
      </c>
      <c r="W98" s="95">
        <v>99</v>
      </c>
      <c r="X98" s="95">
        <v>99</v>
      </c>
      <c r="Y98" s="95">
        <v>100</v>
      </c>
      <c r="Z98" s="95">
        <v>100</v>
      </c>
      <c r="AA98" s="95">
        <v>101</v>
      </c>
      <c r="AB98" s="265">
        <v>101</v>
      </c>
      <c r="AC98" s="265">
        <v>101</v>
      </c>
      <c r="AD98" s="265">
        <v>101</v>
      </c>
      <c r="AE98" s="265">
        <v>101</v>
      </c>
      <c r="AF98" s="265">
        <v>101</v>
      </c>
      <c r="AG98" s="265">
        <v>101</v>
      </c>
      <c r="AH98" s="265">
        <v>101</v>
      </c>
      <c r="AI98" s="265">
        <v>101</v>
      </c>
      <c r="AJ98" s="265">
        <v>101</v>
      </c>
      <c r="AK98" s="265">
        <v>101</v>
      </c>
      <c r="AL98" s="265">
        <v>101</v>
      </c>
      <c r="AM98" s="265">
        <v>101</v>
      </c>
      <c r="AN98" s="95">
        <v>101</v>
      </c>
      <c r="AO98" s="95">
        <v>103</v>
      </c>
      <c r="AP98" s="95">
        <v>103</v>
      </c>
      <c r="AQ98" s="95">
        <v>103</v>
      </c>
      <c r="AR98" s="95">
        <v>103</v>
      </c>
      <c r="AS98" s="95">
        <v>102</v>
      </c>
      <c r="AT98" s="95">
        <v>101</v>
      </c>
      <c r="AU98" s="95">
        <v>100</v>
      </c>
      <c r="AV98" s="95">
        <v>99</v>
      </c>
      <c r="AW98" s="95">
        <v>99</v>
      </c>
      <c r="AX98" s="95">
        <v>99</v>
      </c>
      <c r="AY98" s="95">
        <v>98</v>
      </c>
      <c r="AZ98" s="265">
        <v>98</v>
      </c>
      <c r="BA98" s="265">
        <v>97</v>
      </c>
      <c r="BB98" s="265">
        <v>97</v>
      </c>
      <c r="BC98" s="265">
        <v>97</v>
      </c>
      <c r="BD98" s="265">
        <v>97</v>
      </c>
      <c r="BE98" s="265">
        <v>97</v>
      </c>
      <c r="BF98" s="265">
        <v>94</v>
      </c>
      <c r="BG98" s="265">
        <v>93</v>
      </c>
      <c r="BH98" s="265">
        <v>93</v>
      </c>
      <c r="BI98" s="265">
        <v>93</v>
      </c>
      <c r="BJ98" s="265">
        <v>95</v>
      </c>
      <c r="BK98" s="265">
        <v>95</v>
      </c>
      <c r="BL98" s="95">
        <v>95</v>
      </c>
      <c r="BM98" s="95">
        <v>95</v>
      </c>
      <c r="BN98" s="95">
        <v>96</v>
      </c>
      <c r="BO98" s="95">
        <v>96</v>
      </c>
      <c r="BP98" s="95">
        <v>96</v>
      </c>
      <c r="BQ98" s="95">
        <v>98</v>
      </c>
      <c r="BR98" s="95">
        <v>98</v>
      </c>
      <c r="BS98" s="95">
        <v>99</v>
      </c>
      <c r="BT98" s="95">
        <v>98</v>
      </c>
      <c r="BU98" s="95">
        <v>98</v>
      </c>
      <c r="BV98" s="95">
        <v>99</v>
      </c>
      <c r="BW98" s="95">
        <v>99</v>
      </c>
      <c r="BX98" s="265">
        <v>101</v>
      </c>
      <c r="BY98" s="265">
        <v>100</v>
      </c>
      <c r="BZ98" s="265">
        <v>108</v>
      </c>
      <c r="CA98" s="265">
        <v>108</v>
      </c>
      <c r="CB98" s="265">
        <v>110</v>
      </c>
      <c r="CC98" s="265">
        <v>109</v>
      </c>
      <c r="CD98" s="265">
        <v>108</v>
      </c>
      <c r="CE98" s="265">
        <v>108</v>
      </c>
      <c r="CF98" s="265">
        <v>108</v>
      </c>
      <c r="CG98" s="265">
        <v>109</v>
      </c>
      <c r="CH98" s="265">
        <v>108</v>
      </c>
      <c r="CI98" s="265">
        <v>109</v>
      </c>
      <c r="CJ98" s="95">
        <v>107</v>
      </c>
      <c r="CK98" s="95">
        <v>106</v>
      </c>
      <c r="CL98" s="95">
        <v>105</v>
      </c>
      <c r="CM98" s="95">
        <v>104</v>
      </c>
      <c r="CN98" s="95">
        <v>104</v>
      </c>
      <c r="CO98" s="95">
        <v>106</v>
      </c>
      <c r="CP98" s="95">
        <v>106</v>
      </c>
      <c r="CQ98" s="95">
        <v>106</v>
      </c>
      <c r="CR98" s="95">
        <v>106</v>
      </c>
      <c r="CS98" s="95">
        <v>105</v>
      </c>
      <c r="CT98" s="95">
        <v>107</v>
      </c>
      <c r="CU98" s="95">
        <v>107</v>
      </c>
      <c r="CV98" s="265">
        <v>106</v>
      </c>
      <c r="CW98" s="265">
        <v>106</v>
      </c>
      <c r="CX98" s="265">
        <v>105</v>
      </c>
      <c r="CY98" s="265">
        <v>106</v>
      </c>
      <c r="CZ98" s="265">
        <v>105</v>
      </c>
      <c r="DA98" s="265">
        <v>106</v>
      </c>
      <c r="DB98" s="265">
        <v>106</v>
      </c>
      <c r="DC98" s="265">
        <v>109</v>
      </c>
      <c r="DD98" s="265">
        <v>109</v>
      </c>
      <c r="DE98" s="265">
        <v>108</v>
      </c>
      <c r="DF98" s="265">
        <v>108</v>
      </c>
      <c r="DG98" s="265">
        <v>107</v>
      </c>
      <c r="DH98" s="95">
        <v>107</v>
      </c>
      <c r="DI98" s="95">
        <v>111</v>
      </c>
      <c r="DJ98" s="95">
        <v>108</v>
      </c>
      <c r="DK98" s="95">
        <v>109</v>
      </c>
      <c r="DL98" s="95">
        <v>106</v>
      </c>
      <c r="DM98" s="95">
        <v>110</v>
      </c>
      <c r="DN98" s="95">
        <v>110</v>
      </c>
      <c r="DO98" s="95">
        <v>110</v>
      </c>
      <c r="DP98" s="95">
        <v>110</v>
      </c>
      <c r="DQ98" s="95">
        <v>111</v>
      </c>
      <c r="DR98" s="95">
        <v>110</v>
      </c>
      <c r="DS98" s="95">
        <v>110</v>
      </c>
      <c r="DT98" s="95">
        <v>109</v>
      </c>
      <c r="DU98" s="95">
        <v>110</v>
      </c>
      <c r="DV98" s="95">
        <v>110</v>
      </c>
      <c r="DW98" s="95">
        <v>109</v>
      </c>
      <c r="DX98" s="271">
        <v>110</v>
      </c>
      <c r="DY98" s="276">
        <v>109</v>
      </c>
      <c r="DZ98" s="276">
        <v>109</v>
      </c>
      <c r="EA98" s="276">
        <v>109</v>
      </c>
      <c r="EB98" s="276">
        <v>109</v>
      </c>
      <c r="EC98" s="276">
        <v>109</v>
      </c>
      <c r="ED98" s="276">
        <v>109</v>
      </c>
      <c r="EE98" s="276">
        <v>109</v>
      </c>
      <c r="EF98" s="95">
        <v>109</v>
      </c>
      <c r="EG98" s="281">
        <v>0</v>
      </c>
      <c r="EH98" s="282">
        <v>100</v>
      </c>
      <c r="EI98" s="281">
        <v>0</v>
      </c>
      <c r="EJ98" s="282">
        <v>100</v>
      </c>
    </row>
    <row r="99" spans="1:140" ht="15" outlineLevel="2">
      <c r="A99" s="262">
        <v>660</v>
      </c>
      <c r="B99" s="263" t="s">
        <v>322</v>
      </c>
      <c r="C99" s="264" t="s">
        <v>430</v>
      </c>
      <c r="D99" s="265">
        <v>188</v>
      </c>
      <c r="E99" s="265">
        <v>188</v>
      </c>
      <c r="F99" s="265">
        <v>188</v>
      </c>
      <c r="G99" s="265">
        <v>188</v>
      </c>
      <c r="H99" s="265">
        <v>188</v>
      </c>
      <c r="I99" s="265">
        <v>192</v>
      </c>
      <c r="J99" s="265">
        <v>192</v>
      </c>
      <c r="K99" s="265">
        <v>192</v>
      </c>
      <c r="L99" s="265">
        <v>192</v>
      </c>
      <c r="M99" s="265">
        <v>192</v>
      </c>
      <c r="N99" s="265">
        <v>191</v>
      </c>
      <c r="O99" s="265">
        <v>208</v>
      </c>
      <c r="P99" s="95">
        <v>208</v>
      </c>
      <c r="Q99" s="95">
        <v>187</v>
      </c>
      <c r="R99" s="95">
        <v>185</v>
      </c>
      <c r="S99" s="95">
        <v>243</v>
      </c>
      <c r="T99" s="95">
        <v>238</v>
      </c>
      <c r="U99" s="95">
        <v>243</v>
      </c>
      <c r="V99" s="95">
        <v>244</v>
      </c>
      <c r="W99" s="95">
        <v>244</v>
      </c>
      <c r="X99" s="95">
        <v>244</v>
      </c>
      <c r="Y99" s="95">
        <v>249</v>
      </c>
      <c r="Z99" s="95">
        <v>249</v>
      </c>
      <c r="AA99" s="95">
        <v>251</v>
      </c>
      <c r="AB99" s="265">
        <v>252</v>
      </c>
      <c r="AC99" s="265">
        <v>251</v>
      </c>
      <c r="AD99" s="265">
        <v>252</v>
      </c>
      <c r="AE99" s="265">
        <v>252</v>
      </c>
      <c r="AF99" s="265">
        <v>251</v>
      </c>
      <c r="AG99" s="265">
        <v>250</v>
      </c>
      <c r="AH99" s="265">
        <v>251</v>
      </c>
      <c r="AI99" s="265">
        <v>252</v>
      </c>
      <c r="AJ99" s="265">
        <v>251</v>
      </c>
      <c r="AK99" s="265">
        <v>252</v>
      </c>
      <c r="AL99" s="265">
        <v>251</v>
      </c>
      <c r="AM99" s="265">
        <v>251</v>
      </c>
      <c r="AN99" s="95">
        <v>251</v>
      </c>
      <c r="AO99" s="95">
        <v>251</v>
      </c>
      <c r="AP99" s="95">
        <v>251</v>
      </c>
      <c r="AQ99" s="95">
        <v>251</v>
      </c>
      <c r="AR99" s="95">
        <v>249</v>
      </c>
      <c r="AS99" s="95">
        <v>249</v>
      </c>
      <c r="AT99" s="95">
        <v>247</v>
      </c>
      <c r="AU99" s="95">
        <v>245</v>
      </c>
      <c r="AV99" s="95">
        <v>241</v>
      </c>
      <c r="AW99" s="95">
        <v>241</v>
      </c>
      <c r="AX99" s="95">
        <v>237</v>
      </c>
      <c r="AY99" s="95">
        <v>237</v>
      </c>
      <c r="AZ99" s="265">
        <v>237</v>
      </c>
      <c r="BA99" s="265">
        <v>237</v>
      </c>
      <c r="BB99" s="265">
        <v>236</v>
      </c>
      <c r="BC99" s="265">
        <v>236</v>
      </c>
      <c r="BD99" s="265">
        <v>236</v>
      </c>
      <c r="BE99" s="265">
        <v>236</v>
      </c>
      <c r="BF99" s="265">
        <v>227</v>
      </c>
      <c r="BG99" s="265">
        <v>222</v>
      </c>
      <c r="BH99" s="265">
        <v>222</v>
      </c>
      <c r="BI99" s="265">
        <v>222</v>
      </c>
      <c r="BJ99" s="265">
        <v>222</v>
      </c>
      <c r="BK99" s="265">
        <v>222</v>
      </c>
      <c r="BL99" s="95">
        <v>221</v>
      </c>
      <c r="BM99" s="95">
        <v>221</v>
      </c>
      <c r="BN99" s="95">
        <v>224</v>
      </c>
      <c r="BO99" s="95">
        <v>225</v>
      </c>
      <c r="BP99" s="95">
        <v>225</v>
      </c>
      <c r="BQ99" s="95">
        <v>228</v>
      </c>
      <c r="BR99" s="95">
        <v>222</v>
      </c>
      <c r="BS99" s="95">
        <v>222</v>
      </c>
      <c r="BT99" s="95">
        <v>222</v>
      </c>
      <c r="BU99" s="95">
        <v>221</v>
      </c>
      <c r="BV99" s="95">
        <v>223</v>
      </c>
      <c r="BW99" s="95">
        <v>221</v>
      </c>
      <c r="BX99" s="265">
        <v>223</v>
      </c>
      <c r="BY99" s="265">
        <v>222</v>
      </c>
      <c r="BZ99" s="265">
        <v>234</v>
      </c>
      <c r="CA99" s="265">
        <v>224</v>
      </c>
      <c r="CB99" s="265">
        <v>228</v>
      </c>
      <c r="CC99" s="265">
        <v>225</v>
      </c>
      <c r="CD99" s="265">
        <v>224</v>
      </c>
      <c r="CE99" s="265">
        <v>223</v>
      </c>
      <c r="CF99" s="265">
        <v>222</v>
      </c>
      <c r="CG99" s="265">
        <v>222</v>
      </c>
      <c r="CH99" s="265">
        <v>221</v>
      </c>
      <c r="CI99" s="265">
        <v>217</v>
      </c>
      <c r="CJ99" s="95">
        <v>218</v>
      </c>
      <c r="CK99" s="95">
        <v>217</v>
      </c>
      <c r="CL99" s="95">
        <v>215</v>
      </c>
      <c r="CM99" s="95">
        <v>222</v>
      </c>
      <c r="CN99" s="95">
        <v>221</v>
      </c>
      <c r="CO99" s="95">
        <v>223</v>
      </c>
      <c r="CP99" s="95">
        <v>220</v>
      </c>
      <c r="CQ99" s="95">
        <v>222</v>
      </c>
      <c r="CR99" s="95">
        <v>223</v>
      </c>
      <c r="CS99" s="95">
        <v>221</v>
      </c>
      <c r="CT99" s="95">
        <v>222</v>
      </c>
      <c r="CU99" s="95">
        <v>223</v>
      </c>
      <c r="CV99" s="265">
        <v>222</v>
      </c>
      <c r="CW99" s="265">
        <v>220</v>
      </c>
      <c r="CX99" s="265">
        <v>220</v>
      </c>
      <c r="CY99" s="265">
        <v>225</v>
      </c>
      <c r="CZ99" s="265">
        <v>224</v>
      </c>
      <c r="DA99" s="265">
        <v>227</v>
      </c>
      <c r="DB99" s="265">
        <v>227</v>
      </c>
      <c r="DC99" s="265">
        <v>227</v>
      </c>
      <c r="DD99" s="265">
        <v>229</v>
      </c>
      <c r="DE99" s="265">
        <v>229</v>
      </c>
      <c r="DF99" s="265">
        <v>227</v>
      </c>
      <c r="DG99" s="265">
        <v>226</v>
      </c>
      <c r="DH99" s="95">
        <v>225</v>
      </c>
      <c r="DI99" s="95">
        <v>229</v>
      </c>
      <c r="DJ99" s="95">
        <v>220</v>
      </c>
      <c r="DK99" s="95">
        <v>227</v>
      </c>
      <c r="DL99" s="95">
        <v>232</v>
      </c>
      <c r="DM99" s="95">
        <v>232</v>
      </c>
      <c r="DN99" s="95">
        <v>232</v>
      </c>
      <c r="DO99" s="95">
        <v>234</v>
      </c>
      <c r="DP99" s="95">
        <v>234</v>
      </c>
      <c r="DQ99" s="95">
        <v>236</v>
      </c>
      <c r="DR99" s="95">
        <v>237</v>
      </c>
      <c r="DS99" s="95">
        <v>237</v>
      </c>
      <c r="DT99" s="95">
        <v>238</v>
      </c>
      <c r="DU99" s="95">
        <v>235</v>
      </c>
      <c r="DV99" s="95">
        <v>236</v>
      </c>
      <c r="DW99" s="95">
        <v>238</v>
      </c>
      <c r="DX99" s="271">
        <v>238</v>
      </c>
      <c r="DY99" s="276">
        <v>235</v>
      </c>
      <c r="DZ99" s="276">
        <v>234</v>
      </c>
      <c r="EA99" s="276">
        <v>235</v>
      </c>
      <c r="EB99" s="276">
        <v>234</v>
      </c>
      <c r="EC99" s="276">
        <v>234</v>
      </c>
      <c r="ED99" s="276">
        <v>236</v>
      </c>
      <c r="EE99" s="276">
        <v>236</v>
      </c>
      <c r="EF99" s="95">
        <v>236</v>
      </c>
      <c r="EG99" s="281">
        <v>0</v>
      </c>
      <c r="EH99" s="282">
        <v>100</v>
      </c>
      <c r="EI99" s="281">
        <v>0</v>
      </c>
      <c r="EJ99" s="282">
        <v>100</v>
      </c>
    </row>
    <row r="100" spans="1:140" ht="15" outlineLevel="2">
      <c r="A100" s="262">
        <v>667</v>
      </c>
      <c r="B100" s="263" t="s">
        <v>322</v>
      </c>
      <c r="C100" s="264" t="s">
        <v>431</v>
      </c>
      <c r="D100" s="265">
        <v>230</v>
      </c>
      <c r="E100" s="265">
        <v>230</v>
      </c>
      <c r="F100" s="265">
        <v>230</v>
      </c>
      <c r="G100" s="265">
        <v>230</v>
      </c>
      <c r="H100" s="265">
        <v>230</v>
      </c>
      <c r="I100" s="265">
        <v>234</v>
      </c>
      <c r="J100" s="265">
        <v>232</v>
      </c>
      <c r="K100" s="265">
        <v>233</v>
      </c>
      <c r="L100" s="265">
        <v>233</v>
      </c>
      <c r="M100" s="265">
        <v>233</v>
      </c>
      <c r="N100" s="265">
        <v>232</v>
      </c>
      <c r="O100" s="265">
        <v>252</v>
      </c>
      <c r="P100" s="95">
        <v>247</v>
      </c>
      <c r="Q100" s="95">
        <v>201</v>
      </c>
      <c r="R100" s="95">
        <v>197</v>
      </c>
      <c r="S100" s="95">
        <v>247</v>
      </c>
      <c r="T100" s="95">
        <v>246</v>
      </c>
      <c r="U100" s="95">
        <v>248</v>
      </c>
      <c r="V100" s="95">
        <v>246</v>
      </c>
      <c r="W100" s="95">
        <v>242</v>
      </c>
      <c r="X100" s="95">
        <v>241</v>
      </c>
      <c r="Y100" s="95">
        <v>244</v>
      </c>
      <c r="Z100" s="95">
        <v>244</v>
      </c>
      <c r="AA100" s="95">
        <v>244</v>
      </c>
      <c r="AB100" s="265">
        <v>244</v>
      </c>
      <c r="AC100" s="265">
        <v>244</v>
      </c>
      <c r="AD100" s="265">
        <v>243</v>
      </c>
      <c r="AE100" s="265">
        <v>243</v>
      </c>
      <c r="AF100" s="265">
        <v>244</v>
      </c>
      <c r="AG100" s="265">
        <v>241</v>
      </c>
      <c r="AH100" s="265">
        <v>241</v>
      </c>
      <c r="AI100" s="265">
        <v>242</v>
      </c>
      <c r="AJ100" s="265">
        <v>240</v>
      </c>
      <c r="AK100" s="265">
        <v>239</v>
      </c>
      <c r="AL100" s="265">
        <v>239</v>
      </c>
      <c r="AM100" s="265">
        <v>238</v>
      </c>
      <c r="AN100" s="95">
        <v>238</v>
      </c>
      <c r="AO100" s="95">
        <v>238</v>
      </c>
      <c r="AP100" s="95">
        <v>237</v>
      </c>
      <c r="AQ100" s="95">
        <v>233</v>
      </c>
      <c r="AR100" s="95">
        <v>233</v>
      </c>
      <c r="AS100" s="95">
        <v>232</v>
      </c>
      <c r="AT100" s="95">
        <v>231</v>
      </c>
      <c r="AU100" s="95">
        <v>231</v>
      </c>
      <c r="AV100" s="95">
        <v>231</v>
      </c>
      <c r="AW100" s="95">
        <v>231</v>
      </c>
      <c r="AX100" s="95">
        <v>231</v>
      </c>
      <c r="AY100" s="95">
        <v>230</v>
      </c>
      <c r="AZ100" s="265">
        <v>230</v>
      </c>
      <c r="BA100" s="265">
        <v>228</v>
      </c>
      <c r="BB100" s="265">
        <v>229</v>
      </c>
      <c r="BC100" s="265">
        <v>229</v>
      </c>
      <c r="BD100" s="265">
        <v>229</v>
      </c>
      <c r="BE100" s="265">
        <v>227</v>
      </c>
      <c r="BF100" s="265">
        <v>225</v>
      </c>
      <c r="BG100" s="265">
        <v>227</v>
      </c>
      <c r="BH100" s="265">
        <v>226</v>
      </c>
      <c r="BI100" s="265">
        <v>226</v>
      </c>
      <c r="BJ100" s="265">
        <v>224</v>
      </c>
      <c r="BK100" s="265">
        <v>224</v>
      </c>
      <c r="BL100" s="95">
        <v>224</v>
      </c>
      <c r="BM100" s="95">
        <v>223</v>
      </c>
      <c r="BN100" s="95">
        <v>224</v>
      </c>
      <c r="BO100" s="95">
        <v>224</v>
      </c>
      <c r="BP100" s="95">
        <v>224</v>
      </c>
      <c r="BQ100" s="95">
        <v>225</v>
      </c>
      <c r="BR100" s="95">
        <v>224</v>
      </c>
      <c r="BS100" s="95">
        <v>224</v>
      </c>
      <c r="BT100" s="95">
        <v>224</v>
      </c>
      <c r="BU100" s="95">
        <v>224</v>
      </c>
      <c r="BV100" s="95">
        <v>222</v>
      </c>
      <c r="BW100" s="95">
        <v>222</v>
      </c>
      <c r="BX100" s="265">
        <v>225</v>
      </c>
      <c r="BY100" s="265">
        <v>224</v>
      </c>
      <c r="BZ100" s="265">
        <v>249</v>
      </c>
      <c r="CA100" s="265">
        <v>249</v>
      </c>
      <c r="CB100" s="265">
        <v>251</v>
      </c>
      <c r="CC100" s="265">
        <v>249</v>
      </c>
      <c r="CD100" s="265">
        <v>249</v>
      </c>
      <c r="CE100" s="265">
        <v>249</v>
      </c>
      <c r="CF100" s="265">
        <v>247</v>
      </c>
      <c r="CG100" s="265">
        <v>247</v>
      </c>
      <c r="CH100" s="265">
        <v>246</v>
      </c>
      <c r="CI100" s="265">
        <v>240</v>
      </c>
      <c r="CJ100" s="95">
        <v>237</v>
      </c>
      <c r="CK100" s="95">
        <v>237</v>
      </c>
      <c r="CL100" s="95">
        <v>236</v>
      </c>
      <c r="CM100" s="95">
        <v>239</v>
      </c>
      <c r="CN100" s="95">
        <v>238</v>
      </c>
      <c r="CO100" s="95">
        <v>239</v>
      </c>
      <c r="CP100" s="95">
        <v>236</v>
      </c>
      <c r="CQ100" s="95">
        <v>242</v>
      </c>
      <c r="CR100" s="95">
        <v>243</v>
      </c>
      <c r="CS100" s="95">
        <v>243</v>
      </c>
      <c r="CT100" s="95">
        <v>243</v>
      </c>
      <c r="CU100" s="95">
        <v>241</v>
      </c>
      <c r="CV100" s="265">
        <v>241</v>
      </c>
      <c r="CW100" s="265">
        <v>241</v>
      </c>
      <c r="CX100" s="265">
        <v>239</v>
      </c>
      <c r="CY100" s="265">
        <v>239</v>
      </c>
      <c r="CZ100" s="265">
        <v>239</v>
      </c>
      <c r="DA100" s="265">
        <v>242</v>
      </c>
      <c r="DB100" s="265">
        <v>242</v>
      </c>
      <c r="DC100" s="265">
        <v>243</v>
      </c>
      <c r="DD100" s="265">
        <v>246</v>
      </c>
      <c r="DE100" s="265">
        <v>244</v>
      </c>
      <c r="DF100" s="265">
        <v>246</v>
      </c>
      <c r="DG100" s="265">
        <v>247</v>
      </c>
      <c r="DH100" s="95">
        <v>245</v>
      </c>
      <c r="DI100" s="95">
        <v>246</v>
      </c>
      <c r="DJ100" s="95">
        <v>243</v>
      </c>
      <c r="DK100" s="95">
        <v>244</v>
      </c>
      <c r="DL100" s="95">
        <v>248</v>
      </c>
      <c r="DM100" s="95">
        <v>247</v>
      </c>
      <c r="DN100" s="95">
        <v>248</v>
      </c>
      <c r="DO100" s="95">
        <v>249</v>
      </c>
      <c r="DP100" s="95">
        <v>248</v>
      </c>
      <c r="DQ100" s="95">
        <v>250</v>
      </c>
      <c r="DR100" s="95">
        <v>250</v>
      </c>
      <c r="DS100" s="95">
        <v>250</v>
      </c>
      <c r="DT100" s="95">
        <v>253</v>
      </c>
      <c r="DU100" s="95">
        <v>251</v>
      </c>
      <c r="DV100" s="95">
        <v>251</v>
      </c>
      <c r="DW100" s="95">
        <v>251</v>
      </c>
      <c r="DX100" s="271">
        <v>251</v>
      </c>
      <c r="DY100" s="276">
        <v>250</v>
      </c>
      <c r="DZ100" s="276">
        <v>251</v>
      </c>
      <c r="EA100" s="276">
        <v>251</v>
      </c>
      <c r="EB100" s="276">
        <v>251</v>
      </c>
      <c r="EC100" s="276">
        <v>251</v>
      </c>
      <c r="ED100" s="276">
        <v>252</v>
      </c>
      <c r="EE100" s="276">
        <v>251</v>
      </c>
      <c r="EF100" s="95">
        <v>251</v>
      </c>
      <c r="EG100" s="281">
        <v>0</v>
      </c>
      <c r="EH100" s="282">
        <v>100</v>
      </c>
      <c r="EI100" s="281">
        <v>0</v>
      </c>
      <c r="EJ100" s="282">
        <v>100</v>
      </c>
    </row>
    <row r="101" spans="1:140" ht="15" outlineLevel="2">
      <c r="A101" s="262">
        <v>674</v>
      </c>
      <c r="B101" s="263" t="s">
        <v>322</v>
      </c>
      <c r="C101" s="264" t="s">
        <v>432</v>
      </c>
      <c r="D101" s="265">
        <v>257</v>
      </c>
      <c r="E101" s="265">
        <v>257</v>
      </c>
      <c r="F101" s="265">
        <v>257</v>
      </c>
      <c r="G101" s="265">
        <v>257</v>
      </c>
      <c r="H101" s="265">
        <v>257</v>
      </c>
      <c r="I101" s="265">
        <v>258</v>
      </c>
      <c r="J101" s="265">
        <v>258</v>
      </c>
      <c r="K101" s="265">
        <v>258</v>
      </c>
      <c r="L101" s="265">
        <v>258</v>
      </c>
      <c r="M101" s="265">
        <v>258</v>
      </c>
      <c r="N101" s="265">
        <v>257</v>
      </c>
      <c r="O101" s="265">
        <v>263</v>
      </c>
      <c r="P101" s="95">
        <v>261</v>
      </c>
      <c r="Q101" s="95">
        <v>238</v>
      </c>
      <c r="R101" s="95">
        <v>234</v>
      </c>
      <c r="S101" s="95">
        <v>310</v>
      </c>
      <c r="T101" s="95">
        <v>304</v>
      </c>
      <c r="U101" s="95">
        <v>303</v>
      </c>
      <c r="V101" s="95">
        <v>300</v>
      </c>
      <c r="W101" s="95">
        <v>297</v>
      </c>
      <c r="X101" s="95">
        <v>294</v>
      </c>
      <c r="Y101" s="95">
        <v>294</v>
      </c>
      <c r="Z101" s="95">
        <v>293</v>
      </c>
      <c r="AA101" s="95">
        <v>296</v>
      </c>
      <c r="AB101" s="265">
        <v>295</v>
      </c>
      <c r="AC101" s="265">
        <v>295</v>
      </c>
      <c r="AD101" s="265">
        <v>296</v>
      </c>
      <c r="AE101" s="265">
        <v>296</v>
      </c>
      <c r="AF101" s="265">
        <v>294</v>
      </c>
      <c r="AG101" s="265">
        <v>292</v>
      </c>
      <c r="AH101" s="265">
        <v>291</v>
      </c>
      <c r="AI101" s="265">
        <v>291</v>
      </c>
      <c r="AJ101" s="265">
        <v>291</v>
      </c>
      <c r="AK101" s="265">
        <v>293</v>
      </c>
      <c r="AL101" s="265">
        <v>292</v>
      </c>
      <c r="AM101" s="265">
        <v>292</v>
      </c>
      <c r="AN101" s="95">
        <v>292</v>
      </c>
      <c r="AO101" s="95">
        <v>288</v>
      </c>
      <c r="AP101" s="95">
        <v>288</v>
      </c>
      <c r="AQ101" s="95">
        <v>287</v>
      </c>
      <c r="AR101" s="95">
        <v>286</v>
      </c>
      <c r="AS101" s="95">
        <v>286</v>
      </c>
      <c r="AT101" s="95">
        <v>286</v>
      </c>
      <c r="AU101" s="95">
        <v>285</v>
      </c>
      <c r="AV101" s="95">
        <v>284</v>
      </c>
      <c r="AW101" s="95">
        <v>284</v>
      </c>
      <c r="AX101" s="95">
        <v>282</v>
      </c>
      <c r="AY101" s="95">
        <v>281</v>
      </c>
      <c r="AZ101" s="265">
        <v>281</v>
      </c>
      <c r="BA101" s="265">
        <v>281</v>
      </c>
      <c r="BB101" s="265">
        <v>278</v>
      </c>
      <c r="BC101" s="265">
        <v>278</v>
      </c>
      <c r="BD101" s="265">
        <v>276</v>
      </c>
      <c r="BE101" s="265">
        <v>274</v>
      </c>
      <c r="BF101" s="265">
        <v>271</v>
      </c>
      <c r="BG101" s="265">
        <v>267</v>
      </c>
      <c r="BH101" s="265">
        <v>267</v>
      </c>
      <c r="BI101" s="265">
        <v>266</v>
      </c>
      <c r="BJ101" s="265">
        <v>269</v>
      </c>
      <c r="BK101" s="265">
        <v>269</v>
      </c>
      <c r="BL101" s="95">
        <v>268</v>
      </c>
      <c r="BM101" s="95">
        <v>265</v>
      </c>
      <c r="BN101" s="95">
        <v>270</v>
      </c>
      <c r="BO101" s="95">
        <v>270</v>
      </c>
      <c r="BP101" s="95">
        <v>270</v>
      </c>
      <c r="BQ101" s="95">
        <v>272</v>
      </c>
      <c r="BR101" s="95">
        <v>272</v>
      </c>
      <c r="BS101" s="95">
        <v>272</v>
      </c>
      <c r="BT101" s="95">
        <v>271</v>
      </c>
      <c r="BU101" s="95">
        <v>271</v>
      </c>
      <c r="BV101" s="95">
        <v>270</v>
      </c>
      <c r="BW101" s="95">
        <v>269</v>
      </c>
      <c r="BX101" s="265">
        <v>270</v>
      </c>
      <c r="BY101" s="265">
        <v>265</v>
      </c>
      <c r="BZ101" s="265">
        <v>280</v>
      </c>
      <c r="CA101" s="265">
        <v>279</v>
      </c>
      <c r="CB101" s="265">
        <v>279</v>
      </c>
      <c r="CC101" s="265">
        <v>276</v>
      </c>
      <c r="CD101" s="265">
        <v>276</v>
      </c>
      <c r="CE101" s="265">
        <v>275</v>
      </c>
      <c r="CF101" s="265">
        <v>273</v>
      </c>
      <c r="CG101" s="265">
        <v>274</v>
      </c>
      <c r="CH101" s="265">
        <v>273</v>
      </c>
      <c r="CI101" s="265">
        <v>271</v>
      </c>
      <c r="CJ101" s="95">
        <v>266</v>
      </c>
      <c r="CK101" s="95">
        <v>262</v>
      </c>
      <c r="CL101" s="95">
        <v>258</v>
      </c>
      <c r="CM101" s="95">
        <v>260</v>
      </c>
      <c r="CN101" s="95">
        <v>259</v>
      </c>
      <c r="CO101" s="95">
        <v>264</v>
      </c>
      <c r="CP101" s="95">
        <v>259</v>
      </c>
      <c r="CQ101" s="95">
        <v>262</v>
      </c>
      <c r="CR101" s="95">
        <v>260</v>
      </c>
      <c r="CS101" s="95">
        <v>260</v>
      </c>
      <c r="CT101" s="95">
        <v>261</v>
      </c>
      <c r="CU101" s="95">
        <v>257</v>
      </c>
      <c r="CV101" s="265">
        <v>257</v>
      </c>
      <c r="CW101" s="265">
        <v>254</v>
      </c>
      <c r="CX101" s="265">
        <v>252</v>
      </c>
      <c r="CY101" s="265">
        <v>254</v>
      </c>
      <c r="CZ101" s="265">
        <v>255</v>
      </c>
      <c r="DA101" s="265">
        <v>257</v>
      </c>
      <c r="DB101" s="265">
        <v>254</v>
      </c>
      <c r="DC101" s="265">
        <v>253</v>
      </c>
      <c r="DD101" s="265">
        <v>257</v>
      </c>
      <c r="DE101" s="265">
        <v>258</v>
      </c>
      <c r="DF101" s="265">
        <v>256</v>
      </c>
      <c r="DG101" s="265">
        <v>253</v>
      </c>
      <c r="DH101" s="95">
        <v>251</v>
      </c>
      <c r="DI101" s="95">
        <v>253</v>
      </c>
      <c r="DJ101" s="95">
        <v>249</v>
      </c>
      <c r="DK101" s="95">
        <v>251</v>
      </c>
      <c r="DL101" s="95">
        <v>255</v>
      </c>
      <c r="DM101" s="95">
        <v>255</v>
      </c>
      <c r="DN101" s="95">
        <v>253</v>
      </c>
      <c r="DO101" s="95">
        <v>253</v>
      </c>
      <c r="DP101" s="95">
        <v>254</v>
      </c>
      <c r="DQ101" s="95">
        <v>254</v>
      </c>
      <c r="DR101" s="95">
        <v>256</v>
      </c>
      <c r="DS101" s="95">
        <v>256</v>
      </c>
      <c r="DT101" s="95">
        <v>254</v>
      </c>
      <c r="DU101" s="95">
        <v>254</v>
      </c>
      <c r="DV101" s="95">
        <v>254</v>
      </c>
      <c r="DW101" s="95">
        <v>250</v>
      </c>
      <c r="DX101" s="271">
        <v>251</v>
      </c>
      <c r="DY101" s="276">
        <v>252</v>
      </c>
      <c r="DZ101" s="276">
        <v>250</v>
      </c>
      <c r="EA101" s="276">
        <v>251</v>
      </c>
      <c r="EB101" s="276">
        <v>252</v>
      </c>
      <c r="EC101" s="276">
        <v>252</v>
      </c>
      <c r="ED101" s="276">
        <v>252</v>
      </c>
      <c r="EE101" s="276">
        <v>252</v>
      </c>
      <c r="EF101" s="95">
        <v>251</v>
      </c>
      <c r="EG101" s="281">
        <v>-1</v>
      </c>
      <c r="EH101" s="282">
        <v>99.603174603174594</v>
      </c>
      <c r="EI101" s="281">
        <v>-1</v>
      </c>
      <c r="EJ101" s="282">
        <v>99.603174603174594</v>
      </c>
    </row>
    <row r="102" spans="1:140" ht="15" outlineLevel="2">
      <c r="A102" s="262">
        <v>697</v>
      </c>
      <c r="B102" s="263" t="s">
        <v>322</v>
      </c>
      <c r="C102" s="264" t="s">
        <v>433</v>
      </c>
      <c r="D102" s="265">
        <v>350</v>
      </c>
      <c r="E102" s="265">
        <v>350</v>
      </c>
      <c r="F102" s="265">
        <v>350</v>
      </c>
      <c r="G102" s="265">
        <v>350</v>
      </c>
      <c r="H102" s="265">
        <v>350</v>
      </c>
      <c r="I102" s="265">
        <v>355</v>
      </c>
      <c r="J102" s="265">
        <v>355</v>
      </c>
      <c r="K102" s="265">
        <v>355</v>
      </c>
      <c r="L102" s="265">
        <v>355</v>
      </c>
      <c r="M102" s="265">
        <v>355</v>
      </c>
      <c r="N102" s="265">
        <v>354</v>
      </c>
      <c r="O102" s="265">
        <v>361</v>
      </c>
      <c r="P102" s="95">
        <v>357</v>
      </c>
      <c r="Q102" s="95">
        <v>315</v>
      </c>
      <c r="R102" s="95">
        <v>311</v>
      </c>
      <c r="S102" s="95">
        <v>444</v>
      </c>
      <c r="T102" s="95">
        <v>439</v>
      </c>
      <c r="U102" s="95">
        <v>444</v>
      </c>
      <c r="V102" s="95">
        <v>441</v>
      </c>
      <c r="W102" s="95">
        <v>439</v>
      </c>
      <c r="X102" s="95">
        <v>438</v>
      </c>
      <c r="Y102" s="95">
        <v>436</v>
      </c>
      <c r="Z102" s="95">
        <v>436</v>
      </c>
      <c r="AA102" s="95">
        <v>435</v>
      </c>
      <c r="AB102" s="265">
        <v>435</v>
      </c>
      <c r="AC102" s="265">
        <v>432</v>
      </c>
      <c r="AD102" s="265">
        <v>432</v>
      </c>
      <c r="AE102" s="265">
        <v>432</v>
      </c>
      <c r="AF102" s="265">
        <v>421</v>
      </c>
      <c r="AG102" s="265">
        <v>421</v>
      </c>
      <c r="AH102" s="265">
        <v>421</v>
      </c>
      <c r="AI102" s="265">
        <v>423</v>
      </c>
      <c r="AJ102" s="265">
        <v>423</v>
      </c>
      <c r="AK102" s="265">
        <v>423</v>
      </c>
      <c r="AL102" s="265">
        <v>421</v>
      </c>
      <c r="AM102" s="265">
        <v>421</v>
      </c>
      <c r="AN102" s="95">
        <v>421</v>
      </c>
      <c r="AO102" s="95">
        <v>420</v>
      </c>
      <c r="AP102" s="95">
        <v>420</v>
      </c>
      <c r="AQ102" s="95">
        <v>420</v>
      </c>
      <c r="AR102" s="95">
        <v>420</v>
      </c>
      <c r="AS102" s="95">
        <v>419</v>
      </c>
      <c r="AT102" s="95">
        <v>419</v>
      </c>
      <c r="AU102" s="95">
        <v>418</v>
      </c>
      <c r="AV102" s="95">
        <v>418</v>
      </c>
      <c r="AW102" s="95">
        <v>417</v>
      </c>
      <c r="AX102" s="95">
        <v>417</v>
      </c>
      <c r="AY102" s="95">
        <v>415</v>
      </c>
      <c r="AZ102" s="265">
        <v>414</v>
      </c>
      <c r="BA102" s="265">
        <v>411</v>
      </c>
      <c r="BB102" s="265">
        <v>409</v>
      </c>
      <c r="BC102" s="265">
        <v>408</v>
      </c>
      <c r="BD102" s="265">
        <v>405</v>
      </c>
      <c r="BE102" s="265">
        <v>405</v>
      </c>
      <c r="BF102" s="265">
        <v>398</v>
      </c>
      <c r="BG102" s="265">
        <v>397</v>
      </c>
      <c r="BH102" s="265">
        <v>396</v>
      </c>
      <c r="BI102" s="265">
        <v>395</v>
      </c>
      <c r="BJ102" s="265">
        <v>395</v>
      </c>
      <c r="BK102" s="265">
        <v>394</v>
      </c>
      <c r="BL102" s="95">
        <v>393</v>
      </c>
      <c r="BM102" s="95">
        <v>393</v>
      </c>
      <c r="BN102" s="95">
        <v>395</v>
      </c>
      <c r="BO102" s="95">
        <v>394</v>
      </c>
      <c r="BP102" s="95">
        <v>394</v>
      </c>
      <c r="BQ102" s="95">
        <v>394</v>
      </c>
      <c r="BR102" s="95">
        <v>386</v>
      </c>
      <c r="BS102" s="95">
        <v>386</v>
      </c>
      <c r="BT102" s="95">
        <v>386</v>
      </c>
      <c r="BU102" s="95">
        <v>385</v>
      </c>
      <c r="BV102" s="95">
        <v>384</v>
      </c>
      <c r="BW102" s="95">
        <v>384</v>
      </c>
      <c r="BX102" s="265">
        <v>390</v>
      </c>
      <c r="BY102" s="265">
        <v>386</v>
      </c>
      <c r="BZ102" s="265">
        <v>405</v>
      </c>
      <c r="CA102" s="265">
        <v>408</v>
      </c>
      <c r="CB102" s="265">
        <v>412</v>
      </c>
      <c r="CC102" s="265">
        <v>413</v>
      </c>
      <c r="CD102" s="265">
        <v>412</v>
      </c>
      <c r="CE102" s="265">
        <v>411</v>
      </c>
      <c r="CF102" s="265">
        <v>407</v>
      </c>
      <c r="CG102" s="265">
        <v>406</v>
      </c>
      <c r="CH102" s="265">
        <v>405</v>
      </c>
      <c r="CI102" s="265">
        <v>399</v>
      </c>
      <c r="CJ102" s="95">
        <v>398</v>
      </c>
      <c r="CK102" s="95">
        <v>395</v>
      </c>
      <c r="CL102" s="95">
        <v>398</v>
      </c>
      <c r="CM102" s="95">
        <v>403</v>
      </c>
      <c r="CN102" s="95">
        <v>401</v>
      </c>
      <c r="CO102" s="95">
        <v>401</v>
      </c>
      <c r="CP102" s="95">
        <v>401</v>
      </c>
      <c r="CQ102" s="95">
        <v>403</v>
      </c>
      <c r="CR102" s="95">
        <v>403</v>
      </c>
      <c r="CS102" s="95">
        <v>403</v>
      </c>
      <c r="CT102" s="95">
        <v>405</v>
      </c>
      <c r="CU102" s="95">
        <v>406</v>
      </c>
      <c r="CV102" s="265">
        <v>403</v>
      </c>
      <c r="CW102" s="265">
        <v>395</v>
      </c>
      <c r="CX102" s="265">
        <v>394</v>
      </c>
      <c r="CY102" s="265">
        <v>397</v>
      </c>
      <c r="CZ102" s="265">
        <v>399</v>
      </c>
      <c r="DA102" s="265">
        <v>400</v>
      </c>
      <c r="DB102" s="265">
        <v>400</v>
      </c>
      <c r="DC102" s="265">
        <v>401</v>
      </c>
      <c r="DD102" s="265">
        <v>405</v>
      </c>
      <c r="DE102" s="265">
        <v>407</v>
      </c>
      <c r="DF102" s="265">
        <v>407</v>
      </c>
      <c r="DG102" s="265">
        <v>405</v>
      </c>
      <c r="DH102" s="95">
        <v>402</v>
      </c>
      <c r="DI102" s="95">
        <v>404</v>
      </c>
      <c r="DJ102" s="95">
        <v>399</v>
      </c>
      <c r="DK102" s="95">
        <v>402</v>
      </c>
      <c r="DL102" s="95">
        <v>410</v>
      </c>
      <c r="DM102" s="95">
        <v>412</v>
      </c>
      <c r="DN102" s="95">
        <v>414</v>
      </c>
      <c r="DO102" s="95">
        <v>413</v>
      </c>
      <c r="DP102" s="95">
        <v>415</v>
      </c>
      <c r="DQ102" s="95">
        <v>417</v>
      </c>
      <c r="DR102" s="95">
        <v>417</v>
      </c>
      <c r="DS102" s="95">
        <v>417</v>
      </c>
      <c r="DT102" s="95">
        <v>415</v>
      </c>
      <c r="DU102" s="95">
        <v>414</v>
      </c>
      <c r="DV102" s="95">
        <v>414</v>
      </c>
      <c r="DW102" s="95">
        <v>415</v>
      </c>
      <c r="DX102" s="271">
        <v>417</v>
      </c>
      <c r="DY102" s="276">
        <v>419</v>
      </c>
      <c r="DZ102" s="276">
        <v>418</v>
      </c>
      <c r="EA102" s="276">
        <v>420</v>
      </c>
      <c r="EB102" s="276">
        <v>420</v>
      </c>
      <c r="EC102" s="276">
        <v>422</v>
      </c>
      <c r="ED102" s="276">
        <v>422</v>
      </c>
      <c r="EE102" s="276">
        <v>421</v>
      </c>
      <c r="EF102" s="95">
        <v>421</v>
      </c>
      <c r="EG102" s="281">
        <v>0</v>
      </c>
      <c r="EH102" s="282">
        <v>100</v>
      </c>
      <c r="EI102" s="281">
        <v>0</v>
      </c>
      <c r="EJ102" s="282">
        <v>100</v>
      </c>
    </row>
    <row r="103" spans="1:140" ht="15" outlineLevel="2">
      <c r="A103" s="262">
        <v>756</v>
      </c>
      <c r="B103" s="263" t="s">
        <v>322</v>
      </c>
      <c r="C103" s="264" t="s">
        <v>434</v>
      </c>
      <c r="D103" s="265">
        <v>646</v>
      </c>
      <c r="E103" s="265">
        <v>646</v>
      </c>
      <c r="F103" s="265">
        <v>646</v>
      </c>
      <c r="G103" s="265">
        <v>646</v>
      </c>
      <c r="H103" s="265">
        <v>646</v>
      </c>
      <c r="I103" s="265">
        <v>653</v>
      </c>
      <c r="J103" s="265">
        <v>653</v>
      </c>
      <c r="K103" s="265">
        <v>653</v>
      </c>
      <c r="L103" s="265">
        <v>652</v>
      </c>
      <c r="M103" s="265">
        <v>652</v>
      </c>
      <c r="N103" s="265">
        <v>652</v>
      </c>
      <c r="O103" s="265">
        <v>689</v>
      </c>
      <c r="P103" s="95">
        <v>688</v>
      </c>
      <c r="Q103" s="95">
        <v>607</v>
      </c>
      <c r="R103" s="95">
        <v>597</v>
      </c>
      <c r="S103" s="95">
        <v>797</v>
      </c>
      <c r="T103" s="95">
        <v>785</v>
      </c>
      <c r="U103" s="95">
        <v>790</v>
      </c>
      <c r="V103" s="95">
        <v>782</v>
      </c>
      <c r="W103" s="95">
        <v>782</v>
      </c>
      <c r="X103" s="95">
        <v>781</v>
      </c>
      <c r="Y103" s="95">
        <v>786</v>
      </c>
      <c r="Z103" s="95">
        <v>785</v>
      </c>
      <c r="AA103" s="95">
        <v>787</v>
      </c>
      <c r="AB103" s="265">
        <v>789</v>
      </c>
      <c r="AC103" s="265">
        <v>788</v>
      </c>
      <c r="AD103" s="265">
        <v>789</v>
      </c>
      <c r="AE103" s="265">
        <v>789</v>
      </c>
      <c r="AF103" s="265">
        <v>783</v>
      </c>
      <c r="AG103" s="265">
        <v>780</v>
      </c>
      <c r="AH103" s="265">
        <v>783</v>
      </c>
      <c r="AI103" s="265">
        <v>788</v>
      </c>
      <c r="AJ103" s="265">
        <v>788</v>
      </c>
      <c r="AK103" s="265">
        <v>789</v>
      </c>
      <c r="AL103" s="265">
        <v>789</v>
      </c>
      <c r="AM103" s="265">
        <v>788</v>
      </c>
      <c r="AN103" s="95">
        <v>786</v>
      </c>
      <c r="AO103" s="95">
        <v>785</v>
      </c>
      <c r="AP103" s="95">
        <v>783</v>
      </c>
      <c r="AQ103" s="95">
        <v>781</v>
      </c>
      <c r="AR103" s="95">
        <v>780</v>
      </c>
      <c r="AS103" s="95">
        <v>777</v>
      </c>
      <c r="AT103" s="95">
        <v>774</v>
      </c>
      <c r="AU103" s="95">
        <v>763</v>
      </c>
      <c r="AV103" s="95">
        <v>762</v>
      </c>
      <c r="AW103" s="95">
        <v>762</v>
      </c>
      <c r="AX103" s="95">
        <v>762</v>
      </c>
      <c r="AY103" s="95">
        <v>760</v>
      </c>
      <c r="AZ103" s="265">
        <v>758</v>
      </c>
      <c r="BA103" s="265">
        <v>751</v>
      </c>
      <c r="BB103" s="265">
        <v>748</v>
      </c>
      <c r="BC103" s="265">
        <v>746</v>
      </c>
      <c r="BD103" s="265">
        <v>748</v>
      </c>
      <c r="BE103" s="265">
        <v>747</v>
      </c>
      <c r="BF103" s="265">
        <v>732</v>
      </c>
      <c r="BG103" s="265">
        <v>726</v>
      </c>
      <c r="BH103" s="265">
        <v>726</v>
      </c>
      <c r="BI103" s="265">
        <v>723</v>
      </c>
      <c r="BJ103" s="265">
        <v>720</v>
      </c>
      <c r="BK103" s="265">
        <v>720</v>
      </c>
      <c r="BL103" s="95">
        <v>714</v>
      </c>
      <c r="BM103" s="95">
        <v>712</v>
      </c>
      <c r="BN103" s="95">
        <v>722</v>
      </c>
      <c r="BO103" s="95">
        <v>723</v>
      </c>
      <c r="BP103" s="95">
        <v>723</v>
      </c>
      <c r="BQ103" s="95">
        <v>732</v>
      </c>
      <c r="BR103" s="95">
        <v>725</v>
      </c>
      <c r="BS103" s="95">
        <v>725</v>
      </c>
      <c r="BT103" s="95">
        <v>722</v>
      </c>
      <c r="BU103" s="95">
        <v>719</v>
      </c>
      <c r="BV103" s="95">
        <v>715</v>
      </c>
      <c r="BW103" s="95">
        <v>717</v>
      </c>
      <c r="BX103" s="265">
        <v>729</v>
      </c>
      <c r="BY103" s="265">
        <v>724</v>
      </c>
      <c r="BZ103" s="265">
        <v>781</v>
      </c>
      <c r="CA103" s="265">
        <v>775</v>
      </c>
      <c r="CB103" s="265">
        <v>779</v>
      </c>
      <c r="CC103" s="265">
        <v>775</v>
      </c>
      <c r="CD103" s="265">
        <v>773</v>
      </c>
      <c r="CE103" s="265">
        <v>771</v>
      </c>
      <c r="CF103" s="265">
        <v>773</v>
      </c>
      <c r="CG103" s="265">
        <v>775</v>
      </c>
      <c r="CH103" s="265">
        <v>772</v>
      </c>
      <c r="CI103" s="265">
        <v>766</v>
      </c>
      <c r="CJ103" s="95">
        <v>768</v>
      </c>
      <c r="CK103" s="95">
        <v>766</v>
      </c>
      <c r="CL103" s="95">
        <v>759</v>
      </c>
      <c r="CM103" s="95">
        <v>770</v>
      </c>
      <c r="CN103" s="95">
        <v>769</v>
      </c>
      <c r="CO103" s="95">
        <v>772</v>
      </c>
      <c r="CP103" s="95">
        <v>767</v>
      </c>
      <c r="CQ103" s="95">
        <v>772</v>
      </c>
      <c r="CR103" s="95">
        <v>776</v>
      </c>
      <c r="CS103" s="95">
        <v>772</v>
      </c>
      <c r="CT103" s="95">
        <v>772</v>
      </c>
      <c r="CU103" s="95">
        <v>769</v>
      </c>
      <c r="CV103" s="265">
        <v>767</v>
      </c>
      <c r="CW103" s="265">
        <v>764</v>
      </c>
      <c r="CX103" s="265">
        <v>766</v>
      </c>
      <c r="CY103" s="265">
        <v>767</v>
      </c>
      <c r="CZ103" s="265">
        <v>767</v>
      </c>
      <c r="DA103" s="265">
        <v>770</v>
      </c>
      <c r="DB103" s="265">
        <v>770</v>
      </c>
      <c r="DC103" s="265">
        <v>769</v>
      </c>
      <c r="DD103" s="265">
        <v>773</v>
      </c>
      <c r="DE103" s="265">
        <v>772</v>
      </c>
      <c r="DF103" s="265">
        <v>772</v>
      </c>
      <c r="DG103" s="265">
        <v>766</v>
      </c>
      <c r="DH103" s="95">
        <v>759</v>
      </c>
      <c r="DI103" s="95">
        <v>756</v>
      </c>
      <c r="DJ103" s="95">
        <v>749</v>
      </c>
      <c r="DK103" s="95">
        <v>756</v>
      </c>
      <c r="DL103" s="95">
        <v>762</v>
      </c>
      <c r="DM103" s="95">
        <v>763</v>
      </c>
      <c r="DN103" s="95">
        <v>761</v>
      </c>
      <c r="DO103" s="95">
        <v>767</v>
      </c>
      <c r="DP103" s="95">
        <v>773</v>
      </c>
      <c r="DQ103" s="95">
        <v>770</v>
      </c>
      <c r="DR103" s="95">
        <v>776</v>
      </c>
      <c r="DS103" s="95">
        <v>776</v>
      </c>
      <c r="DT103" s="95">
        <v>783</v>
      </c>
      <c r="DU103" s="95">
        <v>784</v>
      </c>
      <c r="DV103" s="95">
        <v>784</v>
      </c>
      <c r="DW103" s="95">
        <v>780</v>
      </c>
      <c r="DX103" s="271">
        <v>779</v>
      </c>
      <c r="DY103" s="276">
        <v>779</v>
      </c>
      <c r="DZ103" s="276">
        <v>787</v>
      </c>
      <c r="EA103" s="276">
        <v>791</v>
      </c>
      <c r="EB103" s="276">
        <v>789</v>
      </c>
      <c r="EC103" s="276">
        <v>790</v>
      </c>
      <c r="ED103" s="276">
        <v>790</v>
      </c>
      <c r="EE103" s="276">
        <v>790</v>
      </c>
      <c r="EF103" s="95">
        <v>792</v>
      </c>
      <c r="EG103" s="281">
        <v>2</v>
      </c>
      <c r="EH103" s="282">
        <v>100.25316455696201</v>
      </c>
      <c r="EI103" s="281">
        <v>2</v>
      </c>
      <c r="EJ103" s="282">
        <v>100.25316455696201</v>
      </c>
    </row>
    <row r="104" spans="1:140" ht="15" outlineLevel="1">
      <c r="A104" s="258" t="s">
        <v>323</v>
      </c>
      <c r="B104" s="259"/>
      <c r="C104" s="260"/>
      <c r="D104" s="261">
        <v>5135</v>
      </c>
      <c r="E104" s="261">
        <v>5135</v>
      </c>
      <c r="F104" s="261">
        <v>5134</v>
      </c>
      <c r="G104" s="261">
        <v>5134</v>
      </c>
      <c r="H104" s="261">
        <v>5134</v>
      </c>
      <c r="I104" s="261">
        <v>5223</v>
      </c>
      <c r="J104" s="261">
        <v>5221</v>
      </c>
      <c r="K104" s="261">
        <v>5223</v>
      </c>
      <c r="L104" s="261">
        <v>5222</v>
      </c>
      <c r="M104" s="261">
        <v>5220</v>
      </c>
      <c r="N104" s="261">
        <v>5210</v>
      </c>
      <c r="O104" s="261">
        <v>5446</v>
      </c>
      <c r="P104" s="261">
        <v>5421</v>
      </c>
      <c r="Q104" s="261">
        <v>4782</v>
      </c>
      <c r="R104" s="261">
        <v>4735</v>
      </c>
      <c r="S104" s="261">
        <v>6392</v>
      </c>
      <c r="T104" s="261">
        <v>6304</v>
      </c>
      <c r="U104" s="261">
        <v>6406</v>
      </c>
      <c r="V104" s="261">
        <v>6356</v>
      </c>
      <c r="W104" s="261">
        <v>6343</v>
      </c>
      <c r="X104" s="261">
        <v>6333</v>
      </c>
      <c r="Y104" s="261">
        <v>6361</v>
      </c>
      <c r="Z104" s="261">
        <v>6350</v>
      </c>
      <c r="AA104" s="261">
        <v>6369</v>
      </c>
      <c r="AB104" s="261">
        <v>6366</v>
      </c>
      <c r="AC104" s="261">
        <v>6365</v>
      </c>
      <c r="AD104" s="261">
        <v>6373</v>
      </c>
      <c r="AE104" s="261">
        <v>6371</v>
      </c>
      <c r="AF104" s="261">
        <v>6368</v>
      </c>
      <c r="AG104" s="261">
        <v>6345</v>
      </c>
      <c r="AH104" s="261">
        <v>6362</v>
      </c>
      <c r="AI104" s="261">
        <v>6376</v>
      </c>
      <c r="AJ104" s="261">
        <v>6382</v>
      </c>
      <c r="AK104" s="261">
        <v>6393</v>
      </c>
      <c r="AL104" s="261">
        <v>6387</v>
      </c>
      <c r="AM104" s="261">
        <v>6384</v>
      </c>
      <c r="AN104" s="261">
        <v>6369</v>
      </c>
      <c r="AO104" s="261">
        <v>6377</v>
      </c>
      <c r="AP104" s="261">
        <v>6372</v>
      </c>
      <c r="AQ104" s="261">
        <v>6357</v>
      </c>
      <c r="AR104" s="261">
        <v>6340</v>
      </c>
      <c r="AS104" s="261">
        <v>6330</v>
      </c>
      <c r="AT104" s="261">
        <v>6314</v>
      </c>
      <c r="AU104" s="261">
        <v>6278</v>
      </c>
      <c r="AV104" s="261">
        <v>6261</v>
      </c>
      <c r="AW104" s="261">
        <v>6248</v>
      </c>
      <c r="AX104" s="261">
        <v>6219</v>
      </c>
      <c r="AY104" s="261">
        <v>6213</v>
      </c>
      <c r="AZ104" s="261">
        <v>6202</v>
      </c>
      <c r="BA104" s="261">
        <v>6179</v>
      </c>
      <c r="BB104" s="261">
        <v>6157</v>
      </c>
      <c r="BC104" s="261">
        <v>6141</v>
      </c>
      <c r="BD104" s="261">
        <v>6119</v>
      </c>
      <c r="BE104" s="261">
        <v>6102</v>
      </c>
      <c r="BF104" s="261">
        <v>5989</v>
      </c>
      <c r="BG104" s="261">
        <v>5983</v>
      </c>
      <c r="BH104" s="261">
        <v>5976</v>
      </c>
      <c r="BI104" s="261">
        <v>5964</v>
      </c>
      <c r="BJ104" s="261">
        <v>5976</v>
      </c>
      <c r="BK104" s="261">
        <v>5971</v>
      </c>
      <c r="BL104" s="261">
        <v>5944</v>
      </c>
      <c r="BM104" s="261">
        <v>5939</v>
      </c>
      <c r="BN104" s="261">
        <v>6041</v>
      </c>
      <c r="BO104" s="261">
        <v>6045</v>
      </c>
      <c r="BP104" s="261">
        <v>6045</v>
      </c>
      <c r="BQ104" s="261">
        <v>6083</v>
      </c>
      <c r="BR104" s="261">
        <v>6021</v>
      </c>
      <c r="BS104" s="261">
        <v>6029</v>
      </c>
      <c r="BT104" s="261">
        <v>6013</v>
      </c>
      <c r="BU104" s="261">
        <v>5992</v>
      </c>
      <c r="BV104" s="261">
        <v>5985</v>
      </c>
      <c r="BW104" s="261">
        <v>5992</v>
      </c>
      <c r="BX104" s="261">
        <v>6030</v>
      </c>
      <c r="BY104" s="261">
        <v>6001</v>
      </c>
      <c r="BZ104" s="261">
        <v>6367</v>
      </c>
      <c r="CA104" s="261">
        <v>6322</v>
      </c>
      <c r="CB104" s="261">
        <v>6351</v>
      </c>
      <c r="CC104" s="261">
        <v>6331</v>
      </c>
      <c r="CD104" s="261">
        <v>6306</v>
      </c>
      <c r="CE104" s="261">
        <v>6290</v>
      </c>
      <c r="CF104" s="261">
        <v>6265</v>
      </c>
      <c r="CG104" s="261">
        <v>6286</v>
      </c>
      <c r="CH104" s="261">
        <v>6254</v>
      </c>
      <c r="CI104" s="261">
        <v>6155</v>
      </c>
      <c r="CJ104" s="261">
        <v>6146</v>
      </c>
      <c r="CK104" s="261">
        <v>6099</v>
      </c>
      <c r="CL104" s="261">
        <v>6098</v>
      </c>
      <c r="CM104" s="261">
        <v>6169</v>
      </c>
      <c r="CN104" s="261">
        <v>6171</v>
      </c>
      <c r="CO104" s="261">
        <v>6184</v>
      </c>
      <c r="CP104" s="261">
        <v>6163</v>
      </c>
      <c r="CQ104" s="261">
        <v>6192</v>
      </c>
      <c r="CR104" s="261">
        <v>6207</v>
      </c>
      <c r="CS104" s="261">
        <v>6183</v>
      </c>
      <c r="CT104" s="261">
        <v>6195</v>
      </c>
      <c r="CU104" s="261">
        <v>6176</v>
      </c>
      <c r="CV104" s="261">
        <v>6153</v>
      </c>
      <c r="CW104" s="261">
        <v>6122</v>
      </c>
      <c r="CX104" s="261">
        <v>6104</v>
      </c>
      <c r="CY104" s="261">
        <v>6158</v>
      </c>
      <c r="CZ104" s="261">
        <v>6146</v>
      </c>
      <c r="DA104" s="261">
        <v>6152</v>
      </c>
      <c r="DB104" s="261">
        <v>6147</v>
      </c>
      <c r="DC104" s="261">
        <v>6136</v>
      </c>
      <c r="DD104" s="261">
        <v>6131</v>
      </c>
      <c r="DE104" s="261">
        <v>6129</v>
      </c>
      <c r="DF104" s="261">
        <v>6112</v>
      </c>
      <c r="DG104" s="261">
        <v>6085</v>
      </c>
      <c r="DH104" s="261">
        <v>6059</v>
      </c>
      <c r="DI104" s="261">
        <v>6050</v>
      </c>
      <c r="DJ104" s="261">
        <v>5990</v>
      </c>
      <c r="DK104" s="261">
        <v>6023</v>
      </c>
      <c r="DL104" s="261">
        <v>6102</v>
      </c>
      <c r="DM104" s="261">
        <v>6130</v>
      </c>
      <c r="DN104" s="261">
        <v>6139</v>
      </c>
      <c r="DO104" s="261">
        <v>6158</v>
      </c>
      <c r="DP104" s="261">
        <v>6178</v>
      </c>
      <c r="DQ104" s="261">
        <v>6203</v>
      </c>
      <c r="DR104" s="261">
        <v>6222</v>
      </c>
      <c r="DS104" s="261">
        <v>6222</v>
      </c>
      <c r="DT104" s="261">
        <v>6208</v>
      </c>
      <c r="DU104" s="261">
        <v>6207</v>
      </c>
      <c r="DV104" s="261">
        <v>6199</v>
      </c>
      <c r="DW104" s="261">
        <v>6194</v>
      </c>
      <c r="DX104" s="270">
        <v>6208</v>
      </c>
      <c r="DY104" s="275">
        <v>6206</v>
      </c>
      <c r="DZ104" s="275">
        <v>6227</v>
      </c>
      <c r="EA104" s="275">
        <v>6233</v>
      </c>
      <c r="EB104" s="275">
        <v>6245</v>
      </c>
      <c r="EC104" s="275">
        <v>6240</v>
      </c>
      <c r="ED104" s="275">
        <v>6237</v>
      </c>
      <c r="EE104" s="275">
        <v>6242</v>
      </c>
      <c r="EF104" s="261">
        <v>6226</v>
      </c>
      <c r="EG104" s="281">
        <v>-16</v>
      </c>
      <c r="EH104" s="282">
        <v>99.743671900031998</v>
      </c>
      <c r="EI104" s="281">
        <v>-16</v>
      </c>
      <c r="EJ104" s="282">
        <v>99.743671900031998</v>
      </c>
    </row>
    <row r="105" spans="1:140" ht="15" outlineLevel="2">
      <c r="A105" s="262">
        <v>30</v>
      </c>
      <c r="B105" s="263" t="s">
        <v>323</v>
      </c>
      <c r="C105" s="264" t="s">
        <v>435</v>
      </c>
      <c r="D105" s="265">
        <v>391</v>
      </c>
      <c r="E105" s="265">
        <v>391</v>
      </c>
      <c r="F105" s="265">
        <v>391</v>
      </c>
      <c r="G105" s="265">
        <v>391</v>
      </c>
      <c r="H105" s="265">
        <v>391</v>
      </c>
      <c r="I105" s="265">
        <v>401</v>
      </c>
      <c r="J105" s="265">
        <v>401</v>
      </c>
      <c r="K105" s="265">
        <v>401</v>
      </c>
      <c r="L105" s="265">
        <v>401</v>
      </c>
      <c r="M105" s="265">
        <v>400</v>
      </c>
      <c r="N105" s="265">
        <v>400</v>
      </c>
      <c r="O105" s="265">
        <v>412</v>
      </c>
      <c r="P105" s="95">
        <v>410</v>
      </c>
      <c r="Q105" s="95">
        <v>355</v>
      </c>
      <c r="R105" s="95">
        <v>352</v>
      </c>
      <c r="S105" s="95">
        <v>508</v>
      </c>
      <c r="T105" s="95">
        <v>504</v>
      </c>
      <c r="U105" s="95">
        <v>504</v>
      </c>
      <c r="V105" s="95">
        <v>497</v>
      </c>
      <c r="W105" s="95">
        <v>495</v>
      </c>
      <c r="X105" s="95">
        <v>495</v>
      </c>
      <c r="Y105" s="95">
        <v>496</v>
      </c>
      <c r="Z105" s="95">
        <v>496</v>
      </c>
      <c r="AA105" s="95">
        <v>498</v>
      </c>
      <c r="AB105" s="265">
        <v>498</v>
      </c>
      <c r="AC105" s="265">
        <v>497</v>
      </c>
      <c r="AD105" s="265">
        <v>495</v>
      </c>
      <c r="AE105" s="265">
        <v>495</v>
      </c>
      <c r="AF105" s="265">
        <v>490</v>
      </c>
      <c r="AG105" s="265">
        <v>490</v>
      </c>
      <c r="AH105" s="265">
        <v>492</v>
      </c>
      <c r="AI105" s="265">
        <v>492</v>
      </c>
      <c r="AJ105" s="265">
        <v>492</v>
      </c>
      <c r="AK105" s="265">
        <v>492</v>
      </c>
      <c r="AL105" s="265">
        <v>490</v>
      </c>
      <c r="AM105" s="265">
        <v>490</v>
      </c>
      <c r="AN105" s="95">
        <v>487</v>
      </c>
      <c r="AO105" s="95">
        <v>486</v>
      </c>
      <c r="AP105" s="95">
        <v>486</v>
      </c>
      <c r="AQ105" s="95">
        <v>484</v>
      </c>
      <c r="AR105" s="95">
        <v>483</v>
      </c>
      <c r="AS105" s="95">
        <v>483</v>
      </c>
      <c r="AT105" s="95">
        <v>483</v>
      </c>
      <c r="AU105" s="95">
        <v>483</v>
      </c>
      <c r="AV105" s="95">
        <v>482</v>
      </c>
      <c r="AW105" s="95">
        <v>482</v>
      </c>
      <c r="AX105" s="95">
        <v>481</v>
      </c>
      <c r="AY105" s="95">
        <v>481</v>
      </c>
      <c r="AZ105" s="265">
        <v>480</v>
      </c>
      <c r="BA105" s="265">
        <v>478</v>
      </c>
      <c r="BB105" s="265">
        <v>475</v>
      </c>
      <c r="BC105" s="265">
        <v>475</v>
      </c>
      <c r="BD105" s="265">
        <v>472</v>
      </c>
      <c r="BE105" s="265">
        <v>472</v>
      </c>
      <c r="BF105" s="265">
        <v>464</v>
      </c>
      <c r="BG105" s="265">
        <v>459</v>
      </c>
      <c r="BH105" s="265">
        <v>456</v>
      </c>
      <c r="BI105" s="265">
        <v>455</v>
      </c>
      <c r="BJ105" s="265">
        <v>455</v>
      </c>
      <c r="BK105" s="265">
        <v>453</v>
      </c>
      <c r="BL105" s="95">
        <v>449</v>
      </c>
      <c r="BM105" s="95">
        <v>448</v>
      </c>
      <c r="BN105" s="95">
        <v>452</v>
      </c>
      <c r="BO105" s="95">
        <v>452</v>
      </c>
      <c r="BP105" s="95">
        <v>452</v>
      </c>
      <c r="BQ105" s="95">
        <v>452</v>
      </c>
      <c r="BR105" s="95">
        <v>448</v>
      </c>
      <c r="BS105" s="95">
        <v>448</v>
      </c>
      <c r="BT105" s="95">
        <v>448</v>
      </c>
      <c r="BU105" s="95">
        <v>447</v>
      </c>
      <c r="BV105" s="95">
        <v>447</v>
      </c>
      <c r="BW105" s="95">
        <v>448</v>
      </c>
      <c r="BX105" s="265">
        <v>443</v>
      </c>
      <c r="BY105" s="265">
        <v>441</v>
      </c>
      <c r="BZ105" s="265">
        <v>474</v>
      </c>
      <c r="CA105" s="265">
        <v>471</v>
      </c>
      <c r="CB105" s="265">
        <v>472</v>
      </c>
      <c r="CC105" s="265">
        <v>474</v>
      </c>
      <c r="CD105" s="265">
        <v>472</v>
      </c>
      <c r="CE105" s="265">
        <v>471</v>
      </c>
      <c r="CF105" s="265">
        <v>469</v>
      </c>
      <c r="CG105" s="265">
        <v>468</v>
      </c>
      <c r="CH105" s="265">
        <v>466</v>
      </c>
      <c r="CI105" s="265">
        <v>453</v>
      </c>
      <c r="CJ105" s="95">
        <v>453</v>
      </c>
      <c r="CK105" s="95">
        <v>450</v>
      </c>
      <c r="CL105" s="95">
        <v>450</v>
      </c>
      <c r="CM105" s="95">
        <v>458</v>
      </c>
      <c r="CN105" s="95">
        <v>455</v>
      </c>
      <c r="CO105" s="95">
        <v>455</v>
      </c>
      <c r="CP105" s="95">
        <v>459</v>
      </c>
      <c r="CQ105" s="95">
        <v>459</v>
      </c>
      <c r="CR105" s="95">
        <v>459</v>
      </c>
      <c r="CS105" s="95">
        <v>456</v>
      </c>
      <c r="CT105" s="95">
        <v>456</v>
      </c>
      <c r="CU105" s="95">
        <v>453</v>
      </c>
      <c r="CV105" s="265">
        <v>452</v>
      </c>
      <c r="CW105" s="265">
        <v>449</v>
      </c>
      <c r="CX105" s="265">
        <v>443</v>
      </c>
      <c r="CY105" s="265">
        <v>447</v>
      </c>
      <c r="CZ105" s="265">
        <v>445</v>
      </c>
      <c r="DA105" s="265">
        <v>446</v>
      </c>
      <c r="DB105" s="265">
        <v>441</v>
      </c>
      <c r="DC105" s="265">
        <v>441</v>
      </c>
      <c r="DD105" s="265">
        <v>441</v>
      </c>
      <c r="DE105" s="265">
        <v>442</v>
      </c>
      <c r="DF105" s="265">
        <v>443</v>
      </c>
      <c r="DG105" s="265">
        <v>440</v>
      </c>
      <c r="DH105" s="95">
        <v>439</v>
      </c>
      <c r="DI105" s="95">
        <v>436</v>
      </c>
      <c r="DJ105" s="95">
        <v>430</v>
      </c>
      <c r="DK105" s="95">
        <v>430</v>
      </c>
      <c r="DL105" s="95">
        <v>435</v>
      </c>
      <c r="DM105" s="95">
        <v>432</v>
      </c>
      <c r="DN105" s="95">
        <v>431</v>
      </c>
      <c r="DO105" s="95">
        <v>432</v>
      </c>
      <c r="DP105" s="95">
        <v>434</v>
      </c>
      <c r="DQ105" s="95">
        <v>436</v>
      </c>
      <c r="DR105" s="95">
        <v>435</v>
      </c>
      <c r="DS105" s="95">
        <v>435</v>
      </c>
      <c r="DT105" s="95">
        <v>434</v>
      </c>
      <c r="DU105" s="95">
        <v>443</v>
      </c>
      <c r="DV105" s="95">
        <v>441</v>
      </c>
      <c r="DW105" s="95">
        <v>440</v>
      </c>
      <c r="DX105" s="271">
        <v>442</v>
      </c>
      <c r="DY105" s="276">
        <v>442</v>
      </c>
      <c r="DZ105" s="276">
        <v>446</v>
      </c>
      <c r="EA105" s="276">
        <v>442</v>
      </c>
      <c r="EB105" s="276">
        <v>443</v>
      </c>
      <c r="EC105" s="276">
        <v>444</v>
      </c>
      <c r="ED105" s="276">
        <v>442</v>
      </c>
      <c r="EE105" s="276">
        <v>444</v>
      </c>
      <c r="EF105" s="95">
        <v>441</v>
      </c>
      <c r="EG105" s="281">
        <v>-3</v>
      </c>
      <c r="EH105" s="282">
        <v>99.324324324324294</v>
      </c>
      <c r="EI105" s="281">
        <v>-3</v>
      </c>
      <c r="EJ105" s="282">
        <v>99.324324324324294</v>
      </c>
    </row>
    <row r="106" spans="1:140" ht="15" outlineLevel="2">
      <c r="A106" s="262">
        <v>34</v>
      </c>
      <c r="B106" s="263" t="s">
        <v>323</v>
      </c>
      <c r="C106" s="264" t="s">
        <v>436</v>
      </c>
      <c r="D106" s="265">
        <v>627</v>
      </c>
      <c r="E106" s="265">
        <v>627</v>
      </c>
      <c r="F106" s="265">
        <v>627</v>
      </c>
      <c r="G106" s="265">
        <v>627</v>
      </c>
      <c r="H106" s="265">
        <v>627</v>
      </c>
      <c r="I106" s="265">
        <v>636</v>
      </c>
      <c r="J106" s="265">
        <v>636</v>
      </c>
      <c r="K106" s="265">
        <v>636</v>
      </c>
      <c r="L106" s="265">
        <v>635</v>
      </c>
      <c r="M106" s="265">
        <v>635</v>
      </c>
      <c r="N106" s="265">
        <v>634</v>
      </c>
      <c r="O106" s="265">
        <v>658</v>
      </c>
      <c r="P106" s="95">
        <v>656</v>
      </c>
      <c r="Q106" s="95">
        <v>580</v>
      </c>
      <c r="R106" s="95">
        <v>572</v>
      </c>
      <c r="S106" s="95">
        <v>736</v>
      </c>
      <c r="T106" s="95">
        <v>726</v>
      </c>
      <c r="U106" s="95">
        <v>738</v>
      </c>
      <c r="V106" s="95">
        <v>725</v>
      </c>
      <c r="W106" s="95">
        <v>725</v>
      </c>
      <c r="X106" s="95">
        <v>723</v>
      </c>
      <c r="Y106" s="95">
        <v>729</v>
      </c>
      <c r="Z106" s="95">
        <v>728</v>
      </c>
      <c r="AA106" s="95">
        <v>730</v>
      </c>
      <c r="AB106" s="265">
        <v>730</v>
      </c>
      <c r="AC106" s="265">
        <v>730</v>
      </c>
      <c r="AD106" s="265">
        <v>732</v>
      </c>
      <c r="AE106" s="265">
        <v>731</v>
      </c>
      <c r="AF106" s="265">
        <v>729</v>
      </c>
      <c r="AG106" s="265">
        <v>729</v>
      </c>
      <c r="AH106" s="265">
        <v>726</v>
      </c>
      <c r="AI106" s="265">
        <v>724</v>
      </c>
      <c r="AJ106" s="265">
        <v>723</v>
      </c>
      <c r="AK106" s="265">
        <v>724</v>
      </c>
      <c r="AL106" s="265">
        <v>724</v>
      </c>
      <c r="AM106" s="265">
        <v>724</v>
      </c>
      <c r="AN106" s="95">
        <v>723</v>
      </c>
      <c r="AO106" s="95">
        <v>721</v>
      </c>
      <c r="AP106" s="95">
        <v>721</v>
      </c>
      <c r="AQ106" s="95">
        <v>719</v>
      </c>
      <c r="AR106" s="95">
        <v>718</v>
      </c>
      <c r="AS106" s="95">
        <v>718</v>
      </c>
      <c r="AT106" s="95">
        <v>718</v>
      </c>
      <c r="AU106" s="95">
        <v>714</v>
      </c>
      <c r="AV106" s="95">
        <v>712</v>
      </c>
      <c r="AW106" s="95">
        <v>712</v>
      </c>
      <c r="AX106" s="95">
        <v>711</v>
      </c>
      <c r="AY106" s="95">
        <v>711</v>
      </c>
      <c r="AZ106" s="265">
        <v>711</v>
      </c>
      <c r="BA106" s="265">
        <v>709</v>
      </c>
      <c r="BB106" s="265">
        <v>707</v>
      </c>
      <c r="BC106" s="265">
        <v>706</v>
      </c>
      <c r="BD106" s="265">
        <v>702</v>
      </c>
      <c r="BE106" s="265">
        <v>701</v>
      </c>
      <c r="BF106" s="265">
        <v>688</v>
      </c>
      <c r="BG106" s="265">
        <v>684</v>
      </c>
      <c r="BH106" s="265">
        <v>684</v>
      </c>
      <c r="BI106" s="265">
        <v>683</v>
      </c>
      <c r="BJ106" s="265">
        <v>682</v>
      </c>
      <c r="BK106" s="265">
        <v>682</v>
      </c>
      <c r="BL106" s="95">
        <v>676</v>
      </c>
      <c r="BM106" s="95">
        <v>676</v>
      </c>
      <c r="BN106" s="95">
        <v>692</v>
      </c>
      <c r="BO106" s="95">
        <v>692</v>
      </c>
      <c r="BP106" s="95">
        <v>692</v>
      </c>
      <c r="BQ106" s="95">
        <v>692</v>
      </c>
      <c r="BR106" s="95">
        <v>683</v>
      </c>
      <c r="BS106" s="95">
        <v>684</v>
      </c>
      <c r="BT106" s="95">
        <v>683</v>
      </c>
      <c r="BU106" s="95">
        <v>681</v>
      </c>
      <c r="BV106" s="95">
        <v>683</v>
      </c>
      <c r="BW106" s="95">
        <v>684</v>
      </c>
      <c r="BX106" s="265">
        <v>692</v>
      </c>
      <c r="BY106" s="265">
        <v>688</v>
      </c>
      <c r="BZ106" s="265">
        <v>720</v>
      </c>
      <c r="CA106" s="265">
        <v>712</v>
      </c>
      <c r="CB106" s="265">
        <v>724</v>
      </c>
      <c r="CC106" s="265">
        <v>726</v>
      </c>
      <c r="CD106" s="265">
        <v>722</v>
      </c>
      <c r="CE106" s="265">
        <v>723</v>
      </c>
      <c r="CF106" s="265">
        <v>720</v>
      </c>
      <c r="CG106" s="265">
        <v>720</v>
      </c>
      <c r="CH106" s="265">
        <v>714</v>
      </c>
      <c r="CI106" s="265">
        <v>703</v>
      </c>
      <c r="CJ106" s="95">
        <v>702</v>
      </c>
      <c r="CK106" s="95">
        <v>695</v>
      </c>
      <c r="CL106" s="95">
        <v>699</v>
      </c>
      <c r="CM106" s="95">
        <v>707</v>
      </c>
      <c r="CN106" s="95">
        <v>707</v>
      </c>
      <c r="CO106" s="95">
        <v>704</v>
      </c>
      <c r="CP106" s="95">
        <v>701</v>
      </c>
      <c r="CQ106" s="95">
        <v>704</v>
      </c>
      <c r="CR106" s="95">
        <v>707</v>
      </c>
      <c r="CS106" s="95">
        <v>705</v>
      </c>
      <c r="CT106" s="95">
        <v>710</v>
      </c>
      <c r="CU106" s="95">
        <v>709</v>
      </c>
      <c r="CV106" s="265">
        <v>705</v>
      </c>
      <c r="CW106" s="265">
        <v>706</v>
      </c>
      <c r="CX106" s="265">
        <v>699</v>
      </c>
      <c r="CY106" s="265">
        <v>703</v>
      </c>
      <c r="CZ106" s="265">
        <v>703</v>
      </c>
      <c r="DA106" s="265">
        <v>707</v>
      </c>
      <c r="DB106" s="265">
        <v>702</v>
      </c>
      <c r="DC106" s="265">
        <v>697</v>
      </c>
      <c r="DD106" s="265">
        <v>696</v>
      </c>
      <c r="DE106" s="265">
        <v>694</v>
      </c>
      <c r="DF106" s="265">
        <v>697</v>
      </c>
      <c r="DG106" s="265">
        <v>696</v>
      </c>
      <c r="DH106" s="95">
        <v>700</v>
      </c>
      <c r="DI106" s="95">
        <v>709</v>
      </c>
      <c r="DJ106" s="95">
        <v>710</v>
      </c>
      <c r="DK106" s="95">
        <v>715</v>
      </c>
      <c r="DL106" s="95">
        <v>731</v>
      </c>
      <c r="DM106" s="95">
        <v>739</v>
      </c>
      <c r="DN106" s="95">
        <v>743</v>
      </c>
      <c r="DO106" s="95">
        <v>749</v>
      </c>
      <c r="DP106" s="95">
        <v>753</v>
      </c>
      <c r="DQ106" s="95">
        <v>758</v>
      </c>
      <c r="DR106" s="95">
        <v>756</v>
      </c>
      <c r="DS106" s="95">
        <v>756</v>
      </c>
      <c r="DT106" s="95">
        <v>756</v>
      </c>
      <c r="DU106" s="95">
        <v>756</v>
      </c>
      <c r="DV106" s="95">
        <v>754</v>
      </c>
      <c r="DW106" s="95">
        <v>750</v>
      </c>
      <c r="DX106" s="271">
        <v>752</v>
      </c>
      <c r="DY106" s="276">
        <v>752</v>
      </c>
      <c r="DZ106" s="276">
        <v>752</v>
      </c>
      <c r="EA106" s="276">
        <v>754</v>
      </c>
      <c r="EB106" s="276">
        <v>755</v>
      </c>
      <c r="EC106" s="276">
        <v>756</v>
      </c>
      <c r="ED106" s="276">
        <v>760</v>
      </c>
      <c r="EE106" s="276">
        <v>765</v>
      </c>
      <c r="EF106" s="95">
        <v>761</v>
      </c>
      <c r="EG106" s="281">
        <v>-4</v>
      </c>
      <c r="EH106" s="282">
        <v>99.477124183006495</v>
      </c>
      <c r="EI106" s="281">
        <v>-4</v>
      </c>
      <c r="EJ106" s="282">
        <v>99.477124183006495</v>
      </c>
    </row>
    <row r="107" spans="1:140" ht="15" outlineLevel="2">
      <c r="A107" s="262">
        <v>36</v>
      </c>
      <c r="B107" s="263" t="s">
        <v>323</v>
      </c>
      <c r="C107" s="264" t="s">
        <v>437</v>
      </c>
      <c r="D107" s="265">
        <v>66</v>
      </c>
      <c r="E107" s="265">
        <v>66</v>
      </c>
      <c r="F107" s="265">
        <v>66</v>
      </c>
      <c r="G107" s="265">
        <v>66</v>
      </c>
      <c r="H107" s="265">
        <v>66</v>
      </c>
      <c r="I107" s="265">
        <v>66</v>
      </c>
      <c r="J107" s="265">
        <v>66</v>
      </c>
      <c r="K107" s="265">
        <v>66</v>
      </c>
      <c r="L107" s="265">
        <v>66</v>
      </c>
      <c r="M107" s="265">
        <v>66</v>
      </c>
      <c r="N107" s="265">
        <v>66</v>
      </c>
      <c r="O107" s="265">
        <v>75</v>
      </c>
      <c r="P107" s="95">
        <v>75</v>
      </c>
      <c r="Q107" s="95">
        <v>67</v>
      </c>
      <c r="R107" s="95">
        <v>66</v>
      </c>
      <c r="S107" s="95">
        <v>99</v>
      </c>
      <c r="T107" s="95">
        <v>99</v>
      </c>
      <c r="U107" s="95">
        <v>102</v>
      </c>
      <c r="V107" s="95">
        <v>101</v>
      </c>
      <c r="W107" s="95">
        <v>101</v>
      </c>
      <c r="X107" s="95">
        <v>101</v>
      </c>
      <c r="Y107" s="95">
        <v>103</v>
      </c>
      <c r="Z107" s="95">
        <v>103</v>
      </c>
      <c r="AA107" s="95">
        <v>103</v>
      </c>
      <c r="AB107" s="265">
        <v>103</v>
      </c>
      <c r="AC107" s="265">
        <v>103</v>
      </c>
      <c r="AD107" s="265">
        <v>103</v>
      </c>
      <c r="AE107" s="265">
        <v>103</v>
      </c>
      <c r="AF107" s="265">
        <v>103</v>
      </c>
      <c r="AG107" s="265">
        <v>103</v>
      </c>
      <c r="AH107" s="265">
        <v>103</v>
      </c>
      <c r="AI107" s="265">
        <v>103</v>
      </c>
      <c r="AJ107" s="265">
        <v>103</v>
      </c>
      <c r="AK107" s="265">
        <v>105</v>
      </c>
      <c r="AL107" s="265">
        <v>105</v>
      </c>
      <c r="AM107" s="265">
        <v>105</v>
      </c>
      <c r="AN107" s="95">
        <v>105</v>
      </c>
      <c r="AO107" s="95">
        <v>105</v>
      </c>
      <c r="AP107" s="95">
        <v>105</v>
      </c>
      <c r="AQ107" s="95">
        <v>105</v>
      </c>
      <c r="AR107" s="95">
        <v>105</v>
      </c>
      <c r="AS107" s="95">
        <v>105</v>
      </c>
      <c r="AT107" s="95">
        <v>104</v>
      </c>
      <c r="AU107" s="95">
        <v>104</v>
      </c>
      <c r="AV107" s="95">
        <v>103</v>
      </c>
      <c r="AW107" s="95">
        <v>103</v>
      </c>
      <c r="AX107" s="95">
        <v>102</v>
      </c>
      <c r="AY107" s="95">
        <v>102</v>
      </c>
      <c r="AZ107" s="265">
        <v>102</v>
      </c>
      <c r="BA107" s="265">
        <v>100</v>
      </c>
      <c r="BB107" s="265">
        <v>100</v>
      </c>
      <c r="BC107" s="265">
        <v>100</v>
      </c>
      <c r="BD107" s="265">
        <v>100</v>
      </c>
      <c r="BE107" s="265">
        <v>100</v>
      </c>
      <c r="BF107" s="265">
        <v>98</v>
      </c>
      <c r="BG107" s="265">
        <v>101</v>
      </c>
      <c r="BH107" s="265">
        <v>101</v>
      </c>
      <c r="BI107" s="265">
        <v>101</v>
      </c>
      <c r="BJ107" s="265">
        <v>101</v>
      </c>
      <c r="BK107" s="265">
        <v>101</v>
      </c>
      <c r="BL107" s="95">
        <v>99</v>
      </c>
      <c r="BM107" s="95">
        <v>99</v>
      </c>
      <c r="BN107" s="95">
        <v>98</v>
      </c>
      <c r="BO107" s="95">
        <v>98</v>
      </c>
      <c r="BP107" s="95">
        <v>98</v>
      </c>
      <c r="BQ107" s="95">
        <v>98</v>
      </c>
      <c r="BR107" s="95">
        <v>97</v>
      </c>
      <c r="BS107" s="95">
        <v>97</v>
      </c>
      <c r="BT107" s="95">
        <v>97</v>
      </c>
      <c r="BU107" s="95">
        <v>97</v>
      </c>
      <c r="BV107" s="95">
        <v>96</v>
      </c>
      <c r="BW107" s="95">
        <v>96</v>
      </c>
      <c r="BX107" s="265">
        <v>96</v>
      </c>
      <c r="BY107" s="265">
        <v>95</v>
      </c>
      <c r="BZ107" s="265">
        <v>99</v>
      </c>
      <c r="CA107" s="265">
        <v>98</v>
      </c>
      <c r="CB107" s="265">
        <v>99</v>
      </c>
      <c r="CC107" s="265">
        <v>98</v>
      </c>
      <c r="CD107" s="265">
        <v>98</v>
      </c>
      <c r="CE107" s="265">
        <v>98</v>
      </c>
      <c r="CF107" s="265">
        <v>98</v>
      </c>
      <c r="CG107" s="265">
        <v>97</v>
      </c>
      <c r="CH107" s="265">
        <v>97</v>
      </c>
      <c r="CI107" s="265">
        <v>94</v>
      </c>
      <c r="CJ107" s="95">
        <v>94</v>
      </c>
      <c r="CK107" s="95">
        <v>95</v>
      </c>
      <c r="CL107" s="95">
        <v>95</v>
      </c>
      <c r="CM107" s="95">
        <v>99</v>
      </c>
      <c r="CN107" s="95">
        <v>98</v>
      </c>
      <c r="CO107" s="95">
        <v>98</v>
      </c>
      <c r="CP107" s="95">
        <v>95</v>
      </c>
      <c r="CQ107" s="95">
        <v>96</v>
      </c>
      <c r="CR107" s="95">
        <v>97</v>
      </c>
      <c r="CS107" s="95">
        <v>96</v>
      </c>
      <c r="CT107" s="95">
        <v>97</v>
      </c>
      <c r="CU107" s="95">
        <v>97</v>
      </c>
      <c r="CV107" s="265">
        <v>97</v>
      </c>
      <c r="CW107" s="265">
        <v>94</v>
      </c>
      <c r="CX107" s="265">
        <v>92</v>
      </c>
      <c r="CY107" s="265">
        <v>94</v>
      </c>
      <c r="CZ107" s="265">
        <v>94</v>
      </c>
      <c r="DA107" s="265">
        <v>95</v>
      </c>
      <c r="DB107" s="265">
        <v>96</v>
      </c>
      <c r="DC107" s="265">
        <v>97</v>
      </c>
      <c r="DD107" s="265">
        <v>97</v>
      </c>
      <c r="DE107" s="265">
        <v>96</v>
      </c>
      <c r="DF107" s="265">
        <v>96</v>
      </c>
      <c r="DG107" s="265">
        <v>97</v>
      </c>
      <c r="DH107" s="95">
        <v>97</v>
      </c>
      <c r="DI107" s="95">
        <v>94</v>
      </c>
      <c r="DJ107" s="95">
        <v>94</v>
      </c>
      <c r="DK107" s="95">
        <v>94</v>
      </c>
      <c r="DL107" s="95">
        <v>99</v>
      </c>
      <c r="DM107" s="95">
        <v>99</v>
      </c>
      <c r="DN107" s="95">
        <v>100</v>
      </c>
      <c r="DO107" s="95">
        <v>101</v>
      </c>
      <c r="DP107" s="95">
        <v>102</v>
      </c>
      <c r="DQ107" s="95">
        <v>102</v>
      </c>
      <c r="DR107" s="95">
        <v>103</v>
      </c>
      <c r="DS107" s="95">
        <v>103</v>
      </c>
      <c r="DT107" s="95">
        <v>103</v>
      </c>
      <c r="DU107" s="95">
        <v>103</v>
      </c>
      <c r="DV107" s="95">
        <v>102</v>
      </c>
      <c r="DW107" s="95">
        <v>103</v>
      </c>
      <c r="DX107" s="271">
        <v>102</v>
      </c>
      <c r="DY107" s="276">
        <v>101</v>
      </c>
      <c r="DZ107" s="276">
        <v>102</v>
      </c>
      <c r="EA107" s="276">
        <v>102</v>
      </c>
      <c r="EB107" s="276">
        <v>101</v>
      </c>
      <c r="EC107" s="276">
        <v>100</v>
      </c>
      <c r="ED107" s="276">
        <v>100</v>
      </c>
      <c r="EE107" s="276">
        <v>100</v>
      </c>
      <c r="EF107" s="95">
        <v>100</v>
      </c>
      <c r="EG107" s="281">
        <v>0</v>
      </c>
      <c r="EH107" s="282">
        <v>100</v>
      </c>
      <c r="EI107" s="281">
        <v>0</v>
      </c>
      <c r="EJ107" s="282">
        <v>100</v>
      </c>
    </row>
    <row r="108" spans="1:140" ht="15" outlineLevel="2">
      <c r="A108" s="262">
        <v>91</v>
      </c>
      <c r="B108" s="263" t="s">
        <v>323</v>
      </c>
      <c r="C108" s="264" t="s">
        <v>438</v>
      </c>
      <c r="D108" s="265">
        <v>121</v>
      </c>
      <c r="E108" s="265">
        <v>121</v>
      </c>
      <c r="F108" s="265">
        <v>121</v>
      </c>
      <c r="G108" s="265">
        <v>121</v>
      </c>
      <c r="H108" s="265">
        <v>121</v>
      </c>
      <c r="I108" s="265">
        <v>122</v>
      </c>
      <c r="J108" s="265">
        <v>122</v>
      </c>
      <c r="K108" s="265">
        <v>122</v>
      </c>
      <c r="L108" s="265">
        <v>122</v>
      </c>
      <c r="M108" s="265">
        <v>122</v>
      </c>
      <c r="N108" s="265">
        <v>122</v>
      </c>
      <c r="O108" s="265">
        <v>127</v>
      </c>
      <c r="P108" s="95">
        <v>127</v>
      </c>
      <c r="Q108" s="95">
        <v>117</v>
      </c>
      <c r="R108" s="95">
        <v>117</v>
      </c>
      <c r="S108" s="95">
        <v>144</v>
      </c>
      <c r="T108" s="95">
        <v>142</v>
      </c>
      <c r="U108" s="95">
        <v>146</v>
      </c>
      <c r="V108" s="95">
        <v>144</v>
      </c>
      <c r="W108" s="95">
        <v>144</v>
      </c>
      <c r="X108" s="95">
        <v>144</v>
      </c>
      <c r="Y108" s="95">
        <v>144</v>
      </c>
      <c r="Z108" s="95">
        <v>144</v>
      </c>
      <c r="AA108" s="95">
        <v>144</v>
      </c>
      <c r="AB108" s="265">
        <v>143</v>
      </c>
      <c r="AC108" s="265">
        <v>143</v>
      </c>
      <c r="AD108" s="265">
        <v>144</v>
      </c>
      <c r="AE108" s="265">
        <v>144</v>
      </c>
      <c r="AF108" s="265">
        <v>146</v>
      </c>
      <c r="AG108" s="265">
        <v>146</v>
      </c>
      <c r="AH108" s="265">
        <v>147</v>
      </c>
      <c r="AI108" s="265">
        <v>147</v>
      </c>
      <c r="AJ108" s="265">
        <v>147</v>
      </c>
      <c r="AK108" s="265">
        <v>147</v>
      </c>
      <c r="AL108" s="265">
        <v>147</v>
      </c>
      <c r="AM108" s="265">
        <v>147</v>
      </c>
      <c r="AN108" s="95">
        <v>147</v>
      </c>
      <c r="AO108" s="95">
        <v>150</v>
      </c>
      <c r="AP108" s="95">
        <v>150</v>
      </c>
      <c r="AQ108" s="95">
        <v>150</v>
      </c>
      <c r="AR108" s="95">
        <v>150</v>
      </c>
      <c r="AS108" s="95">
        <v>149</v>
      </c>
      <c r="AT108" s="95">
        <v>147</v>
      </c>
      <c r="AU108" s="95">
        <v>147</v>
      </c>
      <c r="AV108" s="95">
        <v>147</v>
      </c>
      <c r="AW108" s="95">
        <v>147</v>
      </c>
      <c r="AX108" s="95">
        <v>147</v>
      </c>
      <c r="AY108" s="95">
        <v>147</v>
      </c>
      <c r="AZ108" s="265">
        <v>147</v>
      </c>
      <c r="BA108" s="265">
        <v>147</v>
      </c>
      <c r="BB108" s="265">
        <v>147</v>
      </c>
      <c r="BC108" s="265">
        <v>146</v>
      </c>
      <c r="BD108" s="265">
        <v>146</v>
      </c>
      <c r="BE108" s="265">
        <v>145</v>
      </c>
      <c r="BF108" s="265">
        <v>144</v>
      </c>
      <c r="BG108" s="265">
        <v>140</v>
      </c>
      <c r="BH108" s="265">
        <v>140</v>
      </c>
      <c r="BI108" s="265">
        <v>139</v>
      </c>
      <c r="BJ108" s="265">
        <v>141</v>
      </c>
      <c r="BK108" s="265">
        <v>141</v>
      </c>
      <c r="BL108" s="95">
        <v>141</v>
      </c>
      <c r="BM108" s="95">
        <v>141</v>
      </c>
      <c r="BN108" s="95">
        <v>148</v>
      </c>
      <c r="BO108" s="95">
        <v>148</v>
      </c>
      <c r="BP108" s="95">
        <v>148</v>
      </c>
      <c r="BQ108" s="95">
        <v>149</v>
      </c>
      <c r="BR108" s="95">
        <v>148</v>
      </c>
      <c r="BS108" s="95">
        <v>149</v>
      </c>
      <c r="BT108" s="95">
        <v>148</v>
      </c>
      <c r="BU108" s="95">
        <v>148</v>
      </c>
      <c r="BV108" s="95">
        <v>147</v>
      </c>
      <c r="BW108" s="95">
        <v>147</v>
      </c>
      <c r="BX108" s="265">
        <v>149</v>
      </c>
      <c r="BY108" s="265">
        <v>147</v>
      </c>
      <c r="BZ108" s="265">
        <v>155</v>
      </c>
      <c r="CA108" s="265">
        <v>155</v>
      </c>
      <c r="CB108" s="265">
        <v>155</v>
      </c>
      <c r="CC108" s="265">
        <v>155</v>
      </c>
      <c r="CD108" s="265">
        <v>154</v>
      </c>
      <c r="CE108" s="265">
        <v>154</v>
      </c>
      <c r="CF108" s="265">
        <v>155</v>
      </c>
      <c r="CG108" s="265">
        <v>156</v>
      </c>
      <c r="CH108" s="265">
        <v>156</v>
      </c>
      <c r="CI108" s="265">
        <v>156</v>
      </c>
      <c r="CJ108" s="95">
        <v>156</v>
      </c>
      <c r="CK108" s="95">
        <v>156</v>
      </c>
      <c r="CL108" s="95">
        <v>157</v>
      </c>
      <c r="CM108" s="95">
        <v>159</v>
      </c>
      <c r="CN108" s="95">
        <v>160</v>
      </c>
      <c r="CO108" s="95">
        <v>161</v>
      </c>
      <c r="CP108" s="95">
        <v>162</v>
      </c>
      <c r="CQ108" s="95">
        <v>162</v>
      </c>
      <c r="CR108" s="95">
        <v>162</v>
      </c>
      <c r="CS108" s="95">
        <v>162</v>
      </c>
      <c r="CT108" s="95">
        <v>163</v>
      </c>
      <c r="CU108" s="95">
        <v>163</v>
      </c>
      <c r="CV108" s="265">
        <v>161</v>
      </c>
      <c r="CW108" s="265">
        <v>161</v>
      </c>
      <c r="CX108" s="265">
        <v>154</v>
      </c>
      <c r="CY108" s="265">
        <v>154</v>
      </c>
      <c r="CZ108" s="265">
        <v>153</v>
      </c>
      <c r="DA108" s="265">
        <v>154</v>
      </c>
      <c r="DB108" s="265">
        <v>154</v>
      </c>
      <c r="DC108" s="265">
        <v>151</v>
      </c>
      <c r="DD108" s="265">
        <v>151</v>
      </c>
      <c r="DE108" s="265">
        <v>151</v>
      </c>
      <c r="DF108" s="265">
        <v>150</v>
      </c>
      <c r="DG108" s="265">
        <v>146</v>
      </c>
      <c r="DH108" s="95">
        <v>144</v>
      </c>
      <c r="DI108" s="95">
        <v>145</v>
      </c>
      <c r="DJ108" s="95">
        <v>148</v>
      </c>
      <c r="DK108" s="95">
        <v>148</v>
      </c>
      <c r="DL108" s="95">
        <v>151</v>
      </c>
      <c r="DM108" s="95">
        <v>152</v>
      </c>
      <c r="DN108" s="95">
        <v>153</v>
      </c>
      <c r="DO108" s="95">
        <v>153</v>
      </c>
      <c r="DP108" s="95">
        <v>154</v>
      </c>
      <c r="DQ108" s="95">
        <v>154</v>
      </c>
      <c r="DR108" s="95">
        <v>154</v>
      </c>
      <c r="DS108" s="95">
        <v>154</v>
      </c>
      <c r="DT108" s="95">
        <v>152</v>
      </c>
      <c r="DU108" s="95">
        <v>151</v>
      </c>
      <c r="DV108" s="95">
        <v>151</v>
      </c>
      <c r="DW108" s="95">
        <v>152</v>
      </c>
      <c r="DX108" s="271">
        <v>152</v>
      </c>
      <c r="DY108" s="276">
        <v>152</v>
      </c>
      <c r="DZ108" s="276">
        <v>154</v>
      </c>
      <c r="EA108" s="276">
        <v>153</v>
      </c>
      <c r="EB108" s="276">
        <v>154</v>
      </c>
      <c r="EC108" s="276">
        <v>153</v>
      </c>
      <c r="ED108" s="276">
        <v>153</v>
      </c>
      <c r="EE108" s="276">
        <v>153</v>
      </c>
      <c r="EF108" s="95">
        <v>153</v>
      </c>
      <c r="EG108" s="281">
        <v>0</v>
      </c>
      <c r="EH108" s="282">
        <v>100</v>
      </c>
      <c r="EI108" s="281">
        <v>0</v>
      </c>
      <c r="EJ108" s="282">
        <v>100</v>
      </c>
    </row>
    <row r="109" spans="1:140" ht="15" outlineLevel="2">
      <c r="A109" s="262">
        <v>93</v>
      </c>
      <c r="B109" s="263" t="s">
        <v>323</v>
      </c>
      <c r="C109" s="264" t="s">
        <v>439</v>
      </c>
      <c r="D109" s="265">
        <v>214</v>
      </c>
      <c r="E109" s="265">
        <v>214</v>
      </c>
      <c r="F109" s="265">
        <v>214</v>
      </c>
      <c r="G109" s="265">
        <v>214</v>
      </c>
      <c r="H109" s="265">
        <v>214</v>
      </c>
      <c r="I109" s="265">
        <v>216</v>
      </c>
      <c r="J109" s="265">
        <v>216</v>
      </c>
      <c r="K109" s="265">
        <v>216</v>
      </c>
      <c r="L109" s="265">
        <v>216</v>
      </c>
      <c r="M109" s="265">
        <v>216</v>
      </c>
      <c r="N109" s="265">
        <v>216</v>
      </c>
      <c r="O109" s="265">
        <v>226</v>
      </c>
      <c r="P109" s="95">
        <v>226</v>
      </c>
      <c r="Q109" s="95">
        <v>208</v>
      </c>
      <c r="R109" s="95">
        <v>205</v>
      </c>
      <c r="S109" s="95">
        <v>291</v>
      </c>
      <c r="T109" s="95">
        <v>290</v>
      </c>
      <c r="U109" s="95">
        <v>297</v>
      </c>
      <c r="V109" s="95">
        <v>299</v>
      </c>
      <c r="W109" s="95">
        <v>298</v>
      </c>
      <c r="X109" s="95">
        <v>298</v>
      </c>
      <c r="Y109" s="95">
        <v>297</v>
      </c>
      <c r="Z109" s="95">
        <v>296</v>
      </c>
      <c r="AA109" s="95">
        <v>295</v>
      </c>
      <c r="AB109" s="265">
        <v>293</v>
      </c>
      <c r="AC109" s="265">
        <v>292</v>
      </c>
      <c r="AD109" s="265">
        <v>295</v>
      </c>
      <c r="AE109" s="265">
        <v>295</v>
      </c>
      <c r="AF109" s="265">
        <v>294</v>
      </c>
      <c r="AG109" s="265">
        <v>293</v>
      </c>
      <c r="AH109" s="265">
        <v>296</v>
      </c>
      <c r="AI109" s="265">
        <v>296</v>
      </c>
      <c r="AJ109" s="265">
        <v>294</v>
      </c>
      <c r="AK109" s="265">
        <v>295</v>
      </c>
      <c r="AL109" s="265">
        <v>294</v>
      </c>
      <c r="AM109" s="265">
        <v>294</v>
      </c>
      <c r="AN109" s="95">
        <v>294</v>
      </c>
      <c r="AO109" s="95">
        <v>296</v>
      </c>
      <c r="AP109" s="95">
        <v>296</v>
      </c>
      <c r="AQ109" s="95">
        <v>296</v>
      </c>
      <c r="AR109" s="95">
        <v>295</v>
      </c>
      <c r="AS109" s="95">
        <v>295</v>
      </c>
      <c r="AT109" s="95">
        <v>295</v>
      </c>
      <c r="AU109" s="95">
        <v>294</v>
      </c>
      <c r="AV109" s="95">
        <v>294</v>
      </c>
      <c r="AW109" s="95">
        <v>294</v>
      </c>
      <c r="AX109" s="95">
        <v>293</v>
      </c>
      <c r="AY109" s="95">
        <v>293</v>
      </c>
      <c r="AZ109" s="265">
        <v>293</v>
      </c>
      <c r="BA109" s="265">
        <v>291</v>
      </c>
      <c r="BB109" s="265">
        <v>291</v>
      </c>
      <c r="BC109" s="265">
        <v>291</v>
      </c>
      <c r="BD109" s="265">
        <v>291</v>
      </c>
      <c r="BE109" s="265">
        <v>290</v>
      </c>
      <c r="BF109" s="265">
        <v>286</v>
      </c>
      <c r="BG109" s="265">
        <v>289</v>
      </c>
      <c r="BH109" s="265">
        <v>289</v>
      </c>
      <c r="BI109" s="265">
        <v>289</v>
      </c>
      <c r="BJ109" s="265">
        <v>288</v>
      </c>
      <c r="BK109" s="265">
        <v>288</v>
      </c>
      <c r="BL109" s="95">
        <v>286</v>
      </c>
      <c r="BM109" s="95">
        <v>286</v>
      </c>
      <c r="BN109" s="95">
        <v>289</v>
      </c>
      <c r="BO109" s="95">
        <v>291</v>
      </c>
      <c r="BP109" s="95">
        <v>291</v>
      </c>
      <c r="BQ109" s="95">
        <v>292</v>
      </c>
      <c r="BR109" s="95">
        <v>291</v>
      </c>
      <c r="BS109" s="95">
        <v>291</v>
      </c>
      <c r="BT109" s="95">
        <v>291</v>
      </c>
      <c r="BU109" s="95">
        <v>291</v>
      </c>
      <c r="BV109" s="95">
        <v>292</v>
      </c>
      <c r="BW109" s="95">
        <v>292</v>
      </c>
      <c r="BX109" s="265">
        <v>295</v>
      </c>
      <c r="BY109" s="265">
        <v>292</v>
      </c>
      <c r="BZ109" s="265">
        <v>303</v>
      </c>
      <c r="CA109" s="265">
        <v>299</v>
      </c>
      <c r="CB109" s="265">
        <v>301</v>
      </c>
      <c r="CC109" s="265">
        <v>302</v>
      </c>
      <c r="CD109" s="265">
        <v>302</v>
      </c>
      <c r="CE109" s="265">
        <v>301</v>
      </c>
      <c r="CF109" s="265">
        <v>298</v>
      </c>
      <c r="CG109" s="265">
        <v>300</v>
      </c>
      <c r="CH109" s="265">
        <v>300</v>
      </c>
      <c r="CI109" s="265">
        <v>295</v>
      </c>
      <c r="CJ109" s="95">
        <v>296</v>
      </c>
      <c r="CK109" s="95">
        <v>294</v>
      </c>
      <c r="CL109" s="95">
        <v>293</v>
      </c>
      <c r="CM109" s="95">
        <v>294</v>
      </c>
      <c r="CN109" s="95">
        <v>295</v>
      </c>
      <c r="CO109" s="95">
        <v>296</v>
      </c>
      <c r="CP109" s="95">
        <v>292</v>
      </c>
      <c r="CQ109" s="95">
        <v>293</v>
      </c>
      <c r="CR109" s="95">
        <v>294</v>
      </c>
      <c r="CS109" s="95">
        <v>293</v>
      </c>
      <c r="CT109" s="95">
        <v>293</v>
      </c>
      <c r="CU109" s="95">
        <v>291</v>
      </c>
      <c r="CV109" s="265">
        <v>291</v>
      </c>
      <c r="CW109" s="265">
        <v>289</v>
      </c>
      <c r="CX109" s="265">
        <v>283</v>
      </c>
      <c r="CY109" s="265">
        <v>292</v>
      </c>
      <c r="CZ109" s="265">
        <v>293</v>
      </c>
      <c r="DA109" s="265">
        <v>294</v>
      </c>
      <c r="DB109" s="265">
        <v>297</v>
      </c>
      <c r="DC109" s="265">
        <v>297</v>
      </c>
      <c r="DD109" s="265">
        <v>296</v>
      </c>
      <c r="DE109" s="265">
        <v>295</v>
      </c>
      <c r="DF109" s="265">
        <v>293</v>
      </c>
      <c r="DG109" s="265">
        <v>290</v>
      </c>
      <c r="DH109" s="95">
        <v>289</v>
      </c>
      <c r="DI109" s="95">
        <v>297</v>
      </c>
      <c r="DJ109" s="95">
        <v>289</v>
      </c>
      <c r="DK109" s="95">
        <v>292</v>
      </c>
      <c r="DL109" s="95">
        <v>294</v>
      </c>
      <c r="DM109" s="95">
        <v>295</v>
      </c>
      <c r="DN109" s="95">
        <v>298</v>
      </c>
      <c r="DO109" s="95">
        <v>299</v>
      </c>
      <c r="DP109" s="95">
        <v>299</v>
      </c>
      <c r="DQ109" s="95">
        <v>299</v>
      </c>
      <c r="DR109" s="95">
        <v>299</v>
      </c>
      <c r="DS109" s="95">
        <v>299</v>
      </c>
      <c r="DT109" s="95">
        <v>298</v>
      </c>
      <c r="DU109" s="95">
        <v>300</v>
      </c>
      <c r="DV109" s="95">
        <v>299</v>
      </c>
      <c r="DW109" s="95">
        <v>296</v>
      </c>
      <c r="DX109" s="271">
        <v>298</v>
      </c>
      <c r="DY109" s="276">
        <v>300</v>
      </c>
      <c r="DZ109" s="276">
        <v>300</v>
      </c>
      <c r="EA109" s="276">
        <v>299</v>
      </c>
      <c r="EB109" s="276">
        <v>299</v>
      </c>
      <c r="EC109" s="276">
        <v>299</v>
      </c>
      <c r="ED109" s="276">
        <v>298</v>
      </c>
      <c r="EE109" s="276">
        <v>298</v>
      </c>
      <c r="EF109" s="95">
        <v>297</v>
      </c>
      <c r="EG109" s="281">
        <v>-1</v>
      </c>
      <c r="EH109" s="282">
        <v>99.664429530201303</v>
      </c>
      <c r="EI109" s="281">
        <v>-1</v>
      </c>
      <c r="EJ109" s="282">
        <v>99.664429530201303</v>
      </c>
    </row>
    <row r="110" spans="1:140" ht="15" outlineLevel="2">
      <c r="A110" s="262">
        <v>101</v>
      </c>
      <c r="B110" s="263" t="s">
        <v>323</v>
      </c>
      <c r="C110" s="264" t="s">
        <v>440</v>
      </c>
      <c r="D110" s="265">
        <v>339</v>
      </c>
      <c r="E110" s="265">
        <v>339</v>
      </c>
      <c r="F110" s="265">
        <v>339</v>
      </c>
      <c r="G110" s="265">
        <v>339</v>
      </c>
      <c r="H110" s="265">
        <v>339</v>
      </c>
      <c r="I110" s="265">
        <v>345</v>
      </c>
      <c r="J110" s="265">
        <v>345</v>
      </c>
      <c r="K110" s="265">
        <v>345</v>
      </c>
      <c r="L110" s="265">
        <v>345</v>
      </c>
      <c r="M110" s="265">
        <v>345</v>
      </c>
      <c r="N110" s="265">
        <v>343</v>
      </c>
      <c r="O110" s="265">
        <v>363</v>
      </c>
      <c r="P110" s="95">
        <v>364</v>
      </c>
      <c r="Q110" s="95">
        <v>320</v>
      </c>
      <c r="R110" s="95">
        <v>314</v>
      </c>
      <c r="S110" s="95">
        <v>439</v>
      </c>
      <c r="T110" s="95">
        <v>430</v>
      </c>
      <c r="U110" s="95">
        <v>444</v>
      </c>
      <c r="V110" s="95">
        <v>440</v>
      </c>
      <c r="W110" s="95">
        <v>440</v>
      </c>
      <c r="X110" s="95">
        <v>440</v>
      </c>
      <c r="Y110" s="95">
        <v>442</v>
      </c>
      <c r="Z110" s="95">
        <v>441</v>
      </c>
      <c r="AA110" s="95">
        <v>442</v>
      </c>
      <c r="AB110" s="265">
        <v>442</v>
      </c>
      <c r="AC110" s="265">
        <v>443</v>
      </c>
      <c r="AD110" s="265">
        <v>442</v>
      </c>
      <c r="AE110" s="265">
        <v>442</v>
      </c>
      <c r="AF110" s="265">
        <v>449</v>
      </c>
      <c r="AG110" s="265">
        <v>447</v>
      </c>
      <c r="AH110" s="265">
        <v>454</v>
      </c>
      <c r="AI110" s="265">
        <v>456</v>
      </c>
      <c r="AJ110" s="265">
        <v>459</v>
      </c>
      <c r="AK110" s="265">
        <v>460</v>
      </c>
      <c r="AL110" s="265">
        <v>458</v>
      </c>
      <c r="AM110" s="265">
        <v>458</v>
      </c>
      <c r="AN110" s="95">
        <v>455</v>
      </c>
      <c r="AO110" s="95">
        <v>455</v>
      </c>
      <c r="AP110" s="95">
        <v>453</v>
      </c>
      <c r="AQ110" s="95">
        <v>452</v>
      </c>
      <c r="AR110" s="95">
        <v>450</v>
      </c>
      <c r="AS110" s="95">
        <v>449</v>
      </c>
      <c r="AT110" s="95">
        <v>448</v>
      </c>
      <c r="AU110" s="95">
        <v>447</v>
      </c>
      <c r="AV110" s="95">
        <v>447</v>
      </c>
      <c r="AW110" s="95">
        <v>447</v>
      </c>
      <c r="AX110" s="95">
        <v>444</v>
      </c>
      <c r="AY110" s="95">
        <v>444</v>
      </c>
      <c r="AZ110" s="265">
        <v>443</v>
      </c>
      <c r="BA110" s="265">
        <v>441</v>
      </c>
      <c r="BB110" s="265">
        <v>440</v>
      </c>
      <c r="BC110" s="265">
        <v>440</v>
      </c>
      <c r="BD110" s="265">
        <v>437</v>
      </c>
      <c r="BE110" s="265">
        <v>437</v>
      </c>
      <c r="BF110" s="265">
        <v>431</v>
      </c>
      <c r="BG110" s="265">
        <v>429</v>
      </c>
      <c r="BH110" s="265">
        <v>429</v>
      </c>
      <c r="BI110" s="265">
        <v>428</v>
      </c>
      <c r="BJ110" s="265">
        <v>432</v>
      </c>
      <c r="BK110" s="265">
        <v>432</v>
      </c>
      <c r="BL110" s="95">
        <v>429</v>
      </c>
      <c r="BM110" s="95">
        <v>427</v>
      </c>
      <c r="BN110" s="95">
        <v>435</v>
      </c>
      <c r="BO110" s="95">
        <v>435</v>
      </c>
      <c r="BP110" s="95">
        <v>435</v>
      </c>
      <c r="BQ110" s="95">
        <v>441</v>
      </c>
      <c r="BR110" s="95">
        <v>435</v>
      </c>
      <c r="BS110" s="95">
        <v>434</v>
      </c>
      <c r="BT110" s="95">
        <v>433</v>
      </c>
      <c r="BU110" s="95">
        <v>428</v>
      </c>
      <c r="BV110" s="95">
        <v>431</v>
      </c>
      <c r="BW110" s="95">
        <v>430</v>
      </c>
      <c r="BX110" s="265">
        <v>432</v>
      </c>
      <c r="BY110" s="265">
        <v>428</v>
      </c>
      <c r="BZ110" s="265">
        <v>461</v>
      </c>
      <c r="CA110" s="265">
        <v>455</v>
      </c>
      <c r="CB110" s="265">
        <v>458</v>
      </c>
      <c r="CC110" s="265">
        <v>453</v>
      </c>
      <c r="CD110" s="265">
        <v>454</v>
      </c>
      <c r="CE110" s="265">
        <v>452</v>
      </c>
      <c r="CF110" s="265">
        <v>449</v>
      </c>
      <c r="CG110" s="265">
        <v>450</v>
      </c>
      <c r="CH110" s="265">
        <v>445</v>
      </c>
      <c r="CI110" s="265">
        <v>446</v>
      </c>
      <c r="CJ110" s="95">
        <v>444</v>
      </c>
      <c r="CK110" s="95">
        <v>436</v>
      </c>
      <c r="CL110" s="95">
        <v>436</v>
      </c>
      <c r="CM110" s="95">
        <v>441</v>
      </c>
      <c r="CN110" s="95">
        <v>441</v>
      </c>
      <c r="CO110" s="95">
        <v>445</v>
      </c>
      <c r="CP110" s="95">
        <v>443</v>
      </c>
      <c r="CQ110" s="95">
        <v>446</v>
      </c>
      <c r="CR110" s="95">
        <v>445</v>
      </c>
      <c r="CS110" s="95">
        <v>444</v>
      </c>
      <c r="CT110" s="95">
        <v>444</v>
      </c>
      <c r="CU110" s="95">
        <v>443</v>
      </c>
      <c r="CV110" s="265">
        <v>443</v>
      </c>
      <c r="CW110" s="265">
        <v>439</v>
      </c>
      <c r="CX110" s="265">
        <v>440</v>
      </c>
      <c r="CY110" s="265">
        <v>444</v>
      </c>
      <c r="CZ110" s="265">
        <v>441</v>
      </c>
      <c r="DA110" s="265">
        <v>441</v>
      </c>
      <c r="DB110" s="265">
        <v>440</v>
      </c>
      <c r="DC110" s="265">
        <v>438</v>
      </c>
      <c r="DD110" s="265">
        <v>440</v>
      </c>
      <c r="DE110" s="265">
        <v>440</v>
      </c>
      <c r="DF110" s="265">
        <v>439</v>
      </c>
      <c r="DG110" s="265">
        <v>439</v>
      </c>
      <c r="DH110" s="95">
        <v>434</v>
      </c>
      <c r="DI110" s="95">
        <v>428</v>
      </c>
      <c r="DJ110" s="95">
        <v>425</v>
      </c>
      <c r="DK110" s="95">
        <v>427</v>
      </c>
      <c r="DL110" s="95">
        <v>431</v>
      </c>
      <c r="DM110" s="95">
        <v>433</v>
      </c>
      <c r="DN110" s="95">
        <v>431</v>
      </c>
      <c r="DO110" s="95">
        <v>431</v>
      </c>
      <c r="DP110" s="95">
        <v>433</v>
      </c>
      <c r="DQ110" s="95">
        <v>438</v>
      </c>
      <c r="DR110" s="95">
        <v>442</v>
      </c>
      <c r="DS110" s="95">
        <v>442</v>
      </c>
      <c r="DT110" s="95">
        <v>442</v>
      </c>
      <c r="DU110" s="95">
        <v>438</v>
      </c>
      <c r="DV110" s="95">
        <v>437</v>
      </c>
      <c r="DW110" s="95">
        <v>435</v>
      </c>
      <c r="DX110" s="271">
        <v>438</v>
      </c>
      <c r="DY110" s="276">
        <v>441</v>
      </c>
      <c r="DZ110" s="276">
        <v>441</v>
      </c>
      <c r="EA110" s="276">
        <v>443</v>
      </c>
      <c r="EB110" s="276">
        <v>445</v>
      </c>
      <c r="EC110" s="276">
        <v>444</v>
      </c>
      <c r="ED110" s="276">
        <v>443</v>
      </c>
      <c r="EE110" s="276">
        <v>443</v>
      </c>
      <c r="EF110" s="95">
        <v>439</v>
      </c>
      <c r="EG110" s="281">
        <v>-4</v>
      </c>
      <c r="EH110" s="282">
        <v>99.097065462753903</v>
      </c>
      <c r="EI110" s="281">
        <v>-4</v>
      </c>
      <c r="EJ110" s="282">
        <v>99.097065462753903</v>
      </c>
    </row>
    <row r="111" spans="1:140" ht="15" outlineLevel="2">
      <c r="A111" s="262">
        <v>145</v>
      </c>
      <c r="B111" s="263" t="s">
        <v>323</v>
      </c>
      <c r="C111" s="264" t="s">
        <v>441</v>
      </c>
      <c r="D111" s="265">
        <v>127</v>
      </c>
      <c r="E111" s="265">
        <v>127</v>
      </c>
      <c r="F111" s="265">
        <v>127</v>
      </c>
      <c r="G111" s="265">
        <v>127</v>
      </c>
      <c r="H111" s="265">
        <v>127</v>
      </c>
      <c r="I111" s="265">
        <v>127</v>
      </c>
      <c r="J111" s="265">
        <v>127</v>
      </c>
      <c r="K111" s="265">
        <v>127</v>
      </c>
      <c r="L111" s="265">
        <v>127</v>
      </c>
      <c r="M111" s="265">
        <v>127</v>
      </c>
      <c r="N111" s="265">
        <v>127</v>
      </c>
      <c r="O111" s="265">
        <v>134</v>
      </c>
      <c r="P111" s="95">
        <v>134</v>
      </c>
      <c r="Q111" s="95">
        <v>117</v>
      </c>
      <c r="R111" s="95">
        <v>116</v>
      </c>
      <c r="S111" s="95">
        <v>147</v>
      </c>
      <c r="T111" s="95">
        <v>145</v>
      </c>
      <c r="U111" s="95">
        <v>148</v>
      </c>
      <c r="V111" s="95">
        <v>146</v>
      </c>
      <c r="W111" s="95">
        <v>142</v>
      </c>
      <c r="X111" s="95">
        <v>142</v>
      </c>
      <c r="Y111" s="95">
        <v>142</v>
      </c>
      <c r="Z111" s="95">
        <v>141</v>
      </c>
      <c r="AA111" s="95">
        <v>141</v>
      </c>
      <c r="AB111" s="265">
        <v>141</v>
      </c>
      <c r="AC111" s="265">
        <v>141</v>
      </c>
      <c r="AD111" s="265">
        <v>141</v>
      </c>
      <c r="AE111" s="265">
        <v>141</v>
      </c>
      <c r="AF111" s="265">
        <v>141</v>
      </c>
      <c r="AG111" s="265">
        <v>141</v>
      </c>
      <c r="AH111" s="265">
        <v>141</v>
      </c>
      <c r="AI111" s="265">
        <v>139</v>
      </c>
      <c r="AJ111" s="265">
        <v>139</v>
      </c>
      <c r="AK111" s="265">
        <v>139</v>
      </c>
      <c r="AL111" s="265">
        <v>139</v>
      </c>
      <c r="AM111" s="265">
        <v>139</v>
      </c>
      <c r="AN111" s="95">
        <v>139</v>
      </c>
      <c r="AO111" s="95">
        <v>140</v>
      </c>
      <c r="AP111" s="95">
        <v>140</v>
      </c>
      <c r="AQ111" s="95">
        <v>140</v>
      </c>
      <c r="AR111" s="95">
        <v>140</v>
      </c>
      <c r="AS111" s="95">
        <v>140</v>
      </c>
      <c r="AT111" s="95">
        <v>140</v>
      </c>
      <c r="AU111" s="95">
        <v>140</v>
      </c>
      <c r="AV111" s="95">
        <v>140</v>
      </c>
      <c r="AW111" s="95">
        <v>137</v>
      </c>
      <c r="AX111" s="95">
        <v>136</v>
      </c>
      <c r="AY111" s="95">
        <v>136</v>
      </c>
      <c r="AZ111" s="265">
        <v>136</v>
      </c>
      <c r="BA111" s="265">
        <v>136</v>
      </c>
      <c r="BB111" s="265">
        <v>136</v>
      </c>
      <c r="BC111" s="265">
        <v>136</v>
      </c>
      <c r="BD111" s="265">
        <v>136</v>
      </c>
      <c r="BE111" s="265">
        <v>136</v>
      </c>
      <c r="BF111" s="265">
        <v>131</v>
      </c>
      <c r="BG111" s="265">
        <v>128</v>
      </c>
      <c r="BH111" s="265">
        <v>128</v>
      </c>
      <c r="BI111" s="265">
        <v>128</v>
      </c>
      <c r="BJ111" s="265">
        <v>127</v>
      </c>
      <c r="BK111" s="265">
        <v>127</v>
      </c>
      <c r="BL111" s="95">
        <v>127</v>
      </c>
      <c r="BM111" s="95">
        <v>126</v>
      </c>
      <c r="BN111" s="95">
        <v>128</v>
      </c>
      <c r="BO111" s="95">
        <v>128</v>
      </c>
      <c r="BP111" s="95">
        <v>128</v>
      </c>
      <c r="BQ111" s="95">
        <v>128</v>
      </c>
      <c r="BR111" s="95">
        <v>127</v>
      </c>
      <c r="BS111" s="95">
        <v>127</v>
      </c>
      <c r="BT111" s="95">
        <v>124</v>
      </c>
      <c r="BU111" s="95">
        <v>124</v>
      </c>
      <c r="BV111" s="95">
        <v>124</v>
      </c>
      <c r="BW111" s="95">
        <v>125</v>
      </c>
      <c r="BX111" s="265">
        <v>126</v>
      </c>
      <c r="BY111" s="265">
        <v>126</v>
      </c>
      <c r="BZ111" s="265">
        <v>135</v>
      </c>
      <c r="CA111" s="265">
        <v>132</v>
      </c>
      <c r="CB111" s="265">
        <v>133</v>
      </c>
      <c r="CC111" s="265">
        <v>134</v>
      </c>
      <c r="CD111" s="265">
        <v>134</v>
      </c>
      <c r="CE111" s="265">
        <v>134</v>
      </c>
      <c r="CF111" s="265">
        <v>133</v>
      </c>
      <c r="CG111" s="265">
        <v>135</v>
      </c>
      <c r="CH111" s="265">
        <v>132</v>
      </c>
      <c r="CI111" s="265">
        <v>129</v>
      </c>
      <c r="CJ111" s="95">
        <v>128</v>
      </c>
      <c r="CK111" s="95">
        <v>127</v>
      </c>
      <c r="CL111" s="95">
        <v>126</v>
      </c>
      <c r="CM111" s="95">
        <v>127</v>
      </c>
      <c r="CN111" s="95">
        <v>127</v>
      </c>
      <c r="CO111" s="95">
        <v>129</v>
      </c>
      <c r="CP111" s="95">
        <v>129</v>
      </c>
      <c r="CQ111" s="95">
        <v>131</v>
      </c>
      <c r="CR111" s="95">
        <v>131</v>
      </c>
      <c r="CS111" s="95">
        <v>131</v>
      </c>
      <c r="CT111" s="95">
        <v>130</v>
      </c>
      <c r="CU111" s="95">
        <v>130</v>
      </c>
      <c r="CV111" s="265">
        <v>129</v>
      </c>
      <c r="CW111" s="265">
        <v>130</v>
      </c>
      <c r="CX111" s="265">
        <v>130</v>
      </c>
      <c r="CY111" s="265">
        <v>129</v>
      </c>
      <c r="CZ111" s="265">
        <v>131</v>
      </c>
      <c r="DA111" s="265">
        <v>131</v>
      </c>
      <c r="DB111" s="265">
        <v>132</v>
      </c>
      <c r="DC111" s="265">
        <v>131</v>
      </c>
      <c r="DD111" s="265">
        <v>130</v>
      </c>
      <c r="DE111" s="265">
        <v>130</v>
      </c>
      <c r="DF111" s="265">
        <v>129</v>
      </c>
      <c r="DG111" s="265">
        <v>130</v>
      </c>
      <c r="DH111" s="95">
        <v>129</v>
      </c>
      <c r="DI111" s="95">
        <v>130</v>
      </c>
      <c r="DJ111" s="95">
        <v>124</v>
      </c>
      <c r="DK111" s="95">
        <v>126</v>
      </c>
      <c r="DL111" s="95">
        <v>125</v>
      </c>
      <c r="DM111" s="95">
        <v>125</v>
      </c>
      <c r="DN111" s="95">
        <v>125</v>
      </c>
      <c r="DO111" s="95">
        <v>125</v>
      </c>
      <c r="DP111" s="95">
        <v>125</v>
      </c>
      <c r="DQ111" s="95">
        <v>125</v>
      </c>
      <c r="DR111" s="95">
        <v>124</v>
      </c>
      <c r="DS111" s="95">
        <v>124</v>
      </c>
      <c r="DT111" s="95">
        <v>119</v>
      </c>
      <c r="DU111" s="95">
        <v>119</v>
      </c>
      <c r="DV111" s="95">
        <v>118</v>
      </c>
      <c r="DW111" s="95">
        <v>117</v>
      </c>
      <c r="DX111" s="271">
        <v>115</v>
      </c>
      <c r="DY111" s="276">
        <v>117</v>
      </c>
      <c r="DZ111" s="276">
        <v>118</v>
      </c>
      <c r="EA111" s="276">
        <v>118</v>
      </c>
      <c r="EB111" s="276">
        <v>121</v>
      </c>
      <c r="EC111" s="276">
        <v>119</v>
      </c>
      <c r="ED111" s="276">
        <v>120</v>
      </c>
      <c r="EE111" s="276">
        <v>122</v>
      </c>
      <c r="EF111" s="95">
        <v>122</v>
      </c>
      <c r="EG111" s="281">
        <v>0</v>
      </c>
      <c r="EH111" s="282">
        <v>100</v>
      </c>
      <c r="EI111" s="281">
        <v>0</v>
      </c>
      <c r="EJ111" s="282">
        <v>100</v>
      </c>
    </row>
    <row r="112" spans="1:140" ht="15" outlineLevel="2">
      <c r="A112" s="262">
        <v>209</v>
      </c>
      <c r="B112" s="263" t="s">
        <v>323</v>
      </c>
      <c r="C112" s="264" t="s">
        <v>442</v>
      </c>
      <c r="D112" s="265">
        <v>218</v>
      </c>
      <c r="E112" s="265">
        <v>218</v>
      </c>
      <c r="F112" s="265">
        <v>218</v>
      </c>
      <c r="G112" s="265">
        <v>218</v>
      </c>
      <c r="H112" s="265">
        <v>218</v>
      </c>
      <c r="I112" s="265">
        <v>226</v>
      </c>
      <c r="J112" s="265">
        <v>226</v>
      </c>
      <c r="K112" s="265">
        <v>226</v>
      </c>
      <c r="L112" s="265">
        <v>226</v>
      </c>
      <c r="M112" s="265">
        <v>226</v>
      </c>
      <c r="N112" s="265">
        <v>226</v>
      </c>
      <c r="O112" s="265">
        <v>247</v>
      </c>
      <c r="P112" s="95">
        <v>244</v>
      </c>
      <c r="Q112" s="95">
        <v>217</v>
      </c>
      <c r="R112" s="95">
        <v>215</v>
      </c>
      <c r="S112" s="95">
        <v>284</v>
      </c>
      <c r="T112" s="95">
        <v>280</v>
      </c>
      <c r="U112" s="95">
        <v>283</v>
      </c>
      <c r="V112" s="95">
        <v>284</v>
      </c>
      <c r="W112" s="95">
        <v>280</v>
      </c>
      <c r="X112" s="95">
        <v>279</v>
      </c>
      <c r="Y112" s="95">
        <v>281</v>
      </c>
      <c r="Z112" s="95">
        <v>281</v>
      </c>
      <c r="AA112" s="95">
        <v>284</v>
      </c>
      <c r="AB112" s="265">
        <v>284</v>
      </c>
      <c r="AC112" s="265">
        <v>284</v>
      </c>
      <c r="AD112" s="265">
        <v>283</v>
      </c>
      <c r="AE112" s="265">
        <v>283</v>
      </c>
      <c r="AF112" s="265">
        <v>288</v>
      </c>
      <c r="AG112" s="265">
        <v>287</v>
      </c>
      <c r="AH112" s="265">
        <v>287</v>
      </c>
      <c r="AI112" s="265">
        <v>290</v>
      </c>
      <c r="AJ112" s="265">
        <v>293</v>
      </c>
      <c r="AK112" s="265">
        <v>292</v>
      </c>
      <c r="AL112" s="265">
        <v>291</v>
      </c>
      <c r="AM112" s="265">
        <v>291</v>
      </c>
      <c r="AN112" s="95">
        <v>291</v>
      </c>
      <c r="AO112" s="95">
        <v>289</v>
      </c>
      <c r="AP112" s="95">
        <v>289</v>
      </c>
      <c r="AQ112" s="95">
        <v>289</v>
      </c>
      <c r="AR112" s="95">
        <v>288</v>
      </c>
      <c r="AS112" s="95">
        <v>288</v>
      </c>
      <c r="AT112" s="95">
        <v>288</v>
      </c>
      <c r="AU112" s="95">
        <v>287</v>
      </c>
      <c r="AV112" s="95">
        <v>286</v>
      </c>
      <c r="AW112" s="95">
        <v>286</v>
      </c>
      <c r="AX112" s="95">
        <v>285</v>
      </c>
      <c r="AY112" s="95">
        <v>285</v>
      </c>
      <c r="AZ112" s="265">
        <v>284</v>
      </c>
      <c r="BA112" s="265">
        <v>284</v>
      </c>
      <c r="BB112" s="265">
        <v>284</v>
      </c>
      <c r="BC112" s="265">
        <v>283</v>
      </c>
      <c r="BD112" s="265">
        <v>283</v>
      </c>
      <c r="BE112" s="265">
        <v>283</v>
      </c>
      <c r="BF112" s="265">
        <v>281</v>
      </c>
      <c r="BG112" s="265">
        <v>282</v>
      </c>
      <c r="BH112" s="265">
        <v>281</v>
      </c>
      <c r="BI112" s="265">
        <v>280</v>
      </c>
      <c r="BJ112" s="265">
        <v>282</v>
      </c>
      <c r="BK112" s="265">
        <v>281</v>
      </c>
      <c r="BL112" s="95">
        <v>280</v>
      </c>
      <c r="BM112" s="95">
        <v>280</v>
      </c>
      <c r="BN112" s="95">
        <v>285</v>
      </c>
      <c r="BO112" s="95">
        <v>286</v>
      </c>
      <c r="BP112" s="95">
        <v>286</v>
      </c>
      <c r="BQ112" s="95">
        <v>287</v>
      </c>
      <c r="BR112" s="95">
        <v>284</v>
      </c>
      <c r="BS112" s="95">
        <v>285</v>
      </c>
      <c r="BT112" s="95">
        <v>285</v>
      </c>
      <c r="BU112" s="95">
        <v>285</v>
      </c>
      <c r="BV112" s="95">
        <v>285</v>
      </c>
      <c r="BW112" s="95">
        <v>285</v>
      </c>
      <c r="BX112" s="265">
        <v>286</v>
      </c>
      <c r="BY112" s="265">
        <v>287</v>
      </c>
      <c r="BZ112" s="265">
        <v>304</v>
      </c>
      <c r="CA112" s="265">
        <v>305</v>
      </c>
      <c r="CB112" s="265">
        <v>304</v>
      </c>
      <c r="CC112" s="265">
        <v>304</v>
      </c>
      <c r="CD112" s="265">
        <v>302</v>
      </c>
      <c r="CE112" s="265">
        <v>298</v>
      </c>
      <c r="CF112" s="265">
        <v>297</v>
      </c>
      <c r="CG112" s="265">
        <v>297</v>
      </c>
      <c r="CH112" s="265">
        <v>297</v>
      </c>
      <c r="CI112" s="265">
        <v>295</v>
      </c>
      <c r="CJ112" s="95">
        <v>295</v>
      </c>
      <c r="CK112" s="95">
        <v>292</v>
      </c>
      <c r="CL112" s="95">
        <v>292</v>
      </c>
      <c r="CM112" s="95">
        <v>295</v>
      </c>
      <c r="CN112" s="95">
        <v>295</v>
      </c>
      <c r="CO112" s="95">
        <v>295</v>
      </c>
      <c r="CP112" s="95">
        <v>294</v>
      </c>
      <c r="CQ112" s="95">
        <v>296</v>
      </c>
      <c r="CR112" s="95">
        <v>300</v>
      </c>
      <c r="CS112" s="95">
        <v>296</v>
      </c>
      <c r="CT112" s="95">
        <v>299</v>
      </c>
      <c r="CU112" s="95">
        <v>300</v>
      </c>
      <c r="CV112" s="265">
        <v>300</v>
      </c>
      <c r="CW112" s="265">
        <v>300</v>
      </c>
      <c r="CX112" s="265">
        <v>301</v>
      </c>
      <c r="CY112" s="265">
        <v>304</v>
      </c>
      <c r="CZ112" s="265">
        <v>305</v>
      </c>
      <c r="DA112" s="265">
        <v>307</v>
      </c>
      <c r="DB112" s="265">
        <v>305</v>
      </c>
      <c r="DC112" s="265">
        <v>306</v>
      </c>
      <c r="DD112" s="265">
        <v>306</v>
      </c>
      <c r="DE112" s="265">
        <v>308</v>
      </c>
      <c r="DF112" s="265">
        <v>310</v>
      </c>
      <c r="DG112" s="265">
        <v>306</v>
      </c>
      <c r="DH112" s="95">
        <v>303</v>
      </c>
      <c r="DI112" s="95">
        <v>296</v>
      </c>
      <c r="DJ112" s="95">
        <v>287</v>
      </c>
      <c r="DK112" s="95">
        <v>289</v>
      </c>
      <c r="DL112" s="95">
        <v>292</v>
      </c>
      <c r="DM112" s="95">
        <v>296</v>
      </c>
      <c r="DN112" s="95">
        <v>297</v>
      </c>
      <c r="DO112" s="95">
        <v>297</v>
      </c>
      <c r="DP112" s="95">
        <v>297</v>
      </c>
      <c r="DQ112" s="95">
        <v>299</v>
      </c>
      <c r="DR112" s="95">
        <v>302</v>
      </c>
      <c r="DS112" s="95">
        <v>302</v>
      </c>
      <c r="DT112" s="95">
        <v>303</v>
      </c>
      <c r="DU112" s="95">
        <v>302</v>
      </c>
      <c r="DV112" s="95">
        <v>302</v>
      </c>
      <c r="DW112" s="95">
        <v>301</v>
      </c>
      <c r="DX112" s="271">
        <v>301</v>
      </c>
      <c r="DY112" s="276">
        <v>303</v>
      </c>
      <c r="DZ112" s="276">
        <v>306</v>
      </c>
      <c r="EA112" s="276">
        <v>306</v>
      </c>
      <c r="EB112" s="276">
        <v>306</v>
      </c>
      <c r="EC112" s="276">
        <v>303</v>
      </c>
      <c r="ED112" s="276">
        <v>301</v>
      </c>
      <c r="EE112" s="276">
        <v>299</v>
      </c>
      <c r="EF112" s="95">
        <v>298</v>
      </c>
      <c r="EG112" s="281">
        <v>-1</v>
      </c>
      <c r="EH112" s="282">
        <v>99.665551839464896</v>
      </c>
      <c r="EI112" s="281">
        <v>-1</v>
      </c>
      <c r="EJ112" s="282">
        <v>99.665551839464896</v>
      </c>
    </row>
    <row r="113" spans="1:140" ht="15" outlineLevel="2">
      <c r="A113" s="262">
        <v>282</v>
      </c>
      <c r="B113" s="263" t="s">
        <v>323</v>
      </c>
      <c r="C113" s="264" t="s">
        <v>443</v>
      </c>
      <c r="D113" s="265">
        <v>451</v>
      </c>
      <c r="E113" s="265">
        <v>451</v>
      </c>
      <c r="F113" s="265">
        <v>451</v>
      </c>
      <c r="G113" s="265">
        <v>451</v>
      </c>
      <c r="H113" s="265">
        <v>451</v>
      </c>
      <c r="I113" s="265">
        <v>462</v>
      </c>
      <c r="J113" s="265">
        <v>462</v>
      </c>
      <c r="K113" s="265">
        <v>462</v>
      </c>
      <c r="L113" s="265">
        <v>462</v>
      </c>
      <c r="M113" s="265">
        <v>462</v>
      </c>
      <c r="N113" s="265">
        <v>460</v>
      </c>
      <c r="O113" s="265">
        <v>471</v>
      </c>
      <c r="P113" s="95">
        <v>463</v>
      </c>
      <c r="Q113" s="95">
        <v>423</v>
      </c>
      <c r="R113" s="95">
        <v>421</v>
      </c>
      <c r="S113" s="95">
        <v>598</v>
      </c>
      <c r="T113" s="95">
        <v>590</v>
      </c>
      <c r="U113" s="95">
        <v>603</v>
      </c>
      <c r="V113" s="95">
        <v>594</v>
      </c>
      <c r="W113" s="95">
        <v>593</v>
      </c>
      <c r="X113" s="95">
        <v>593</v>
      </c>
      <c r="Y113" s="95">
        <v>594</v>
      </c>
      <c r="Z113" s="95">
        <v>592</v>
      </c>
      <c r="AA113" s="95">
        <v>593</v>
      </c>
      <c r="AB113" s="265">
        <v>592</v>
      </c>
      <c r="AC113" s="265">
        <v>591</v>
      </c>
      <c r="AD113" s="265">
        <v>590</v>
      </c>
      <c r="AE113" s="265">
        <v>589</v>
      </c>
      <c r="AF113" s="265">
        <v>587</v>
      </c>
      <c r="AG113" s="265">
        <v>585</v>
      </c>
      <c r="AH113" s="265">
        <v>583</v>
      </c>
      <c r="AI113" s="265">
        <v>587</v>
      </c>
      <c r="AJ113" s="265">
        <v>589</v>
      </c>
      <c r="AK113" s="265">
        <v>587</v>
      </c>
      <c r="AL113" s="265">
        <v>587</v>
      </c>
      <c r="AM113" s="265">
        <v>586</v>
      </c>
      <c r="AN113" s="95">
        <v>583</v>
      </c>
      <c r="AO113" s="95">
        <v>582</v>
      </c>
      <c r="AP113" s="95">
        <v>581</v>
      </c>
      <c r="AQ113" s="95">
        <v>578</v>
      </c>
      <c r="AR113" s="95">
        <v>575</v>
      </c>
      <c r="AS113" s="95">
        <v>575</v>
      </c>
      <c r="AT113" s="95">
        <v>574</v>
      </c>
      <c r="AU113" s="95">
        <v>570</v>
      </c>
      <c r="AV113" s="95">
        <v>568</v>
      </c>
      <c r="AW113" s="95">
        <v>564</v>
      </c>
      <c r="AX113" s="95">
        <v>563</v>
      </c>
      <c r="AY113" s="95">
        <v>563</v>
      </c>
      <c r="AZ113" s="265">
        <v>563</v>
      </c>
      <c r="BA113" s="265">
        <v>560</v>
      </c>
      <c r="BB113" s="265">
        <v>557</v>
      </c>
      <c r="BC113" s="265">
        <v>556</v>
      </c>
      <c r="BD113" s="265">
        <v>553</v>
      </c>
      <c r="BE113" s="265">
        <v>550</v>
      </c>
      <c r="BF113" s="265">
        <v>534</v>
      </c>
      <c r="BG113" s="265">
        <v>539</v>
      </c>
      <c r="BH113" s="265">
        <v>538</v>
      </c>
      <c r="BI113" s="265">
        <v>537</v>
      </c>
      <c r="BJ113" s="265">
        <v>537</v>
      </c>
      <c r="BK113" s="265">
        <v>537</v>
      </c>
      <c r="BL113" s="95">
        <v>537</v>
      </c>
      <c r="BM113" s="95">
        <v>537</v>
      </c>
      <c r="BN113" s="95">
        <v>542</v>
      </c>
      <c r="BO113" s="95">
        <v>542</v>
      </c>
      <c r="BP113" s="95">
        <v>542</v>
      </c>
      <c r="BQ113" s="95">
        <v>550</v>
      </c>
      <c r="BR113" s="95">
        <v>547</v>
      </c>
      <c r="BS113" s="95">
        <v>548</v>
      </c>
      <c r="BT113" s="95">
        <v>546</v>
      </c>
      <c r="BU113" s="95">
        <v>543</v>
      </c>
      <c r="BV113" s="95">
        <v>545</v>
      </c>
      <c r="BW113" s="95">
        <v>547</v>
      </c>
      <c r="BX113" s="265">
        <v>552</v>
      </c>
      <c r="BY113" s="265">
        <v>550</v>
      </c>
      <c r="BZ113" s="265">
        <v>583</v>
      </c>
      <c r="CA113" s="265">
        <v>576</v>
      </c>
      <c r="CB113" s="265">
        <v>577</v>
      </c>
      <c r="CC113" s="265">
        <v>578</v>
      </c>
      <c r="CD113" s="265">
        <v>575</v>
      </c>
      <c r="CE113" s="265">
        <v>575</v>
      </c>
      <c r="CF113" s="265">
        <v>572</v>
      </c>
      <c r="CG113" s="265">
        <v>572</v>
      </c>
      <c r="CH113" s="265">
        <v>569</v>
      </c>
      <c r="CI113" s="265">
        <v>561</v>
      </c>
      <c r="CJ113" s="95">
        <v>559</v>
      </c>
      <c r="CK113" s="95">
        <v>551</v>
      </c>
      <c r="CL113" s="95">
        <v>550</v>
      </c>
      <c r="CM113" s="95">
        <v>553</v>
      </c>
      <c r="CN113" s="95">
        <v>555</v>
      </c>
      <c r="CO113" s="95">
        <v>554</v>
      </c>
      <c r="CP113" s="95">
        <v>553</v>
      </c>
      <c r="CQ113" s="95">
        <v>555</v>
      </c>
      <c r="CR113" s="95">
        <v>554</v>
      </c>
      <c r="CS113" s="95">
        <v>554</v>
      </c>
      <c r="CT113" s="95">
        <v>552</v>
      </c>
      <c r="CU113" s="95">
        <v>551</v>
      </c>
      <c r="CV113" s="265">
        <v>552</v>
      </c>
      <c r="CW113" s="265">
        <v>545</v>
      </c>
      <c r="CX113" s="265">
        <v>543</v>
      </c>
      <c r="CY113" s="265">
        <v>549</v>
      </c>
      <c r="CZ113" s="265">
        <v>545</v>
      </c>
      <c r="DA113" s="265">
        <v>542</v>
      </c>
      <c r="DB113" s="265">
        <v>542</v>
      </c>
      <c r="DC113" s="265">
        <v>543</v>
      </c>
      <c r="DD113" s="265">
        <v>540</v>
      </c>
      <c r="DE113" s="265">
        <v>540</v>
      </c>
      <c r="DF113" s="265">
        <v>537</v>
      </c>
      <c r="DG113" s="265">
        <v>533</v>
      </c>
      <c r="DH113" s="95">
        <v>532</v>
      </c>
      <c r="DI113" s="95">
        <v>531</v>
      </c>
      <c r="DJ113" s="95">
        <v>525</v>
      </c>
      <c r="DK113" s="95">
        <v>525</v>
      </c>
      <c r="DL113" s="95">
        <v>529</v>
      </c>
      <c r="DM113" s="95">
        <v>530</v>
      </c>
      <c r="DN113" s="95">
        <v>530</v>
      </c>
      <c r="DO113" s="95">
        <v>529</v>
      </c>
      <c r="DP113" s="95">
        <v>532</v>
      </c>
      <c r="DQ113" s="95">
        <v>530</v>
      </c>
      <c r="DR113" s="95">
        <v>531</v>
      </c>
      <c r="DS113" s="95">
        <v>531</v>
      </c>
      <c r="DT113" s="95">
        <v>525</v>
      </c>
      <c r="DU113" s="95">
        <v>525</v>
      </c>
      <c r="DV113" s="95">
        <v>522</v>
      </c>
      <c r="DW113" s="95">
        <v>521</v>
      </c>
      <c r="DX113" s="271">
        <v>521</v>
      </c>
      <c r="DY113" s="276">
        <v>524</v>
      </c>
      <c r="DZ113" s="276">
        <v>522</v>
      </c>
      <c r="EA113" s="276">
        <v>526</v>
      </c>
      <c r="EB113" s="276">
        <v>526</v>
      </c>
      <c r="EC113" s="276">
        <v>526</v>
      </c>
      <c r="ED113" s="276">
        <v>524</v>
      </c>
      <c r="EE113" s="276">
        <v>524</v>
      </c>
      <c r="EF113" s="95">
        <v>522</v>
      </c>
      <c r="EG113" s="281">
        <v>-2</v>
      </c>
      <c r="EH113" s="282">
        <v>99.618320610686993</v>
      </c>
      <c r="EI113" s="281">
        <v>-2</v>
      </c>
      <c r="EJ113" s="282">
        <v>99.618320610686993</v>
      </c>
    </row>
    <row r="114" spans="1:140" ht="15" outlineLevel="2">
      <c r="A114" s="262">
        <v>353</v>
      </c>
      <c r="B114" s="263" t="s">
        <v>323</v>
      </c>
      <c r="C114" s="264" t="s">
        <v>444</v>
      </c>
      <c r="D114" s="265">
        <v>77</v>
      </c>
      <c r="E114" s="265">
        <v>77</v>
      </c>
      <c r="F114" s="265">
        <v>77</v>
      </c>
      <c r="G114" s="265">
        <v>77</v>
      </c>
      <c r="H114" s="265">
        <v>77</v>
      </c>
      <c r="I114" s="265">
        <v>77</v>
      </c>
      <c r="J114" s="265">
        <v>77</v>
      </c>
      <c r="K114" s="265">
        <v>77</v>
      </c>
      <c r="L114" s="265">
        <v>77</v>
      </c>
      <c r="M114" s="265">
        <v>77</v>
      </c>
      <c r="N114" s="265">
        <v>77</v>
      </c>
      <c r="O114" s="265">
        <v>80</v>
      </c>
      <c r="P114" s="95">
        <v>80</v>
      </c>
      <c r="Q114" s="95">
        <v>70</v>
      </c>
      <c r="R114" s="95">
        <v>70</v>
      </c>
      <c r="S114" s="95">
        <v>86</v>
      </c>
      <c r="T114" s="95">
        <v>84</v>
      </c>
      <c r="U114" s="95">
        <v>85</v>
      </c>
      <c r="V114" s="95">
        <v>84</v>
      </c>
      <c r="W114" s="95">
        <v>84</v>
      </c>
      <c r="X114" s="95">
        <v>83</v>
      </c>
      <c r="Y114" s="95">
        <v>83</v>
      </c>
      <c r="Z114" s="95">
        <v>82</v>
      </c>
      <c r="AA114" s="95">
        <v>85</v>
      </c>
      <c r="AB114" s="265">
        <v>85</v>
      </c>
      <c r="AC114" s="265">
        <v>85</v>
      </c>
      <c r="AD114" s="265">
        <v>87</v>
      </c>
      <c r="AE114" s="265">
        <v>87</v>
      </c>
      <c r="AF114" s="265">
        <v>86</v>
      </c>
      <c r="AG114" s="265">
        <v>86</v>
      </c>
      <c r="AH114" s="265">
        <v>86</v>
      </c>
      <c r="AI114" s="265">
        <v>85</v>
      </c>
      <c r="AJ114" s="265">
        <v>84</v>
      </c>
      <c r="AK114" s="265">
        <v>84</v>
      </c>
      <c r="AL114" s="265">
        <v>84</v>
      </c>
      <c r="AM114" s="265">
        <v>84</v>
      </c>
      <c r="AN114" s="95">
        <v>83</v>
      </c>
      <c r="AO114" s="95">
        <v>84</v>
      </c>
      <c r="AP114" s="95">
        <v>84</v>
      </c>
      <c r="AQ114" s="95">
        <v>84</v>
      </c>
      <c r="AR114" s="95">
        <v>84</v>
      </c>
      <c r="AS114" s="95">
        <v>82</v>
      </c>
      <c r="AT114" s="95">
        <v>81</v>
      </c>
      <c r="AU114" s="95">
        <v>80</v>
      </c>
      <c r="AV114" s="95">
        <v>80</v>
      </c>
      <c r="AW114" s="95">
        <v>80</v>
      </c>
      <c r="AX114" s="95">
        <v>80</v>
      </c>
      <c r="AY114" s="95">
        <v>80</v>
      </c>
      <c r="AZ114" s="265">
        <v>79</v>
      </c>
      <c r="BA114" s="265">
        <v>79</v>
      </c>
      <c r="BB114" s="265">
        <v>79</v>
      </c>
      <c r="BC114" s="265">
        <v>79</v>
      </c>
      <c r="BD114" s="265">
        <v>79</v>
      </c>
      <c r="BE114" s="265">
        <v>79</v>
      </c>
      <c r="BF114" s="265">
        <v>79</v>
      </c>
      <c r="BG114" s="265">
        <v>76</v>
      </c>
      <c r="BH114" s="265">
        <v>76</v>
      </c>
      <c r="BI114" s="265">
        <v>76</v>
      </c>
      <c r="BJ114" s="265">
        <v>76</v>
      </c>
      <c r="BK114" s="265">
        <v>76</v>
      </c>
      <c r="BL114" s="95">
        <v>76</v>
      </c>
      <c r="BM114" s="95">
        <v>76</v>
      </c>
      <c r="BN114" s="95">
        <v>76</v>
      </c>
      <c r="BO114" s="95">
        <v>75</v>
      </c>
      <c r="BP114" s="95">
        <v>75</v>
      </c>
      <c r="BQ114" s="95">
        <v>75</v>
      </c>
      <c r="BR114" s="95">
        <v>72</v>
      </c>
      <c r="BS114" s="95">
        <v>72</v>
      </c>
      <c r="BT114" s="95">
        <v>72</v>
      </c>
      <c r="BU114" s="95">
        <v>72</v>
      </c>
      <c r="BV114" s="95">
        <v>72</v>
      </c>
      <c r="BW114" s="95">
        <v>72</v>
      </c>
      <c r="BX114" s="265">
        <v>72</v>
      </c>
      <c r="BY114" s="265">
        <v>74</v>
      </c>
      <c r="BZ114" s="265">
        <v>83</v>
      </c>
      <c r="CA114" s="265">
        <v>83</v>
      </c>
      <c r="CB114" s="265">
        <v>83</v>
      </c>
      <c r="CC114" s="265">
        <v>82</v>
      </c>
      <c r="CD114" s="265">
        <v>82</v>
      </c>
      <c r="CE114" s="265">
        <v>80</v>
      </c>
      <c r="CF114" s="265">
        <v>81</v>
      </c>
      <c r="CG114" s="265">
        <v>82</v>
      </c>
      <c r="CH114" s="265">
        <v>81</v>
      </c>
      <c r="CI114" s="265">
        <v>78</v>
      </c>
      <c r="CJ114" s="95">
        <v>78</v>
      </c>
      <c r="CK114" s="95">
        <v>78</v>
      </c>
      <c r="CL114" s="95">
        <v>80</v>
      </c>
      <c r="CM114" s="95">
        <v>81</v>
      </c>
      <c r="CN114" s="95">
        <v>81</v>
      </c>
      <c r="CO114" s="95">
        <v>81</v>
      </c>
      <c r="CP114" s="95">
        <v>80</v>
      </c>
      <c r="CQ114" s="95">
        <v>80</v>
      </c>
      <c r="CR114" s="95">
        <v>80</v>
      </c>
      <c r="CS114" s="95">
        <v>80</v>
      </c>
      <c r="CT114" s="95">
        <v>80</v>
      </c>
      <c r="CU114" s="95">
        <v>80</v>
      </c>
      <c r="CV114" s="265">
        <v>80</v>
      </c>
      <c r="CW114" s="265">
        <v>80</v>
      </c>
      <c r="CX114" s="265">
        <v>80</v>
      </c>
      <c r="CY114" s="265">
        <v>80</v>
      </c>
      <c r="CZ114" s="265">
        <v>79</v>
      </c>
      <c r="DA114" s="265">
        <v>79</v>
      </c>
      <c r="DB114" s="265">
        <v>78</v>
      </c>
      <c r="DC114" s="265">
        <v>79</v>
      </c>
      <c r="DD114" s="265">
        <v>79</v>
      </c>
      <c r="DE114" s="265">
        <v>78</v>
      </c>
      <c r="DF114" s="265">
        <v>78</v>
      </c>
      <c r="DG114" s="265">
        <v>78</v>
      </c>
      <c r="DH114" s="95">
        <v>78</v>
      </c>
      <c r="DI114" s="95">
        <v>78</v>
      </c>
      <c r="DJ114" s="95">
        <v>76</v>
      </c>
      <c r="DK114" s="95">
        <v>76</v>
      </c>
      <c r="DL114" s="95">
        <v>76</v>
      </c>
      <c r="DM114" s="95">
        <v>76</v>
      </c>
      <c r="DN114" s="95">
        <v>77</v>
      </c>
      <c r="DO114" s="95">
        <v>77</v>
      </c>
      <c r="DP114" s="95">
        <v>76</v>
      </c>
      <c r="DQ114" s="95">
        <v>76</v>
      </c>
      <c r="DR114" s="95">
        <v>76</v>
      </c>
      <c r="DS114" s="95">
        <v>76</v>
      </c>
      <c r="DT114" s="95">
        <v>75</v>
      </c>
      <c r="DU114" s="95">
        <v>75</v>
      </c>
      <c r="DV114" s="95">
        <v>74</v>
      </c>
      <c r="DW114" s="95">
        <v>74</v>
      </c>
      <c r="DX114" s="271">
        <v>75</v>
      </c>
      <c r="DY114" s="276">
        <v>75</v>
      </c>
      <c r="DZ114" s="276">
        <v>75</v>
      </c>
      <c r="EA114" s="276">
        <v>75</v>
      </c>
      <c r="EB114" s="276">
        <v>75</v>
      </c>
      <c r="EC114" s="276">
        <v>75</v>
      </c>
      <c r="ED114" s="276">
        <v>75</v>
      </c>
      <c r="EE114" s="276">
        <v>73</v>
      </c>
      <c r="EF114" s="95">
        <v>75</v>
      </c>
      <c r="EG114" s="281">
        <v>2</v>
      </c>
      <c r="EH114" s="282">
        <v>102.739726027397</v>
      </c>
      <c r="EI114" s="281">
        <v>2</v>
      </c>
      <c r="EJ114" s="282">
        <v>102.739726027397</v>
      </c>
    </row>
    <row r="115" spans="1:140" ht="15" outlineLevel="2">
      <c r="A115" s="262">
        <v>364</v>
      </c>
      <c r="B115" s="263" t="s">
        <v>323</v>
      </c>
      <c r="C115" s="264" t="s">
        <v>445</v>
      </c>
      <c r="D115" s="265">
        <v>250</v>
      </c>
      <c r="E115" s="265">
        <v>250</v>
      </c>
      <c r="F115" s="265">
        <v>250</v>
      </c>
      <c r="G115" s="265">
        <v>250</v>
      </c>
      <c r="H115" s="265">
        <v>250</v>
      </c>
      <c r="I115" s="265">
        <v>254</v>
      </c>
      <c r="J115" s="265">
        <v>254</v>
      </c>
      <c r="K115" s="265">
        <v>254</v>
      </c>
      <c r="L115" s="265">
        <v>254</v>
      </c>
      <c r="M115" s="265">
        <v>254</v>
      </c>
      <c r="N115" s="265">
        <v>254</v>
      </c>
      <c r="O115" s="265">
        <v>269</v>
      </c>
      <c r="P115" s="95">
        <v>269</v>
      </c>
      <c r="Q115" s="95">
        <v>243</v>
      </c>
      <c r="R115" s="95">
        <v>242</v>
      </c>
      <c r="S115" s="95">
        <v>328</v>
      </c>
      <c r="T115" s="95">
        <v>323</v>
      </c>
      <c r="U115" s="95">
        <v>325</v>
      </c>
      <c r="V115" s="95">
        <v>324</v>
      </c>
      <c r="W115" s="95">
        <v>322</v>
      </c>
      <c r="X115" s="95">
        <v>322</v>
      </c>
      <c r="Y115" s="95">
        <v>324</v>
      </c>
      <c r="Z115" s="95">
        <v>323</v>
      </c>
      <c r="AA115" s="95">
        <v>321</v>
      </c>
      <c r="AB115" s="265">
        <v>321</v>
      </c>
      <c r="AC115" s="265">
        <v>320</v>
      </c>
      <c r="AD115" s="265">
        <v>321</v>
      </c>
      <c r="AE115" s="265">
        <v>321</v>
      </c>
      <c r="AF115" s="265">
        <v>322</v>
      </c>
      <c r="AG115" s="265">
        <v>321</v>
      </c>
      <c r="AH115" s="265">
        <v>321</v>
      </c>
      <c r="AI115" s="265">
        <v>324</v>
      </c>
      <c r="AJ115" s="265">
        <v>322</v>
      </c>
      <c r="AK115" s="265">
        <v>322</v>
      </c>
      <c r="AL115" s="265">
        <v>322</v>
      </c>
      <c r="AM115" s="265">
        <v>322</v>
      </c>
      <c r="AN115" s="95">
        <v>322</v>
      </c>
      <c r="AO115" s="95">
        <v>322</v>
      </c>
      <c r="AP115" s="95">
        <v>321</v>
      </c>
      <c r="AQ115" s="95">
        <v>320</v>
      </c>
      <c r="AR115" s="95">
        <v>319</v>
      </c>
      <c r="AS115" s="95">
        <v>319</v>
      </c>
      <c r="AT115" s="95">
        <v>318</v>
      </c>
      <c r="AU115" s="95">
        <v>315</v>
      </c>
      <c r="AV115" s="95">
        <v>315</v>
      </c>
      <c r="AW115" s="95">
        <v>315</v>
      </c>
      <c r="AX115" s="95">
        <v>313</v>
      </c>
      <c r="AY115" s="95">
        <v>313</v>
      </c>
      <c r="AZ115" s="265">
        <v>313</v>
      </c>
      <c r="BA115" s="265">
        <v>312</v>
      </c>
      <c r="BB115" s="265">
        <v>312</v>
      </c>
      <c r="BC115" s="265">
        <v>311</v>
      </c>
      <c r="BD115" s="265">
        <v>309</v>
      </c>
      <c r="BE115" s="265">
        <v>309</v>
      </c>
      <c r="BF115" s="265">
        <v>306</v>
      </c>
      <c r="BG115" s="265">
        <v>305</v>
      </c>
      <c r="BH115" s="265">
        <v>304</v>
      </c>
      <c r="BI115" s="265">
        <v>304</v>
      </c>
      <c r="BJ115" s="265">
        <v>304</v>
      </c>
      <c r="BK115" s="265">
        <v>304</v>
      </c>
      <c r="BL115" s="95">
        <v>304</v>
      </c>
      <c r="BM115" s="95">
        <v>304</v>
      </c>
      <c r="BN115" s="95">
        <v>308</v>
      </c>
      <c r="BO115" s="95">
        <v>308</v>
      </c>
      <c r="BP115" s="95">
        <v>308</v>
      </c>
      <c r="BQ115" s="95">
        <v>309</v>
      </c>
      <c r="BR115" s="95">
        <v>306</v>
      </c>
      <c r="BS115" s="95">
        <v>304</v>
      </c>
      <c r="BT115" s="95">
        <v>304</v>
      </c>
      <c r="BU115" s="95">
        <v>302</v>
      </c>
      <c r="BV115" s="95">
        <v>300</v>
      </c>
      <c r="BW115" s="95">
        <v>300</v>
      </c>
      <c r="BX115" s="265">
        <v>300</v>
      </c>
      <c r="BY115" s="265">
        <v>297</v>
      </c>
      <c r="BZ115" s="265">
        <v>313</v>
      </c>
      <c r="CA115" s="265">
        <v>311</v>
      </c>
      <c r="CB115" s="265">
        <v>309</v>
      </c>
      <c r="CC115" s="265">
        <v>305</v>
      </c>
      <c r="CD115" s="265">
        <v>300</v>
      </c>
      <c r="CE115" s="265">
        <v>300</v>
      </c>
      <c r="CF115" s="265">
        <v>299</v>
      </c>
      <c r="CG115" s="265">
        <v>300</v>
      </c>
      <c r="CH115" s="265">
        <v>299</v>
      </c>
      <c r="CI115" s="265">
        <v>296</v>
      </c>
      <c r="CJ115" s="95">
        <v>298</v>
      </c>
      <c r="CK115" s="95">
        <v>299</v>
      </c>
      <c r="CL115" s="95">
        <v>298</v>
      </c>
      <c r="CM115" s="95">
        <v>301</v>
      </c>
      <c r="CN115" s="95">
        <v>301</v>
      </c>
      <c r="CO115" s="95">
        <v>300</v>
      </c>
      <c r="CP115" s="95">
        <v>297</v>
      </c>
      <c r="CQ115" s="95">
        <v>299</v>
      </c>
      <c r="CR115" s="95">
        <v>299</v>
      </c>
      <c r="CS115" s="95">
        <v>296</v>
      </c>
      <c r="CT115" s="95">
        <v>293</v>
      </c>
      <c r="CU115" s="95">
        <v>294</v>
      </c>
      <c r="CV115" s="265">
        <v>293</v>
      </c>
      <c r="CW115" s="265">
        <v>291</v>
      </c>
      <c r="CX115" s="265">
        <v>290</v>
      </c>
      <c r="CY115" s="265">
        <v>289</v>
      </c>
      <c r="CZ115" s="265">
        <v>289</v>
      </c>
      <c r="DA115" s="265">
        <v>288</v>
      </c>
      <c r="DB115" s="265">
        <v>289</v>
      </c>
      <c r="DC115" s="265">
        <v>289</v>
      </c>
      <c r="DD115" s="265">
        <v>291</v>
      </c>
      <c r="DE115" s="265">
        <v>291</v>
      </c>
      <c r="DF115" s="265">
        <v>290</v>
      </c>
      <c r="DG115" s="265">
        <v>291</v>
      </c>
      <c r="DH115" s="95">
        <v>292</v>
      </c>
      <c r="DI115" s="95">
        <v>296</v>
      </c>
      <c r="DJ115" s="95">
        <v>293</v>
      </c>
      <c r="DK115" s="95">
        <v>297</v>
      </c>
      <c r="DL115" s="95">
        <v>299</v>
      </c>
      <c r="DM115" s="95">
        <v>298</v>
      </c>
      <c r="DN115" s="95">
        <v>297</v>
      </c>
      <c r="DO115" s="95">
        <v>297</v>
      </c>
      <c r="DP115" s="95">
        <v>297</v>
      </c>
      <c r="DQ115" s="95">
        <v>296</v>
      </c>
      <c r="DR115" s="95">
        <v>296</v>
      </c>
      <c r="DS115" s="95">
        <v>296</v>
      </c>
      <c r="DT115" s="95">
        <v>294</v>
      </c>
      <c r="DU115" s="95">
        <v>293</v>
      </c>
      <c r="DV115" s="95">
        <v>293</v>
      </c>
      <c r="DW115" s="95">
        <v>292</v>
      </c>
      <c r="DX115" s="271">
        <v>291</v>
      </c>
      <c r="DY115" s="276">
        <v>287</v>
      </c>
      <c r="DZ115" s="276">
        <v>289</v>
      </c>
      <c r="EA115" s="276">
        <v>288</v>
      </c>
      <c r="EB115" s="276">
        <v>288</v>
      </c>
      <c r="EC115" s="276">
        <v>288</v>
      </c>
      <c r="ED115" s="276">
        <v>288</v>
      </c>
      <c r="EE115" s="276">
        <v>287</v>
      </c>
      <c r="EF115" s="95">
        <v>289</v>
      </c>
      <c r="EG115" s="281">
        <v>2</v>
      </c>
      <c r="EH115" s="282">
        <v>100.696864111498</v>
      </c>
      <c r="EI115" s="281">
        <v>2</v>
      </c>
      <c r="EJ115" s="282">
        <v>100.696864111498</v>
      </c>
    </row>
    <row r="116" spans="1:140" ht="15" outlineLevel="2">
      <c r="A116" s="262">
        <v>368</v>
      </c>
      <c r="B116" s="263" t="s">
        <v>323</v>
      </c>
      <c r="C116" s="264" t="s">
        <v>446</v>
      </c>
      <c r="D116" s="265">
        <v>326</v>
      </c>
      <c r="E116" s="265">
        <v>326</v>
      </c>
      <c r="F116" s="265">
        <v>326</v>
      </c>
      <c r="G116" s="265">
        <v>326</v>
      </c>
      <c r="H116" s="265">
        <v>326</v>
      </c>
      <c r="I116" s="265">
        <v>332</v>
      </c>
      <c r="J116" s="265">
        <v>331</v>
      </c>
      <c r="K116" s="265">
        <v>332</v>
      </c>
      <c r="L116" s="265">
        <v>332</v>
      </c>
      <c r="M116" s="265">
        <v>332</v>
      </c>
      <c r="N116" s="265">
        <v>330</v>
      </c>
      <c r="O116" s="265">
        <v>337</v>
      </c>
      <c r="P116" s="95">
        <v>337</v>
      </c>
      <c r="Q116" s="95">
        <v>293</v>
      </c>
      <c r="R116" s="95">
        <v>290</v>
      </c>
      <c r="S116" s="95">
        <v>383</v>
      </c>
      <c r="T116" s="95">
        <v>372</v>
      </c>
      <c r="U116" s="95">
        <v>375</v>
      </c>
      <c r="V116" s="95">
        <v>371</v>
      </c>
      <c r="W116" s="95">
        <v>373</v>
      </c>
      <c r="X116" s="95">
        <v>373</v>
      </c>
      <c r="Y116" s="95">
        <v>373</v>
      </c>
      <c r="Z116" s="95">
        <v>373</v>
      </c>
      <c r="AA116" s="95">
        <v>373</v>
      </c>
      <c r="AB116" s="265">
        <v>372</v>
      </c>
      <c r="AC116" s="265">
        <v>372</v>
      </c>
      <c r="AD116" s="265">
        <v>373</v>
      </c>
      <c r="AE116" s="265">
        <v>373</v>
      </c>
      <c r="AF116" s="265">
        <v>371</v>
      </c>
      <c r="AG116" s="265">
        <v>370</v>
      </c>
      <c r="AH116" s="265">
        <v>371</v>
      </c>
      <c r="AI116" s="265">
        <v>373</v>
      </c>
      <c r="AJ116" s="265">
        <v>373</v>
      </c>
      <c r="AK116" s="265">
        <v>375</v>
      </c>
      <c r="AL116" s="265">
        <v>374</v>
      </c>
      <c r="AM116" s="265">
        <v>373</v>
      </c>
      <c r="AN116" s="95">
        <v>373</v>
      </c>
      <c r="AO116" s="95">
        <v>374</v>
      </c>
      <c r="AP116" s="95">
        <v>373</v>
      </c>
      <c r="AQ116" s="95">
        <v>373</v>
      </c>
      <c r="AR116" s="95">
        <v>372</v>
      </c>
      <c r="AS116" s="95">
        <v>372</v>
      </c>
      <c r="AT116" s="95">
        <v>372</v>
      </c>
      <c r="AU116" s="95">
        <v>370</v>
      </c>
      <c r="AV116" s="95">
        <v>368</v>
      </c>
      <c r="AW116" s="95">
        <v>367</v>
      </c>
      <c r="AX116" s="95">
        <v>366</v>
      </c>
      <c r="AY116" s="95">
        <v>366</v>
      </c>
      <c r="AZ116" s="265">
        <v>366</v>
      </c>
      <c r="BA116" s="265">
        <v>366</v>
      </c>
      <c r="BB116" s="265">
        <v>365</v>
      </c>
      <c r="BC116" s="265">
        <v>365</v>
      </c>
      <c r="BD116" s="265">
        <v>364</v>
      </c>
      <c r="BE116" s="265">
        <v>364</v>
      </c>
      <c r="BF116" s="265">
        <v>359</v>
      </c>
      <c r="BG116" s="265">
        <v>359</v>
      </c>
      <c r="BH116" s="265">
        <v>359</v>
      </c>
      <c r="BI116" s="265">
        <v>359</v>
      </c>
      <c r="BJ116" s="265">
        <v>357</v>
      </c>
      <c r="BK116" s="265">
        <v>355</v>
      </c>
      <c r="BL116" s="95">
        <v>352</v>
      </c>
      <c r="BM116" s="95">
        <v>352</v>
      </c>
      <c r="BN116" s="95">
        <v>356</v>
      </c>
      <c r="BO116" s="95">
        <v>355</v>
      </c>
      <c r="BP116" s="95">
        <v>355</v>
      </c>
      <c r="BQ116" s="95">
        <v>357</v>
      </c>
      <c r="BR116" s="95">
        <v>355</v>
      </c>
      <c r="BS116" s="95">
        <v>357</v>
      </c>
      <c r="BT116" s="95">
        <v>357</v>
      </c>
      <c r="BU116" s="95">
        <v>353</v>
      </c>
      <c r="BV116" s="95">
        <v>348</v>
      </c>
      <c r="BW116" s="95">
        <v>349</v>
      </c>
      <c r="BX116" s="265">
        <v>349</v>
      </c>
      <c r="BY116" s="265">
        <v>347</v>
      </c>
      <c r="BZ116" s="265">
        <v>364</v>
      </c>
      <c r="CA116" s="265">
        <v>363</v>
      </c>
      <c r="CB116" s="265">
        <v>361</v>
      </c>
      <c r="CC116" s="265">
        <v>358</v>
      </c>
      <c r="CD116" s="265">
        <v>357</v>
      </c>
      <c r="CE116" s="265">
        <v>355</v>
      </c>
      <c r="CF116" s="265">
        <v>354</v>
      </c>
      <c r="CG116" s="265">
        <v>355</v>
      </c>
      <c r="CH116" s="265">
        <v>354</v>
      </c>
      <c r="CI116" s="265">
        <v>348</v>
      </c>
      <c r="CJ116" s="95">
        <v>347</v>
      </c>
      <c r="CK116" s="95">
        <v>346</v>
      </c>
      <c r="CL116" s="95">
        <v>344</v>
      </c>
      <c r="CM116" s="95">
        <v>346</v>
      </c>
      <c r="CN116" s="95">
        <v>344</v>
      </c>
      <c r="CO116" s="95">
        <v>345</v>
      </c>
      <c r="CP116" s="95">
        <v>340</v>
      </c>
      <c r="CQ116" s="95">
        <v>338</v>
      </c>
      <c r="CR116" s="95">
        <v>336</v>
      </c>
      <c r="CS116" s="95">
        <v>335</v>
      </c>
      <c r="CT116" s="95">
        <v>336</v>
      </c>
      <c r="CU116" s="95">
        <v>336</v>
      </c>
      <c r="CV116" s="265">
        <v>335</v>
      </c>
      <c r="CW116" s="265">
        <v>334</v>
      </c>
      <c r="CX116" s="265">
        <v>334</v>
      </c>
      <c r="CY116" s="265">
        <v>337</v>
      </c>
      <c r="CZ116" s="265">
        <v>335</v>
      </c>
      <c r="DA116" s="265">
        <v>335</v>
      </c>
      <c r="DB116" s="265">
        <v>335</v>
      </c>
      <c r="DC116" s="265">
        <v>330</v>
      </c>
      <c r="DD116" s="265">
        <v>330</v>
      </c>
      <c r="DE116" s="265">
        <v>330</v>
      </c>
      <c r="DF116" s="265">
        <v>329</v>
      </c>
      <c r="DG116" s="265">
        <v>330</v>
      </c>
      <c r="DH116" s="95">
        <v>326</v>
      </c>
      <c r="DI116" s="95">
        <v>325</v>
      </c>
      <c r="DJ116" s="95">
        <v>322</v>
      </c>
      <c r="DK116" s="95">
        <v>327</v>
      </c>
      <c r="DL116" s="95">
        <v>327</v>
      </c>
      <c r="DM116" s="95">
        <v>323</v>
      </c>
      <c r="DN116" s="95">
        <v>323</v>
      </c>
      <c r="DO116" s="95">
        <v>324</v>
      </c>
      <c r="DP116" s="95">
        <v>324</v>
      </c>
      <c r="DQ116" s="95">
        <v>330</v>
      </c>
      <c r="DR116" s="95">
        <v>330</v>
      </c>
      <c r="DS116" s="95">
        <v>330</v>
      </c>
      <c r="DT116" s="95">
        <v>328</v>
      </c>
      <c r="DU116" s="95">
        <v>325</v>
      </c>
      <c r="DV116" s="95">
        <v>326</v>
      </c>
      <c r="DW116" s="95">
        <v>327</v>
      </c>
      <c r="DX116" s="271">
        <v>326</v>
      </c>
      <c r="DY116" s="276">
        <v>325</v>
      </c>
      <c r="DZ116" s="276">
        <v>326</v>
      </c>
      <c r="EA116" s="276">
        <v>326</v>
      </c>
      <c r="EB116" s="276">
        <v>326</v>
      </c>
      <c r="EC116" s="276">
        <v>326</v>
      </c>
      <c r="ED116" s="276">
        <v>325</v>
      </c>
      <c r="EE116" s="276">
        <v>325</v>
      </c>
      <c r="EF116" s="95">
        <v>324</v>
      </c>
      <c r="EG116" s="281">
        <v>-1</v>
      </c>
      <c r="EH116" s="282">
        <v>99.692307692307693</v>
      </c>
      <c r="EI116" s="281">
        <v>-1</v>
      </c>
      <c r="EJ116" s="282">
        <v>99.692307692307693</v>
      </c>
    </row>
    <row r="117" spans="1:140" ht="15" outlineLevel="2">
      <c r="A117" s="262">
        <v>390</v>
      </c>
      <c r="B117" s="263" t="s">
        <v>323</v>
      </c>
      <c r="C117" s="264" t="s">
        <v>447</v>
      </c>
      <c r="D117" s="265">
        <v>72</v>
      </c>
      <c r="E117" s="265">
        <v>72</v>
      </c>
      <c r="F117" s="265">
        <v>72</v>
      </c>
      <c r="G117" s="265">
        <v>72</v>
      </c>
      <c r="H117" s="265">
        <v>72</v>
      </c>
      <c r="I117" s="265">
        <v>74</v>
      </c>
      <c r="J117" s="265">
        <v>74</v>
      </c>
      <c r="K117" s="265">
        <v>74</v>
      </c>
      <c r="L117" s="265">
        <v>74</v>
      </c>
      <c r="M117" s="265">
        <v>74</v>
      </c>
      <c r="N117" s="265">
        <v>73</v>
      </c>
      <c r="O117" s="265">
        <v>78</v>
      </c>
      <c r="P117" s="95">
        <v>78</v>
      </c>
      <c r="Q117" s="95">
        <v>70</v>
      </c>
      <c r="R117" s="95">
        <v>70</v>
      </c>
      <c r="S117" s="95">
        <v>99</v>
      </c>
      <c r="T117" s="95">
        <v>99</v>
      </c>
      <c r="U117" s="95">
        <v>102</v>
      </c>
      <c r="V117" s="95">
        <v>106</v>
      </c>
      <c r="W117" s="95">
        <v>107</v>
      </c>
      <c r="X117" s="95">
        <v>106</v>
      </c>
      <c r="Y117" s="95">
        <v>106</v>
      </c>
      <c r="Z117" s="95">
        <v>106</v>
      </c>
      <c r="AA117" s="95">
        <v>106</v>
      </c>
      <c r="AB117" s="265">
        <v>106</v>
      </c>
      <c r="AC117" s="265">
        <v>107</v>
      </c>
      <c r="AD117" s="265">
        <v>107</v>
      </c>
      <c r="AE117" s="265">
        <v>107</v>
      </c>
      <c r="AF117" s="265">
        <v>109</v>
      </c>
      <c r="AG117" s="265">
        <v>108</v>
      </c>
      <c r="AH117" s="265">
        <v>108</v>
      </c>
      <c r="AI117" s="265">
        <v>108</v>
      </c>
      <c r="AJ117" s="265">
        <v>108</v>
      </c>
      <c r="AK117" s="265">
        <v>110</v>
      </c>
      <c r="AL117" s="265">
        <v>110</v>
      </c>
      <c r="AM117" s="265">
        <v>109</v>
      </c>
      <c r="AN117" s="95">
        <v>109</v>
      </c>
      <c r="AO117" s="95">
        <v>109</v>
      </c>
      <c r="AP117" s="95">
        <v>109</v>
      </c>
      <c r="AQ117" s="95">
        <v>109</v>
      </c>
      <c r="AR117" s="95">
        <v>109</v>
      </c>
      <c r="AS117" s="95">
        <v>109</v>
      </c>
      <c r="AT117" s="95">
        <v>108</v>
      </c>
      <c r="AU117" s="95">
        <v>107</v>
      </c>
      <c r="AV117" s="95">
        <v>107</v>
      </c>
      <c r="AW117" s="95">
        <v>104</v>
      </c>
      <c r="AX117" s="95">
        <v>102</v>
      </c>
      <c r="AY117" s="95">
        <v>102</v>
      </c>
      <c r="AZ117" s="265">
        <v>102</v>
      </c>
      <c r="BA117" s="265">
        <v>102</v>
      </c>
      <c r="BB117" s="265">
        <v>102</v>
      </c>
      <c r="BC117" s="265">
        <v>102</v>
      </c>
      <c r="BD117" s="265">
        <v>102</v>
      </c>
      <c r="BE117" s="265">
        <v>101</v>
      </c>
      <c r="BF117" s="265">
        <v>97</v>
      </c>
      <c r="BG117" s="265">
        <v>96</v>
      </c>
      <c r="BH117" s="265">
        <v>96</v>
      </c>
      <c r="BI117" s="265">
        <v>95</v>
      </c>
      <c r="BJ117" s="265">
        <v>94</v>
      </c>
      <c r="BK117" s="265">
        <v>94</v>
      </c>
      <c r="BL117" s="95">
        <v>93</v>
      </c>
      <c r="BM117" s="95">
        <v>93</v>
      </c>
      <c r="BN117" s="95">
        <v>93</v>
      </c>
      <c r="BO117" s="95">
        <v>94</v>
      </c>
      <c r="BP117" s="95">
        <v>94</v>
      </c>
      <c r="BQ117" s="95">
        <v>96</v>
      </c>
      <c r="BR117" s="95">
        <v>95</v>
      </c>
      <c r="BS117" s="95">
        <v>94</v>
      </c>
      <c r="BT117" s="95">
        <v>93</v>
      </c>
      <c r="BU117" s="95">
        <v>93</v>
      </c>
      <c r="BV117" s="95">
        <v>93</v>
      </c>
      <c r="BW117" s="95">
        <v>93</v>
      </c>
      <c r="BX117" s="265">
        <v>94</v>
      </c>
      <c r="BY117" s="265">
        <v>95</v>
      </c>
      <c r="BZ117" s="265">
        <v>100</v>
      </c>
      <c r="CA117" s="265">
        <v>99</v>
      </c>
      <c r="CB117" s="265">
        <v>100</v>
      </c>
      <c r="CC117" s="265">
        <v>100</v>
      </c>
      <c r="CD117" s="265">
        <v>101</v>
      </c>
      <c r="CE117" s="265">
        <v>101</v>
      </c>
      <c r="CF117" s="265">
        <v>100</v>
      </c>
      <c r="CG117" s="265">
        <v>101</v>
      </c>
      <c r="CH117" s="265">
        <v>101</v>
      </c>
      <c r="CI117" s="265">
        <v>99</v>
      </c>
      <c r="CJ117" s="95">
        <v>100</v>
      </c>
      <c r="CK117" s="95">
        <v>97</v>
      </c>
      <c r="CL117" s="95">
        <v>96</v>
      </c>
      <c r="CM117" s="95">
        <v>96</v>
      </c>
      <c r="CN117" s="95">
        <v>95</v>
      </c>
      <c r="CO117" s="95">
        <v>98</v>
      </c>
      <c r="CP117" s="95">
        <v>96</v>
      </c>
      <c r="CQ117" s="95">
        <v>96</v>
      </c>
      <c r="CR117" s="95">
        <v>101</v>
      </c>
      <c r="CS117" s="95">
        <v>101</v>
      </c>
      <c r="CT117" s="95">
        <v>103</v>
      </c>
      <c r="CU117" s="95">
        <v>101</v>
      </c>
      <c r="CV117" s="265">
        <v>99</v>
      </c>
      <c r="CW117" s="265">
        <v>99</v>
      </c>
      <c r="CX117" s="265">
        <v>100</v>
      </c>
      <c r="CY117" s="265">
        <v>100</v>
      </c>
      <c r="CZ117" s="265">
        <v>101</v>
      </c>
      <c r="DA117" s="265">
        <v>102</v>
      </c>
      <c r="DB117" s="265">
        <v>102</v>
      </c>
      <c r="DC117" s="265">
        <v>102</v>
      </c>
      <c r="DD117" s="265">
        <v>102</v>
      </c>
      <c r="DE117" s="265">
        <v>101</v>
      </c>
      <c r="DF117" s="265">
        <v>101</v>
      </c>
      <c r="DG117" s="265">
        <v>101</v>
      </c>
      <c r="DH117" s="95">
        <v>102</v>
      </c>
      <c r="DI117" s="95">
        <v>102</v>
      </c>
      <c r="DJ117" s="95">
        <v>105</v>
      </c>
      <c r="DK117" s="95">
        <v>110</v>
      </c>
      <c r="DL117" s="95">
        <v>110</v>
      </c>
      <c r="DM117" s="95">
        <v>109</v>
      </c>
      <c r="DN117" s="95">
        <v>110</v>
      </c>
      <c r="DO117" s="95">
        <v>110</v>
      </c>
      <c r="DP117" s="95">
        <v>110</v>
      </c>
      <c r="DQ117" s="95">
        <v>110</v>
      </c>
      <c r="DR117" s="95">
        <v>110</v>
      </c>
      <c r="DS117" s="95">
        <v>110</v>
      </c>
      <c r="DT117" s="95">
        <v>110</v>
      </c>
      <c r="DU117" s="95">
        <v>110</v>
      </c>
      <c r="DV117" s="95">
        <v>111</v>
      </c>
      <c r="DW117" s="95">
        <v>112</v>
      </c>
      <c r="DX117" s="271">
        <v>111</v>
      </c>
      <c r="DY117" s="276">
        <v>112</v>
      </c>
      <c r="DZ117" s="276">
        <v>113</v>
      </c>
      <c r="EA117" s="276">
        <v>114</v>
      </c>
      <c r="EB117" s="276">
        <v>114</v>
      </c>
      <c r="EC117" s="276">
        <v>114</v>
      </c>
      <c r="ED117" s="276">
        <v>114</v>
      </c>
      <c r="EE117" s="276">
        <v>115</v>
      </c>
      <c r="EF117" s="95">
        <v>115</v>
      </c>
      <c r="EG117" s="281">
        <v>0</v>
      </c>
      <c r="EH117" s="282">
        <v>100</v>
      </c>
      <c r="EI117" s="281">
        <v>0</v>
      </c>
      <c r="EJ117" s="282">
        <v>100</v>
      </c>
    </row>
    <row r="118" spans="1:140" ht="15" outlineLevel="2">
      <c r="A118" s="262">
        <v>467</v>
      </c>
      <c r="B118" s="263" t="s">
        <v>323</v>
      </c>
      <c r="C118" s="264" t="s">
        <v>448</v>
      </c>
      <c r="D118" s="265">
        <v>85</v>
      </c>
      <c r="E118" s="265">
        <v>85</v>
      </c>
      <c r="F118" s="265">
        <v>85</v>
      </c>
      <c r="G118" s="265">
        <v>85</v>
      </c>
      <c r="H118" s="265">
        <v>85</v>
      </c>
      <c r="I118" s="265">
        <v>85</v>
      </c>
      <c r="J118" s="265">
        <v>85</v>
      </c>
      <c r="K118" s="265">
        <v>85</v>
      </c>
      <c r="L118" s="265">
        <v>85</v>
      </c>
      <c r="M118" s="265">
        <v>85</v>
      </c>
      <c r="N118" s="265">
        <v>85</v>
      </c>
      <c r="O118" s="265">
        <v>84</v>
      </c>
      <c r="P118" s="95">
        <v>83</v>
      </c>
      <c r="Q118" s="95">
        <v>75</v>
      </c>
      <c r="R118" s="95">
        <v>74</v>
      </c>
      <c r="S118" s="95">
        <v>94</v>
      </c>
      <c r="T118" s="95">
        <v>90</v>
      </c>
      <c r="U118" s="95">
        <v>92</v>
      </c>
      <c r="V118" s="95">
        <v>94</v>
      </c>
      <c r="W118" s="95">
        <v>94</v>
      </c>
      <c r="X118" s="95">
        <v>94</v>
      </c>
      <c r="Y118" s="95">
        <v>94</v>
      </c>
      <c r="Z118" s="95">
        <v>94</v>
      </c>
      <c r="AA118" s="95">
        <v>94</v>
      </c>
      <c r="AB118" s="265">
        <v>94</v>
      </c>
      <c r="AC118" s="265">
        <v>94</v>
      </c>
      <c r="AD118" s="265">
        <v>94</v>
      </c>
      <c r="AE118" s="265">
        <v>94</v>
      </c>
      <c r="AF118" s="265">
        <v>95</v>
      </c>
      <c r="AG118" s="265">
        <v>91</v>
      </c>
      <c r="AH118" s="265">
        <v>91</v>
      </c>
      <c r="AI118" s="265">
        <v>91</v>
      </c>
      <c r="AJ118" s="265">
        <v>91</v>
      </c>
      <c r="AK118" s="265">
        <v>91</v>
      </c>
      <c r="AL118" s="265">
        <v>91</v>
      </c>
      <c r="AM118" s="265">
        <v>91</v>
      </c>
      <c r="AN118" s="95">
        <v>91</v>
      </c>
      <c r="AO118" s="95">
        <v>91</v>
      </c>
      <c r="AP118" s="95">
        <v>91</v>
      </c>
      <c r="AQ118" s="95">
        <v>91</v>
      </c>
      <c r="AR118" s="95">
        <v>90</v>
      </c>
      <c r="AS118" s="95">
        <v>90</v>
      </c>
      <c r="AT118" s="95">
        <v>90</v>
      </c>
      <c r="AU118" s="95">
        <v>89</v>
      </c>
      <c r="AV118" s="95">
        <v>88</v>
      </c>
      <c r="AW118" s="95">
        <v>88</v>
      </c>
      <c r="AX118" s="95">
        <v>88</v>
      </c>
      <c r="AY118" s="95">
        <v>88</v>
      </c>
      <c r="AZ118" s="265">
        <v>88</v>
      </c>
      <c r="BA118" s="265">
        <v>88</v>
      </c>
      <c r="BB118" s="265">
        <v>88</v>
      </c>
      <c r="BC118" s="265">
        <v>88</v>
      </c>
      <c r="BD118" s="265">
        <v>88</v>
      </c>
      <c r="BE118" s="265">
        <v>88</v>
      </c>
      <c r="BF118" s="265">
        <v>87</v>
      </c>
      <c r="BG118" s="265">
        <v>87</v>
      </c>
      <c r="BH118" s="265">
        <v>87</v>
      </c>
      <c r="BI118" s="265">
        <v>86</v>
      </c>
      <c r="BJ118" s="265">
        <v>87</v>
      </c>
      <c r="BK118" s="265">
        <v>87</v>
      </c>
      <c r="BL118" s="95">
        <v>87</v>
      </c>
      <c r="BM118" s="95">
        <v>87</v>
      </c>
      <c r="BN118" s="95">
        <v>94</v>
      </c>
      <c r="BO118" s="95">
        <v>94</v>
      </c>
      <c r="BP118" s="95">
        <v>94</v>
      </c>
      <c r="BQ118" s="95">
        <v>95</v>
      </c>
      <c r="BR118" s="95">
        <v>95</v>
      </c>
      <c r="BS118" s="95">
        <v>95</v>
      </c>
      <c r="BT118" s="95">
        <v>95</v>
      </c>
      <c r="BU118" s="95">
        <v>95</v>
      </c>
      <c r="BV118" s="95">
        <v>96</v>
      </c>
      <c r="BW118" s="95">
        <v>96</v>
      </c>
      <c r="BX118" s="265">
        <v>99</v>
      </c>
      <c r="BY118" s="265">
        <v>98</v>
      </c>
      <c r="BZ118" s="265">
        <v>100</v>
      </c>
      <c r="CA118" s="265">
        <v>102</v>
      </c>
      <c r="CB118" s="265">
        <v>103</v>
      </c>
      <c r="CC118" s="265">
        <v>103</v>
      </c>
      <c r="CD118" s="265">
        <v>103</v>
      </c>
      <c r="CE118" s="265">
        <v>102</v>
      </c>
      <c r="CF118" s="265">
        <v>101</v>
      </c>
      <c r="CG118" s="265">
        <v>101</v>
      </c>
      <c r="CH118" s="265">
        <v>100</v>
      </c>
      <c r="CI118" s="265">
        <v>99</v>
      </c>
      <c r="CJ118" s="95">
        <v>98</v>
      </c>
      <c r="CK118" s="95">
        <v>97</v>
      </c>
      <c r="CL118" s="95">
        <v>99</v>
      </c>
      <c r="CM118" s="95">
        <v>100</v>
      </c>
      <c r="CN118" s="95">
        <v>100</v>
      </c>
      <c r="CO118" s="95">
        <v>100</v>
      </c>
      <c r="CP118" s="95">
        <v>99</v>
      </c>
      <c r="CQ118" s="95">
        <v>101</v>
      </c>
      <c r="CR118" s="95">
        <v>100</v>
      </c>
      <c r="CS118" s="95">
        <v>100</v>
      </c>
      <c r="CT118" s="95">
        <v>100</v>
      </c>
      <c r="CU118" s="95">
        <v>100</v>
      </c>
      <c r="CV118" s="265">
        <v>100</v>
      </c>
      <c r="CW118" s="265">
        <v>99</v>
      </c>
      <c r="CX118" s="265">
        <v>100</v>
      </c>
      <c r="CY118" s="265">
        <v>104</v>
      </c>
      <c r="CZ118" s="265">
        <v>104</v>
      </c>
      <c r="DA118" s="265">
        <v>103</v>
      </c>
      <c r="DB118" s="265">
        <v>103</v>
      </c>
      <c r="DC118" s="265">
        <v>103</v>
      </c>
      <c r="DD118" s="265">
        <v>102</v>
      </c>
      <c r="DE118" s="265">
        <v>102</v>
      </c>
      <c r="DF118" s="265">
        <v>103</v>
      </c>
      <c r="DG118" s="265">
        <v>102</v>
      </c>
      <c r="DH118" s="95">
        <v>101</v>
      </c>
      <c r="DI118" s="95">
        <v>103</v>
      </c>
      <c r="DJ118" s="95">
        <v>100</v>
      </c>
      <c r="DK118" s="95">
        <v>99</v>
      </c>
      <c r="DL118" s="95">
        <v>101</v>
      </c>
      <c r="DM118" s="95">
        <v>102</v>
      </c>
      <c r="DN118" s="95">
        <v>103</v>
      </c>
      <c r="DO118" s="95">
        <v>103</v>
      </c>
      <c r="DP118" s="95">
        <v>102</v>
      </c>
      <c r="DQ118" s="95">
        <v>102</v>
      </c>
      <c r="DR118" s="95">
        <v>103</v>
      </c>
      <c r="DS118" s="95">
        <v>103</v>
      </c>
      <c r="DT118" s="95">
        <v>103</v>
      </c>
      <c r="DU118" s="95">
        <v>102</v>
      </c>
      <c r="DV118" s="95">
        <v>102</v>
      </c>
      <c r="DW118" s="95">
        <v>100</v>
      </c>
      <c r="DX118" s="271">
        <v>101</v>
      </c>
      <c r="DY118" s="276">
        <v>101</v>
      </c>
      <c r="DZ118" s="276">
        <v>101</v>
      </c>
      <c r="EA118" s="276">
        <v>101</v>
      </c>
      <c r="EB118" s="276">
        <v>100</v>
      </c>
      <c r="EC118" s="276">
        <v>100</v>
      </c>
      <c r="ED118" s="276">
        <v>100</v>
      </c>
      <c r="EE118" s="276">
        <v>100</v>
      </c>
      <c r="EF118" s="95">
        <v>100</v>
      </c>
      <c r="EG118" s="281">
        <v>0</v>
      </c>
      <c r="EH118" s="282">
        <v>100</v>
      </c>
      <c r="EI118" s="281">
        <v>0</v>
      </c>
      <c r="EJ118" s="282">
        <v>100</v>
      </c>
    </row>
    <row r="119" spans="1:140" ht="15" outlineLevel="2">
      <c r="A119" s="262">
        <v>576</v>
      </c>
      <c r="B119" s="263" t="s">
        <v>323</v>
      </c>
      <c r="C119" s="264" t="s">
        <v>449</v>
      </c>
      <c r="D119" s="265">
        <v>94</v>
      </c>
      <c r="E119" s="265">
        <v>94</v>
      </c>
      <c r="F119" s="265">
        <v>94</v>
      </c>
      <c r="G119" s="265">
        <v>94</v>
      </c>
      <c r="H119" s="265">
        <v>94</v>
      </c>
      <c r="I119" s="265">
        <v>95</v>
      </c>
      <c r="J119" s="265">
        <v>95</v>
      </c>
      <c r="K119" s="265">
        <v>95</v>
      </c>
      <c r="L119" s="265">
        <v>95</v>
      </c>
      <c r="M119" s="265">
        <v>95</v>
      </c>
      <c r="N119" s="265">
        <v>95</v>
      </c>
      <c r="O119" s="265">
        <v>98</v>
      </c>
      <c r="P119" s="95">
        <v>98</v>
      </c>
      <c r="Q119" s="95">
        <v>83</v>
      </c>
      <c r="R119" s="95">
        <v>83</v>
      </c>
      <c r="S119" s="95">
        <v>107</v>
      </c>
      <c r="T119" s="95">
        <v>107</v>
      </c>
      <c r="U119" s="95">
        <v>108</v>
      </c>
      <c r="V119" s="95">
        <v>105</v>
      </c>
      <c r="W119" s="95">
        <v>104</v>
      </c>
      <c r="X119" s="95">
        <v>104</v>
      </c>
      <c r="Y119" s="95">
        <v>105</v>
      </c>
      <c r="Z119" s="95">
        <v>105</v>
      </c>
      <c r="AA119" s="95">
        <v>105</v>
      </c>
      <c r="AB119" s="265">
        <v>105</v>
      </c>
      <c r="AC119" s="265">
        <v>105</v>
      </c>
      <c r="AD119" s="265">
        <v>105</v>
      </c>
      <c r="AE119" s="265">
        <v>105</v>
      </c>
      <c r="AF119" s="265">
        <v>102</v>
      </c>
      <c r="AG119" s="265">
        <v>101</v>
      </c>
      <c r="AH119" s="265">
        <v>101</v>
      </c>
      <c r="AI119" s="265">
        <v>101</v>
      </c>
      <c r="AJ119" s="265">
        <v>101</v>
      </c>
      <c r="AK119" s="265">
        <v>101</v>
      </c>
      <c r="AL119" s="265">
        <v>101</v>
      </c>
      <c r="AM119" s="265">
        <v>101</v>
      </c>
      <c r="AN119" s="95">
        <v>101</v>
      </c>
      <c r="AO119" s="95">
        <v>101</v>
      </c>
      <c r="AP119" s="95">
        <v>101</v>
      </c>
      <c r="AQ119" s="95">
        <v>100</v>
      </c>
      <c r="AR119" s="95">
        <v>100</v>
      </c>
      <c r="AS119" s="95">
        <v>99</v>
      </c>
      <c r="AT119" s="95">
        <v>99</v>
      </c>
      <c r="AU119" s="95">
        <v>99</v>
      </c>
      <c r="AV119" s="95">
        <v>99</v>
      </c>
      <c r="AW119" s="95">
        <v>99</v>
      </c>
      <c r="AX119" s="95">
        <v>98</v>
      </c>
      <c r="AY119" s="95">
        <v>97</v>
      </c>
      <c r="AZ119" s="265">
        <v>97</v>
      </c>
      <c r="BA119" s="265">
        <v>97</v>
      </c>
      <c r="BB119" s="265">
        <v>97</v>
      </c>
      <c r="BC119" s="265">
        <v>95</v>
      </c>
      <c r="BD119" s="265">
        <v>95</v>
      </c>
      <c r="BE119" s="265">
        <v>95</v>
      </c>
      <c r="BF119" s="265">
        <v>92</v>
      </c>
      <c r="BG119" s="265">
        <v>91</v>
      </c>
      <c r="BH119" s="265">
        <v>91</v>
      </c>
      <c r="BI119" s="265">
        <v>90</v>
      </c>
      <c r="BJ119" s="265">
        <v>91</v>
      </c>
      <c r="BK119" s="265">
        <v>91</v>
      </c>
      <c r="BL119" s="95">
        <v>91</v>
      </c>
      <c r="BM119" s="95">
        <v>91</v>
      </c>
      <c r="BN119" s="95">
        <v>96</v>
      </c>
      <c r="BO119" s="95">
        <v>96</v>
      </c>
      <c r="BP119" s="95">
        <v>96</v>
      </c>
      <c r="BQ119" s="95">
        <v>96</v>
      </c>
      <c r="BR119" s="95">
        <v>96</v>
      </c>
      <c r="BS119" s="95">
        <v>96</v>
      </c>
      <c r="BT119" s="95">
        <v>96</v>
      </c>
      <c r="BU119" s="95">
        <v>94</v>
      </c>
      <c r="BV119" s="95">
        <v>96</v>
      </c>
      <c r="BW119" s="95">
        <v>96</v>
      </c>
      <c r="BX119" s="265">
        <v>96</v>
      </c>
      <c r="BY119" s="265">
        <v>95</v>
      </c>
      <c r="BZ119" s="265">
        <v>103</v>
      </c>
      <c r="CA119" s="265">
        <v>101</v>
      </c>
      <c r="CB119" s="265">
        <v>101</v>
      </c>
      <c r="CC119" s="265">
        <v>100</v>
      </c>
      <c r="CD119" s="265">
        <v>100</v>
      </c>
      <c r="CE119" s="265">
        <v>100</v>
      </c>
      <c r="CF119" s="265">
        <v>99</v>
      </c>
      <c r="CG119" s="265">
        <v>103</v>
      </c>
      <c r="CH119" s="265">
        <v>103</v>
      </c>
      <c r="CI119" s="265">
        <v>103</v>
      </c>
      <c r="CJ119" s="95">
        <v>103</v>
      </c>
      <c r="CK119" s="95">
        <v>101</v>
      </c>
      <c r="CL119" s="95">
        <v>102</v>
      </c>
      <c r="CM119" s="95">
        <v>105</v>
      </c>
      <c r="CN119" s="95">
        <v>105</v>
      </c>
      <c r="CO119" s="95">
        <v>103</v>
      </c>
      <c r="CP119" s="95">
        <v>104</v>
      </c>
      <c r="CQ119" s="95">
        <v>103</v>
      </c>
      <c r="CR119" s="95">
        <v>103</v>
      </c>
      <c r="CS119" s="95">
        <v>103</v>
      </c>
      <c r="CT119" s="95">
        <v>103</v>
      </c>
      <c r="CU119" s="95">
        <v>103</v>
      </c>
      <c r="CV119" s="265">
        <v>103</v>
      </c>
      <c r="CW119" s="265">
        <v>103</v>
      </c>
      <c r="CX119" s="265">
        <v>105</v>
      </c>
      <c r="CY119" s="265">
        <v>105</v>
      </c>
      <c r="CZ119" s="265">
        <v>105</v>
      </c>
      <c r="DA119" s="265">
        <v>105</v>
      </c>
      <c r="DB119" s="265">
        <v>105</v>
      </c>
      <c r="DC119" s="265">
        <v>106</v>
      </c>
      <c r="DD119" s="265">
        <v>105</v>
      </c>
      <c r="DE119" s="265">
        <v>105</v>
      </c>
      <c r="DF119" s="265">
        <v>105</v>
      </c>
      <c r="DG119" s="265">
        <v>105</v>
      </c>
      <c r="DH119" s="95">
        <v>102</v>
      </c>
      <c r="DI119" s="95">
        <v>101</v>
      </c>
      <c r="DJ119" s="95">
        <v>100</v>
      </c>
      <c r="DK119" s="95">
        <v>101</v>
      </c>
      <c r="DL119" s="95">
        <v>107</v>
      </c>
      <c r="DM119" s="95">
        <v>112</v>
      </c>
      <c r="DN119" s="95">
        <v>113</v>
      </c>
      <c r="DO119" s="95">
        <v>113</v>
      </c>
      <c r="DP119" s="95">
        <v>113</v>
      </c>
      <c r="DQ119" s="95">
        <v>114</v>
      </c>
      <c r="DR119" s="95">
        <v>115</v>
      </c>
      <c r="DS119" s="95">
        <v>115</v>
      </c>
      <c r="DT119" s="95">
        <v>114</v>
      </c>
      <c r="DU119" s="95">
        <v>113</v>
      </c>
      <c r="DV119" s="95">
        <v>113</v>
      </c>
      <c r="DW119" s="95">
        <v>111</v>
      </c>
      <c r="DX119" s="271">
        <v>113</v>
      </c>
      <c r="DY119" s="276">
        <v>113</v>
      </c>
      <c r="DZ119" s="276">
        <v>115</v>
      </c>
      <c r="EA119" s="276">
        <v>114</v>
      </c>
      <c r="EB119" s="276">
        <v>115</v>
      </c>
      <c r="EC119" s="276">
        <v>115</v>
      </c>
      <c r="ED119" s="276">
        <v>114</v>
      </c>
      <c r="EE119" s="276">
        <v>114</v>
      </c>
      <c r="EF119" s="95">
        <v>112</v>
      </c>
      <c r="EG119" s="281">
        <v>-2</v>
      </c>
      <c r="EH119" s="282">
        <v>98.245614035087698</v>
      </c>
      <c r="EI119" s="281">
        <v>-2</v>
      </c>
      <c r="EJ119" s="282">
        <v>98.245614035087698</v>
      </c>
    </row>
    <row r="120" spans="1:140" ht="15" outlineLevel="2">
      <c r="A120" s="262">
        <v>642</v>
      </c>
      <c r="B120" s="263" t="s">
        <v>323</v>
      </c>
      <c r="C120" s="264" t="s">
        <v>450</v>
      </c>
      <c r="D120" s="265">
        <v>178</v>
      </c>
      <c r="E120" s="265">
        <v>178</v>
      </c>
      <c r="F120" s="265">
        <v>178</v>
      </c>
      <c r="G120" s="265">
        <v>178</v>
      </c>
      <c r="H120" s="265">
        <v>178</v>
      </c>
      <c r="I120" s="265">
        <v>184</v>
      </c>
      <c r="J120" s="265">
        <v>184</v>
      </c>
      <c r="K120" s="265">
        <v>184</v>
      </c>
      <c r="L120" s="265">
        <v>184</v>
      </c>
      <c r="M120" s="265">
        <v>184</v>
      </c>
      <c r="N120" s="265">
        <v>184</v>
      </c>
      <c r="O120" s="265">
        <v>200</v>
      </c>
      <c r="P120" s="95">
        <v>200</v>
      </c>
      <c r="Q120" s="95">
        <v>175</v>
      </c>
      <c r="R120" s="95">
        <v>173</v>
      </c>
      <c r="S120" s="95">
        <v>209</v>
      </c>
      <c r="T120" s="95">
        <v>207</v>
      </c>
      <c r="U120" s="95">
        <v>214</v>
      </c>
      <c r="V120" s="95">
        <v>212</v>
      </c>
      <c r="W120" s="95">
        <v>212</v>
      </c>
      <c r="X120" s="95">
        <v>212</v>
      </c>
      <c r="Y120" s="95">
        <v>212</v>
      </c>
      <c r="Z120" s="95">
        <v>211</v>
      </c>
      <c r="AA120" s="95">
        <v>213</v>
      </c>
      <c r="AB120" s="265">
        <v>214</v>
      </c>
      <c r="AC120" s="265">
        <v>214</v>
      </c>
      <c r="AD120" s="265">
        <v>215</v>
      </c>
      <c r="AE120" s="265">
        <v>215</v>
      </c>
      <c r="AF120" s="265">
        <v>213</v>
      </c>
      <c r="AG120" s="265">
        <v>213</v>
      </c>
      <c r="AH120" s="265">
        <v>211</v>
      </c>
      <c r="AI120" s="265">
        <v>210</v>
      </c>
      <c r="AJ120" s="265">
        <v>211</v>
      </c>
      <c r="AK120" s="265">
        <v>212</v>
      </c>
      <c r="AL120" s="265">
        <v>214</v>
      </c>
      <c r="AM120" s="265">
        <v>214</v>
      </c>
      <c r="AN120" s="95">
        <v>213</v>
      </c>
      <c r="AO120" s="95">
        <v>214</v>
      </c>
      <c r="AP120" s="95">
        <v>213</v>
      </c>
      <c r="AQ120" s="95">
        <v>212</v>
      </c>
      <c r="AR120" s="95">
        <v>212</v>
      </c>
      <c r="AS120" s="95">
        <v>212</v>
      </c>
      <c r="AT120" s="95">
        <v>211</v>
      </c>
      <c r="AU120" s="95">
        <v>209</v>
      </c>
      <c r="AV120" s="95">
        <v>209</v>
      </c>
      <c r="AW120" s="95">
        <v>209</v>
      </c>
      <c r="AX120" s="95">
        <v>207</v>
      </c>
      <c r="AY120" s="95">
        <v>207</v>
      </c>
      <c r="AZ120" s="265">
        <v>206</v>
      </c>
      <c r="BA120" s="265">
        <v>206</v>
      </c>
      <c r="BB120" s="265">
        <v>206</v>
      </c>
      <c r="BC120" s="265">
        <v>206</v>
      </c>
      <c r="BD120" s="265">
        <v>206</v>
      </c>
      <c r="BE120" s="265">
        <v>204</v>
      </c>
      <c r="BF120" s="265">
        <v>199</v>
      </c>
      <c r="BG120" s="265">
        <v>195</v>
      </c>
      <c r="BH120" s="265">
        <v>195</v>
      </c>
      <c r="BI120" s="265">
        <v>195</v>
      </c>
      <c r="BJ120" s="265">
        <v>195</v>
      </c>
      <c r="BK120" s="265">
        <v>195</v>
      </c>
      <c r="BL120" s="95">
        <v>195</v>
      </c>
      <c r="BM120" s="95">
        <v>194</v>
      </c>
      <c r="BN120" s="95">
        <v>200</v>
      </c>
      <c r="BO120" s="95">
        <v>201</v>
      </c>
      <c r="BP120" s="95">
        <v>201</v>
      </c>
      <c r="BQ120" s="95">
        <v>202</v>
      </c>
      <c r="BR120" s="95">
        <v>201</v>
      </c>
      <c r="BS120" s="95">
        <v>202</v>
      </c>
      <c r="BT120" s="95">
        <v>201</v>
      </c>
      <c r="BU120" s="95">
        <v>201</v>
      </c>
      <c r="BV120" s="95">
        <v>201</v>
      </c>
      <c r="BW120" s="95">
        <v>203</v>
      </c>
      <c r="BX120" s="265">
        <v>204</v>
      </c>
      <c r="BY120" s="265">
        <v>202</v>
      </c>
      <c r="BZ120" s="265">
        <v>210</v>
      </c>
      <c r="CA120" s="265">
        <v>211</v>
      </c>
      <c r="CB120" s="265">
        <v>212</v>
      </c>
      <c r="CC120" s="265">
        <v>210</v>
      </c>
      <c r="CD120" s="265">
        <v>210</v>
      </c>
      <c r="CE120" s="265">
        <v>210</v>
      </c>
      <c r="CF120" s="265">
        <v>208</v>
      </c>
      <c r="CG120" s="265">
        <v>209</v>
      </c>
      <c r="CH120" s="265">
        <v>209</v>
      </c>
      <c r="CI120" s="265">
        <v>207</v>
      </c>
      <c r="CJ120" s="95">
        <v>204</v>
      </c>
      <c r="CK120" s="95">
        <v>205</v>
      </c>
      <c r="CL120" s="95">
        <v>207</v>
      </c>
      <c r="CM120" s="95">
        <v>210</v>
      </c>
      <c r="CN120" s="95">
        <v>210</v>
      </c>
      <c r="CO120" s="95">
        <v>211</v>
      </c>
      <c r="CP120" s="95">
        <v>211</v>
      </c>
      <c r="CQ120" s="95">
        <v>213</v>
      </c>
      <c r="CR120" s="95">
        <v>212</v>
      </c>
      <c r="CS120" s="95">
        <v>210</v>
      </c>
      <c r="CT120" s="95">
        <v>211</v>
      </c>
      <c r="CU120" s="95">
        <v>210</v>
      </c>
      <c r="CV120" s="265">
        <v>209</v>
      </c>
      <c r="CW120" s="265">
        <v>208</v>
      </c>
      <c r="CX120" s="265">
        <v>210</v>
      </c>
      <c r="CY120" s="265">
        <v>211</v>
      </c>
      <c r="CZ120" s="265">
        <v>211</v>
      </c>
      <c r="DA120" s="265">
        <v>212</v>
      </c>
      <c r="DB120" s="265">
        <v>214</v>
      </c>
      <c r="DC120" s="265">
        <v>213</v>
      </c>
      <c r="DD120" s="265">
        <v>214</v>
      </c>
      <c r="DE120" s="265">
        <v>213</v>
      </c>
      <c r="DF120" s="265">
        <v>211</v>
      </c>
      <c r="DG120" s="265">
        <v>208</v>
      </c>
      <c r="DH120" s="95">
        <v>208</v>
      </c>
      <c r="DI120" s="95">
        <v>204</v>
      </c>
      <c r="DJ120" s="95">
        <v>205</v>
      </c>
      <c r="DK120" s="95">
        <v>204</v>
      </c>
      <c r="DL120" s="95">
        <v>211</v>
      </c>
      <c r="DM120" s="95">
        <v>211</v>
      </c>
      <c r="DN120" s="95">
        <v>212</v>
      </c>
      <c r="DO120" s="95">
        <v>209</v>
      </c>
      <c r="DP120" s="95">
        <v>209</v>
      </c>
      <c r="DQ120" s="95">
        <v>210</v>
      </c>
      <c r="DR120" s="95">
        <v>212</v>
      </c>
      <c r="DS120" s="95">
        <v>212</v>
      </c>
      <c r="DT120" s="95">
        <v>211</v>
      </c>
      <c r="DU120" s="95">
        <v>211</v>
      </c>
      <c r="DV120" s="95">
        <v>210</v>
      </c>
      <c r="DW120" s="95">
        <v>214</v>
      </c>
      <c r="DX120" s="271">
        <v>213</v>
      </c>
      <c r="DY120" s="276">
        <v>213</v>
      </c>
      <c r="DZ120" s="276">
        <v>216</v>
      </c>
      <c r="EA120" s="276">
        <v>215</v>
      </c>
      <c r="EB120" s="276">
        <v>215</v>
      </c>
      <c r="EC120" s="276">
        <v>215</v>
      </c>
      <c r="ED120" s="276">
        <v>217</v>
      </c>
      <c r="EE120" s="276">
        <v>218</v>
      </c>
      <c r="EF120" s="95">
        <v>217</v>
      </c>
      <c r="EG120" s="281">
        <v>-1</v>
      </c>
      <c r="EH120" s="282">
        <v>99.541284403669707</v>
      </c>
      <c r="EI120" s="281">
        <v>-1</v>
      </c>
      <c r="EJ120" s="282">
        <v>99.541284403669707</v>
      </c>
    </row>
    <row r="121" spans="1:140" ht="15" outlineLevel="2">
      <c r="A121" s="262">
        <v>679</v>
      </c>
      <c r="B121" s="263" t="s">
        <v>323</v>
      </c>
      <c r="C121" s="264" t="s">
        <v>451</v>
      </c>
      <c r="D121" s="265">
        <v>241</v>
      </c>
      <c r="E121" s="265">
        <v>241</v>
      </c>
      <c r="F121" s="265">
        <v>241</v>
      </c>
      <c r="G121" s="265">
        <v>241</v>
      </c>
      <c r="H121" s="265">
        <v>241</v>
      </c>
      <c r="I121" s="265">
        <v>245</v>
      </c>
      <c r="J121" s="265">
        <v>244</v>
      </c>
      <c r="K121" s="265">
        <v>245</v>
      </c>
      <c r="L121" s="265">
        <v>245</v>
      </c>
      <c r="M121" s="265">
        <v>245</v>
      </c>
      <c r="N121" s="265">
        <v>245</v>
      </c>
      <c r="O121" s="265">
        <v>250</v>
      </c>
      <c r="P121" s="95">
        <v>248</v>
      </c>
      <c r="Q121" s="95">
        <v>211</v>
      </c>
      <c r="R121" s="95">
        <v>210</v>
      </c>
      <c r="S121" s="95">
        <v>306</v>
      </c>
      <c r="T121" s="95">
        <v>302</v>
      </c>
      <c r="U121" s="95">
        <v>309</v>
      </c>
      <c r="V121" s="95">
        <v>307</v>
      </c>
      <c r="W121" s="95">
        <v>308</v>
      </c>
      <c r="X121" s="95">
        <v>308</v>
      </c>
      <c r="Y121" s="95">
        <v>308</v>
      </c>
      <c r="Z121" s="95">
        <v>308</v>
      </c>
      <c r="AA121" s="95">
        <v>307</v>
      </c>
      <c r="AB121" s="265">
        <v>306</v>
      </c>
      <c r="AC121" s="265">
        <v>306</v>
      </c>
      <c r="AD121" s="265">
        <v>307</v>
      </c>
      <c r="AE121" s="265">
        <v>307</v>
      </c>
      <c r="AF121" s="265">
        <v>304</v>
      </c>
      <c r="AG121" s="265">
        <v>304</v>
      </c>
      <c r="AH121" s="265">
        <v>306</v>
      </c>
      <c r="AI121" s="265">
        <v>307</v>
      </c>
      <c r="AJ121" s="265">
        <v>307</v>
      </c>
      <c r="AK121" s="265">
        <v>307</v>
      </c>
      <c r="AL121" s="265">
        <v>304</v>
      </c>
      <c r="AM121" s="265">
        <v>304</v>
      </c>
      <c r="AN121" s="95">
        <v>303</v>
      </c>
      <c r="AO121" s="95">
        <v>300</v>
      </c>
      <c r="AP121" s="95">
        <v>300</v>
      </c>
      <c r="AQ121" s="95">
        <v>299</v>
      </c>
      <c r="AR121" s="95">
        <v>298</v>
      </c>
      <c r="AS121" s="95">
        <v>297</v>
      </c>
      <c r="AT121" s="95">
        <v>296</v>
      </c>
      <c r="AU121" s="95">
        <v>296</v>
      </c>
      <c r="AV121" s="95">
        <v>295</v>
      </c>
      <c r="AW121" s="95">
        <v>295</v>
      </c>
      <c r="AX121" s="95">
        <v>294</v>
      </c>
      <c r="AY121" s="95">
        <v>293</v>
      </c>
      <c r="AZ121" s="265">
        <v>290</v>
      </c>
      <c r="BA121" s="265">
        <v>288</v>
      </c>
      <c r="BB121" s="265">
        <v>287</v>
      </c>
      <c r="BC121" s="265">
        <v>286</v>
      </c>
      <c r="BD121" s="265">
        <v>286</v>
      </c>
      <c r="BE121" s="265">
        <v>283</v>
      </c>
      <c r="BF121" s="265">
        <v>281</v>
      </c>
      <c r="BG121" s="265">
        <v>285</v>
      </c>
      <c r="BH121" s="265">
        <v>285</v>
      </c>
      <c r="BI121" s="265">
        <v>282</v>
      </c>
      <c r="BJ121" s="265">
        <v>283</v>
      </c>
      <c r="BK121" s="265">
        <v>283</v>
      </c>
      <c r="BL121" s="95">
        <v>282</v>
      </c>
      <c r="BM121" s="95">
        <v>282</v>
      </c>
      <c r="BN121" s="95">
        <v>287</v>
      </c>
      <c r="BO121" s="95">
        <v>287</v>
      </c>
      <c r="BP121" s="95">
        <v>287</v>
      </c>
      <c r="BQ121" s="95">
        <v>290</v>
      </c>
      <c r="BR121" s="95">
        <v>285</v>
      </c>
      <c r="BS121" s="95">
        <v>286</v>
      </c>
      <c r="BT121" s="95">
        <v>286</v>
      </c>
      <c r="BU121" s="95">
        <v>285</v>
      </c>
      <c r="BV121" s="95">
        <v>282</v>
      </c>
      <c r="BW121" s="95">
        <v>281</v>
      </c>
      <c r="BX121" s="265">
        <v>285</v>
      </c>
      <c r="BY121" s="265">
        <v>285</v>
      </c>
      <c r="BZ121" s="265">
        <v>307</v>
      </c>
      <c r="CA121" s="265">
        <v>306</v>
      </c>
      <c r="CB121" s="265">
        <v>308</v>
      </c>
      <c r="CC121" s="265">
        <v>307</v>
      </c>
      <c r="CD121" s="265">
        <v>304</v>
      </c>
      <c r="CE121" s="265">
        <v>302</v>
      </c>
      <c r="CF121" s="265">
        <v>301</v>
      </c>
      <c r="CG121" s="265">
        <v>302</v>
      </c>
      <c r="CH121" s="265">
        <v>299</v>
      </c>
      <c r="CI121" s="265">
        <v>292</v>
      </c>
      <c r="CJ121" s="95">
        <v>292</v>
      </c>
      <c r="CK121" s="95">
        <v>286</v>
      </c>
      <c r="CL121" s="95">
        <v>286</v>
      </c>
      <c r="CM121" s="95">
        <v>289</v>
      </c>
      <c r="CN121" s="95">
        <v>291</v>
      </c>
      <c r="CO121" s="95">
        <v>291</v>
      </c>
      <c r="CP121" s="95">
        <v>289</v>
      </c>
      <c r="CQ121" s="95">
        <v>291</v>
      </c>
      <c r="CR121" s="95">
        <v>289</v>
      </c>
      <c r="CS121" s="95">
        <v>286</v>
      </c>
      <c r="CT121" s="95">
        <v>286</v>
      </c>
      <c r="CU121" s="95">
        <v>285</v>
      </c>
      <c r="CV121" s="265">
        <v>282</v>
      </c>
      <c r="CW121" s="265">
        <v>281</v>
      </c>
      <c r="CX121" s="265">
        <v>285</v>
      </c>
      <c r="CY121" s="265">
        <v>287</v>
      </c>
      <c r="CZ121" s="265">
        <v>287</v>
      </c>
      <c r="DA121" s="265">
        <v>287</v>
      </c>
      <c r="DB121" s="265">
        <v>287</v>
      </c>
      <c r="DC121" s="265">
        <v>287</v>
      </c>
      <c r="DD121" s="265">
        <v>288</v>
      </c>
      <c r="DE121" s="265">
        <v>289</v>
      </c>
      <c r="DF121" s="265">
        <v>286</v>
      </c>
      <c r="DG121" s="265">
        <v>286</v>
      </c>
      <c r="DH121" s="95">
        <v>283</v>
      </c>
      <c r="DI121" s="95">
        <v>287</v>
      </c>
      <c r="DJ121" s="95">
        <v>286</v>
      </c>
      <c r="DK121" s="95">
        <v>288</v>
      </c>
      <c r="DL121" s="95">
        <v>291</v>
      </c>
      <c r="DM121" s="95">
        <v>292</v>
      </c>
      <c r="DN121" s="95">
        <v>293</v>
      </c>
      <c r="DO121" s="95">
        <v>292</v>
      </c>
      <c r="DP121" s="95">
        <v>295</v>
      </c>
      <c r="DQ121" s="95">
        <v>299</v>
      </c>
      <c r="DR121" s="95">
        <v>300</v>
      </c>
      <c r="DS121" s="95">
        <v>300</v>
      </c>
      <c r="DT121" s="95">
        <v>302</v>
      </c>
      <c r="DU121" s="95">
        <v>301</v>
      </c>
      <c r="DV121" s="95">
        <v>301</v>
      </c>
      <c r="DW121" s="95">
        <v>303</v>
      </c>
      <c r="DX121" s="271">
        <v>304</v>
      </c>
      <c r="DY121" s="276">
        <v>304</v>
      </c>
      <c r="DZ121" s="276">
        <v>304</v>
      </c>
      <c r="EA121" s="276">
        <v>305</v>
      </c>
      <c r="EB121" s="276">
        <v>305</v>
      </c>
      <c r="EC121" s="276">
        <v>304</v>
      </c>
      <c r="ED121" s="276">
        <v>304</v>
      </c>
      <c r="EE121" s="276">
        <v>303</v>
      </c>
      <c r="EF121" s="95">
        <v>303</v>
      </c>
      <c r="EG121" s="281">
        <v>0</v>
      </c>
      <c r="EH121" s="282">
        <v>100</v>
      </c>
      <c r="EI121" s="281">
        <v>0</v>
      </c>
      <c r="EJ121" s="282">
        <v>100</v>
      </c>
    </row>
    <row r="122" spans="1:140" ht="15" outlineLevel="2">
      <c r="A122" s="262">
        <v>789</v>
      </c>
      <c r="B122" s="263" t="s">
        <v>323</v>
      </c>
      <c r="C122" s="264" t="s">
        <v>452</v>
      </c>
      <c r="D122" s="265">
        <v>238</v>
      </c>
      <c r="E122" s="265">
        <v>238</v>
      </c>
      <c r="F122" s="265">
        <v>237</v>
      </c>
      <c r="G122" s="265">
        <v>237</v>
      </c>
      <c r="H122" s="265">
        <v>237</v>
      </c>
      <c r="I122" s="265">
        <v>239</v>
      </c>
      <c r="J122" s="265">
        <v>239</v>
      </c>
      <c r="K122" s="265">
        <v>239</v>
      </c>
      <c r="L122" s="265">
        <v>239</v>
      </c>
      <c r="M122" s="265">
        <v>238</v>
      </c>
      <c r="N122" s="265">
        <v>237</v>
      </c>
      <c r="O122" s="265">
        <v>251</v>
      </c>
      <c r="P122" s="95">
        <v>248</v>
      </c>
      <c r="Q122" s="95">
        <v>221</v>
      </c>
      <c r="R122" s="95">
        <v>218</v>
      </c>
      <c r="S122" s="95">
        <v>309</v>
      </c>
      <c r="T122" s="95">
        <v>300</v>
      </c>
      <c r="U122" s="95">
        <v>304</v>
      </c>
      <c r="V122" s="95">
        <v>300</v>
      </c>
      <c r="W122" s="95">
        <v>300</v>
      </c>
      <c r="X122" s="95">
        <v>299</v>
      </c>
      <c r="Y122" s="95">
        <v>302</v>
      </c>
      <c r="Z122" s="95">
        <v>301</v>
      </c>
      <c r="AA122" s="95">
        <v>303</v>
      </c>
      <c r="AB122" s="265">
        <v>303</v>
      </c>
      <c r="AC122" s="265">
        <v>303</v>
      </c>
      <c r="AD122" s="265">
        <v>303</v>
      </c>
      <c r="AE122" s="265">
        <v>303</v>
      </c>
      <c r="AF122" s="265">
        <v>304</v>
      </c>
      <c r="AG122" s="265">
        <v>303</v>
      </c>
      <c r="AH122" s="265">
        <v>303</v>
      </c>
      <c r="AI122" s="265">
        <v>305</v>
      </c>
      <c r="AJ122" s="265">
        <v>305</v>
      </c>
      <c r="AK122" s="265">
        <v>306</v>
      </c>
      <c r="AL122" s="265">
        <v>307</v>
      </c>
      <c r="AM122" s="265">
        <v>307</v>
      </c>
      <c r="AN122" s="95">
        <v>307</v>
      </c>
      <c r="AO122" s="95">
        <v>312</v>
      </c>
      <c r="AP122" s="95">
        <v>312</v>
      </c>
      <c r="AQ122" s="95">
        <v>311</v>
      </c>
      <c r="AR122" s="95">
        <v>310</v>
      </c>
      <c r="AS122" s="95">
        <v>309</v>
      </c>
      <c r="AT122" s="95">
        <v>309</v>
      </c>
      <c r="AU122" s="95">
        <v>308</v>
      </c>
      <c r="AV122" s="95">
        <v>307</v>
      </c>
      <c r="AW122" s="95">
        <v>307</v>
      </c>
      <c r="AX122" s="95">
        <v>305</v>
      </c>
      <c r="AY122" s="95">
        <v>304</v>
      </c>
      <c r="AZ122" s="265">
        <v>303</v>
      </c>
      <c r="BA122" s="265">
        <v>302</v>
      </c>
      <c r="BB122" s="265">
        <v>299</v>
      </c>
      <c r="BC122" s="265">
        <v>299</v>
      </c>
      <c r="BD122" s="265">
        <v>299</v>
      </c>
      <c r="BE122" s="265">
        <v>299</v>
      </c>
      <c r="BF122" s="265">
        <v>294</v>
      </c>
      <c r="BG122" s="265">
        <v>293</v>
      </c>
      <c r="BH122" s="265">
        <v>293</v>
      </c>
      <c r="BI122" s="265">
        <v>293</v>
      </c>
      <c r="BJ122" s="265">
        <v>296</v>
      </c>
      <c r="BK122" s="265">
        <v>296</v>
      </c>
      <c r="BL122" s="95">
        <v>297</v>
      </c>
      <c r="BM122" s="95">
        <v>297</v>
      </c>
      <c r="BN122" s="95">
        <v>297</v>
      </c>
      <c r="BO122" s="95">
        <v>296</v>
      </c>
      <c r="BP122" s="95">
        <v>296</v>
      </c>
      <c r="BQ122" s="95">
        <v>298</v>
      </c>
      <c r="BR122" s="95">
        <v>294</v>
      </c>
      <c r="BS122" s="95">
        <v>294</v>
      </c>
      <c r="BT122" s="95">
        <v>294</v>
      </c>
      <c r="BU122" s="95">
        <v>293</v>
      </c>
      <c r="BV122" s="95">
        <v>291</v>
      </c>
      <c r="BW122" s="95">
        <v>292</v>
      </c>
      <c r="BX122" s="265">
        <v>294</v>
      </c>
      <c r="BY122" s="265">
        <v>294</v>
      </c>
      <c r="BZ122" s="265">
        <v>316</v>
      </c>
      <c r="CA122" s="265">
        <v>317</v>
      </c>
      <c r="CB122" s="265">
        <v>319</v>
      </c>
      <c r="CC122" s="265">
        <v>317</v>
      </c>
      <c r="CD122" s="265">
        <v>314</v>
      </c>
      <c r="CE122" s="265">
        <v>313</v>
      </c>
      <c r="CF122" s="265">
        <v>311</v>
      </c>
      <c r="CG122" s="265">
        <v>311</v>
      </c>
      <c r="CH122" s="265">
        <v>310</v>
      </c>
      <c r="CI122" s="265">
        <v>300</v>
      </c>
      <c r="CJ122" s="95">
        <v>301</v>
      </c>
      <c r="CK122" s="95">
        <v>299</v>
      </c>
      <c r="CL122" s="95">
        <v>297</v>
      </c>
      <c r="CM122" s="95">
        <v>297</v>
      </c>
      <c r="CN122" s="95">
        <v>299</v>
      </c>
      <c r="CO122" s="95">
        <v>303</v>
      </c>
      <c r="CP122" s="95">
        <v>306</v>
      </c>
      <c r="CQ122" s="95">
        <v>306</v>
      </c>
      <c r="CR122" s="95">
        <v>308</v>
      </c>
      <c r="CS122" s="95">
        <v>310</v>
      </c>
      <c r="CT122" s="95">
        <v>310</v>
      </c>
      <c r="CU122" s="95">
        <v>309</v>
      </c>
      <c r="CV122" s="265">
        <v>307</v>
      </c>
      <c r="CW122" s="265">
        <v>306</v>
      </c>
      <c r="CX122" s="265">
        <v>306</v>
      </c>
      <c r="CY122" s="265">
        <v>306</v>
      </c>
      <c r="CZ122" s="265">
        <v>305</v>
      </c>
      <c r="DA122" s="265">
        <v>302</v>
      </c>
      <c r="DB122" s="265">
        <v>300</v>
      </c>
      <c r="DC122" s="265">
        <v>299</v>
      </c>
      <c r="DD122" s="265">
        <v>298</v>
      </c>
      <c r="DE122" s="265">
        <v>298</v>
      </c>
      <c r="DF122" s="265">
        <v>299</v>
      </c>
      <c r="DG122" s="265">
        <v>299</v>
      </c>
      <c r="DH122" s="95">
        <v>301</v>
      </c>
      <c r="DI122" s="95">
        <v>305</v>
      </c>
      <c r="DJ122" s="95">
        <v>303</v>
      </c>
      <c r="DK122" s="95">
        <v>308</v>
      </c>
      <c r="DL122" s="95">
        <v>312</v>
      </c>
      <c r="DM122" s="95">
        <v>313</v>
      </c>
      <c r="DN122" s="95">
        <v>314</v>
      </c>
      <c r="DO122" s="95">
        <v>314</v>
      </c>
      <c r="DP122" s="95">
        <v>315</v>
      </c>
      <c r="DQ122" s="95">
        <v>314</v>
      </c>
      <c r="DR122" s="95">
        <v>318</v>
      </c>
      <c r="DS122" s="95">
        <v>318</v>
      </c>
      <c r="DT122" s="95">
        <v>320</v>
      </c>
      <c r="DU122" s="95">
        <v>320</v>
      </c>
      <c r="DV122" s="95">
        <v>321</v>
      </c>
      <c r="DW122" s="95">
        <v>322</v>
      </c>
      <c r="DX122" s="271">
        <v>327</v>
      </c>
      <c r="DY122" s="276">
        <v>324</v>
      </c>
      <c r="DZ122" s="276">
        <v>321</v>
      </c>
      <c r="EA122" s="276">
        <v>322</v>
      </c>
      <c r="EB122" s="276">
        <v>324</v>
      </c>
      <c r="EC122" s="276">
        <v>326</v>
      </c>
      <c r="ED122" s="276">
        <v>325</v>
      </c>
      <c r="EE122" s="276">
        <v>326</v>
      </c>
      <c r="EF122" s="95">
        <v>326</v>
      </c>
      <c r="EG122" s="281">
        <v>0</v>
      </c>
      <c r="EH122" s="282">
        <v>100</v>
      </c>
      <c r="EI122" s="281">
        <v>0</v>
      </c>
      <c r="EJ122" s="282">
        <v>100</v>
      </c>
    </row>
    <row r="123" spans="1:140" ht="15" outlineLevel="2">
      <c r="A123" s="262">
        <v>792</v>
      </c>
      <c r="B123" s="263" t="s">
        <v>323</v>
      </c>
      <c r="C123" s="264" t="s">
        <v>453</v>
      </c>
      <c r="D123" s="265">
        <v>74</v>
      </c>
      <c r="E123" s="265">
        <v>74</v>
      </c>
      <c r="F123" s="265">
        <v>74</v>
      </c>
      <c r="G123" s="265">
        <v>74</v>
      </c>
      <c r="H123" s="265">
        <v>74</v>
      </c>
      <c r="I123" s="265">
        <v>74</v>
      </c>
      <c r="J123" s="265">
        <v>74</v>
      </c>
      <c r="K123" s="265">
        <v>74</v>
      </c>
      <c r="L123" s="265">
        <v>74</v>
      </c>
      <c r="M123" s="265">
        <v>74</v>
      </c>
      <c r="N123" s="265">
        <v>74</v>
      </c>
      <c r="O123" s="265">
        <v>80</v>
      </c>
      <c r="P123" s="95">
        <v>80</v>
      </c>
      <c r="Q123" s="95">
        <v>72</v>
      </c>
      <c r="R123" s="95">
        <v>72</v>
      </c>
      <c r="S123" s="95">
        <v>101</v>
      </c>
      <c r="T123" s="95">
        <v>99</v>
      </c>
      <c r="U123" s="95">
        <v>99</v>
      </c>
      <c r="V123" s="95">
        <v>99</v>
      </c>
      <c r="W123" s="95">
        <v>99</v>
      </c>
      <c r="X123" s="95">
        <v>99</v>
      </c>
      <c r="Y123" s="95">
        <v>99</v>
      </c>
      <c r="Z123" s="95">
        <v>99</v>
      </c>
      <c r="AA123" s="95">
        <v>99</v>
      </c>
      <c r="AB123" s="265">
        <v>99</v>
      </c>
      <c r="AC123" s="265">
        <v>99</v>
      </c>
      <c r="AD123" s="265">
        <v>99</v>
      </c>
      <c r="AE123" s="265">
        <v>99</v>
      </c>
      <c r="AF123" s="265">
        <v>103</v>
      </c>
      <c r="AG123" s="265">
        <v>103</v>
      </c>
      <c r="AH123" s="265">
        <v>103</v>
      </c>
      <c r="AI123" s="265">
        <v>103</v>
      </c>
      <c r="AJ123" s="265">
        <v>103</v>
      </c>
      <c r="AK123" s="265">
        <v>104</v>
      </c>
      <c r="AL123" s="265">
        <v>105</v>
      </c>
      <c r="AM123" s="265">
        <v>105</v>
      </c>
      <c r="AN123" s="95">
        <v>105</v>
      </c>
      <c r="AO123" s="95">
        <v>104</v>
      </c>
      <c r="AP123" s="95">
        <v>104</v>
      </c>
      <c r="AQ123" s="95">
        <v>103</v>
      </c>
      <c r="AR123" s="95">
        <v>102</v>
      </c>
      <c r="AS123" s="95">
        <v>101</v>
      </c>
      <c r="AT123" s="95">
        <v>101</v>
      </c>
      <c r="AU123" s="95">
        <v>98</v>
      </c>
      <c r="AV123" s="95">
        <v>98</v>
      </c>
      <c r="AW123" s="95">
        <v>98</v>
      </c>
      <c r="AX123" s="95">
        <v>98</v>
      </c>
      <c r="AY123" s="95">
        <v>98</v>
      </c>
      <c r="AZ123" s="265">
        <v>97</v>
      </c>
      <c r="BA123" s="265">
        <v>97</v>
      </c>
      <c r="BB123" s="265">
        <v>97</v>
      </c>
      <c r="BC123" s="265">
        <v>97</v>
      </c>
      <c r="BD123" s="265">
        <v>97</v>
      </c>
      <c r="BE123" s="265">
        <v>96</v>
      </c>
      <c r="BF123" s="265">
        <v>93</v>
      </c>
      <c r="BG123" s="265">
        <v>97</v>
      </c>
      <c r="BH123" s="265">
        <v>96</v>
      </c>
      <c r="BI123" s="265">
        <v>96</v>
      </c>
      <c r="BJ123" s="265">
        <v>96</v>
      </c>
      <c r="BK123" s="265">
        <v>96</v>
      </c>
      <c r="BL123" s="95">
        <v>95</v>
      </c>
      <c r="BM123" s="95">
        <v>95</v>
      </c>
      <c r="BN123" s="95">
        <v>98</v>
      </c>
      <c r="BO123" s="95">
        <v>98</v>
      </c>
      <c r="BP123" s="95">
        <v>98</v>
      </c>
      <c r="BQ123" s="95">
        <v>98</v>
      </c>
      <c r="BR123" s="95">
        <v>98</v>
      </c>
      <c r="BS123" s="95">
        <v>99</v>
      </c>
      <c r="BT123" s="95">
        <v>99</v>
      </c>
      <c r="BU123" s="95">
        <v>99</v>
      </c>
      <c r="BV123" s="95">
        <v>98</v>
      </c>
      <c r="BW123" s="95">
        <v>98</v>
      </c>
      <c r="BX123" s="265">
        <v>100</v>
      </c>
      <c r="BY123" s="265">
        <v>100</v>
      </c>
      <c r="BZ123" s="265">
        <v>98</v>
      </c>
      <c r="CA123" s="265">
        <v>98</v>
      </c>
      <c r="CB123" s="265">
        <v>101</v>
      </c>
      <c r="CC123" s="265">
        <v>100</v>
      </c>
      <c r="CD123" s="265">
        <v>102</v>
      </c>
      <c r="CE123" s="265">
        <v>102</v>
      </c>
      <c r="CF123" s="265">
        <v>102</v>
      </c>
      <c r="CG123" s="265">
        <v>102</v>
      </c>
      <c r="CH123" s="265">
        <v>102</v>
      </c>
      <c r="CI123" s="265">
        <v>100</v>
      </c>
      <c r="CJ123" s="95">
        <v>100</v>
      </c>
      <c r="CK123" s="95">
        <v>99</v>
      </c>
      <c r="CL123" s="95">
        <v>97</v>
      </c>
      <c r="CM123" s="95">
        <v>99</v>
      </c>
      <c r="CN123" s="95">
        <v>99</v>
      </c>
      <c r="CO123" s="95">
        <v>100</v>
      </c>
      <c r="CP123" s="95">
        <v>98</v>
      </c>
      <c r="CQ123" s="95">
        <v>98</v>
      </c>
      <c r="CR123" s="95">
        <v>99</v>
      </c>
      <c r="CS123" s="95">
        <v>99</v>
      </c>
      <c r="CT123" s="95">
        <v>99</v>
      </c>
      <c r="CU123" s="95">
        <v>97</v>
      </c>
      <c r="CV123" s="265">
        <v>96</v>
      </c>
      <c r="CW123" s="265">
        <v>96</v>
      </c>
      <c r="CX123" s="265">
        <v>96</v>
      </c>
      <c r="CY123" s="265">
        <v>97</v>
      </c>
      <c r="CZ123" s="265">
        <v>96</v>
      </c>
      <c r="DA123" s="265">
        <v>96</v>
      </c>
      <c r="DB123" s="265">
        <v>98</v>
      </c>
      <c r="DC123" s="265">
        <v>97</v>
      </c>
      <c r="DD123" s="265">
        <v>97</v>
      </c>
      <c r="DE123" s="265">
        <v>97</v>
      </c>
      <c r="DF123" s="265">
        <v>96</v>
      </c>
      <c r="DG123" s="265">
        <v>97</v>
      </c>
      <c r="DH123" s="95">
        <v>96</v>
      </c>
      <c r="DI123" s="95">
        <v>95</v>
      </c>
      <c r="DJ123" s="95">
        <v>94</v>
      </c>
      <c r="DK123" s="95">
        <v>93</v>
      </c>
      <c r="DL123" s="95">
        <v>94</v>
      </c>
      <c r="DM123" s="95">
        <v>95</v>
      </c>
      <c r="DN123" s="95">
        <v>95</v>
      </c>
      <c r="DO123" s="95">
        <v>97</v>
      </c>
      <c r="DP123" s="95">
        <v>97</v>
      </c>
      <c r="DQ123" s="95">
        <v>97</v>
      </c>
      <c r="DR123" s="95">
        <v>97</v>
      </c>
      <c r="DS123" s="95">
        <v>97</v>
      </c>
      <c r="DT123" s="95">
        <v>97</v>
      </c>
      <c r="DU123" s="95">
        <v>97</v>
      </c>
      <c r="DV123" s="95">
        <v>97</v>
      </c>
      <c r="DW123" s="95">
        <v>98</v>
      </c>
      <c r="DX123" s="271">
        <v>99</v>
      </c>
      <c r="DY123" s="276">
        <v>99</v>
      </c>
      <c r="DZ123" s="276">
        <v>99</v>
      </c>
      <c r="EA123" s="276">
        <v>99</v>
      </c>
      <c r="EB123" s="276">
        <v>98</v>
      </c>
      <c r="EC123" s="276">
        <v>98</v>
      </c>
      <c r="ED123" s="276">
        <v>98</v>
      </c>
      <c r="EE123" s="276">
        <v>98</v>
      </c>
      <c r="EF123" s="95">
        <v>98</v>
      </c>
      <c r="EG123" s="281">
        <v>0</v>
      </c>
      <c r="EH123" s="282">
        <v>100</v>
      </c>
      <c r="EI123" s="281">
        <v>0</v>
      </c>
      <c r="EJ123" s="282">
        <v>100</v>
      </c>
    </row>
    <row r="124" spans="1:140" ht="15" outlineLevel="2">
      <c r="A124" s="262">
        <v>809</v>
      </c>
      <c r="B124" s="263" t="s">
        <v>323</v>
      </c>
      <c r="C124" s="264" t="s">
        <v>454</v>
      </c>
      <c r="D124" s="265">
        <v>97</v>
      </c>
      <c r="E124" s="265">
        <v>97</v>
      </c>
      <c r="F124" s="265">
        <v>97</v>
      </c>
      <c r="G124" s="265">
        <v>97</v>
      </c>
      <c r="H124" s="265">
        <v>97</v>
      </c>
      <c r="I124" s="265">
        <v>97</v>
      </c>
      <c r="J124" s="265">
        <v>97</v>
      </c>
      <c r="K124" s="265">
        <v>97</v>
      </c>
      <c r="L124" s="265">
        <v>97</v>
      </c>
      <c r="M124" s="265">
        <v>97</v>
      </c>
      <c r="N124" s="265">
        <v>96</v>
      </c>
      <c r="O124" s="265">
        <v>102</v>
      </c>
      <c r="P124" s="95">
        <v>102</v>
      </c>
      <c r="Q124" s="95">
        <v>88</v>
      </c>
      <c r="R124" s="95">
        <v>87</v>
      </c>
      <c r="S124" s="95">
        <v>125</v>
      </c>
      <c r="T124" s="95">
        <v>126</v>
      </c>
      <c r="U124" s="95">
        <v>129</v>
      </c>
      <c r="V124" s="95">
        <v>128</v>
      </c>
      <c r="W124" s="95">
        <v>128</v>
      </c>
      <c r="X124" s="95">
        <v>128</v>
      </c>
      <c r="Y124" s="95">
        <v>128</v>
      </c>
      <c r="Z124" s="95">
        <v>128</v>
      </c>
      <c r="AA124" s="95">
        <v>128</v>
      </c>
      <c r="AB124" s="265">
        <v>127</v>
      </c>
      <c r="AC124" s="265">
        <v>127</v>
      </c>
      <c r="AD124" s="265">
        <v>127</v>
      </c>
      <c r="AE124" s="265">
        <v>127</v>
      </c>
      <c r="AF124" s="265">
        <v>128</v>
      </c>
      <c r="AG124" s="265">
        <v>128</v>
      </c>
      <c r="AH124" s="265">
        <v>129</v>
      </c>
      <c r="AI124" s="265">
        <v>130</v>
      </c>
      <c r="AJ124" s="265">
        <v>130</v>
      </c>
      <c r="AK124" s="265">
        <v>130</v>
      </c>
      <c r="AL124" s="265">
        <v>130</v>
      </c>
      <c r="AM124" s="265">
        <v>130</v>
      </c>
      <c r="AN124" s="95">
        <v>129</v>
      </c>
      <c r="AO124" s="95">
        <v>129</v>
      </c>
      <c r="AP124" s="95">
        <v>130</v>
      </c>
      <c r="AQ124" s="95">
        <v>130</v>
      </c>
      <c r="AR124" s="95">
        <v>130</v>
      </c>
      <c r="AS124" s="95">
        <v>129</v>
      </c>
      <c r="AT124" s="95">
        <v>128</v>
      </c>
      <c r="AU124" s="95">
        <v>128</v>
      </c>
      <c r="AV124" s="95">
        <v>127</v>
      </c>
      <c r="AW124" s="95">
        <v>127</v>
      </c>
      <c r="AX124" s="95">
        <v>124</v>
      </c>
      <c r="AY124" s="95">
        <v>124</v>
      </c>
      <c r="AZ124" s="265">
        <v>124</v>
      </c>
      <c r="BA124" s="265">
        <v>123</v>
      </c>
      <c r="BB124" s="265">
        <v>120</v>
      </c>
      <c r="BC124" s="265">
        <v>119</v>
      </c>
      <c r="BD124" s="265">
        <v>118</v>
      </c>
      <c r="BE124" s="265">
        <v>117</v>
      </c>
      <c r="BF124" s="265">
        <v>112</v>
      </c>
      <c r="BG124" s="265">
        <v>117</v>
      </c>
      <c r="BH124" s="265">
        <v>117</v>
      </c>
      <c r="BI124" s="265">
        <v>117</v>
      </c>
      <c r="BJ124" s="265">
        <v>117</v>
      </c>
      <c r="BK124" s="265">
        <v>117</v>
      </c>
      <c r="BL124" s="95">
        <v>116</v>
      </c>
      <c r="BM124" s="95">
        <v>116</v>
      </c>
      <c r="BN124" s="95">
        <v>118</v>
      </c>
      <c r="BO124" s="95">
        <v>118</v>
      </c>
      <c r="BP124" s="95">
        <v>118</v>
      </c>
      <c r="BQ124" s="95">
        <v>119</v>
      </c>
      <c r="BR124" s="95">
        <v>118</v>
      </c>
      <c r="BS124" s="95">
        <v>118</v>
      </c>
      <c r="BT124" s="95">
        <v>117</v>
      </c>
      <c r="BU124" s="95">
        <v>117</v>
      </c>
      <c r="BV124" s="95">
        <v>116</v>
      </c>
      <c r="BW124" s="95">
        <v>116</v>
      </c>
      <c r="BX124" s="265">
        <v>116</v>
      </c>
      <c r="BY124" s="265">
        <v>115</v>
      </c>
      <c r="BZ124" s="265">
        <v>120</v>
      </c>
      <c r="CA124" s="265">
        <v>119</v>
      </c>
      <c r="CB124" s="265">
        <v>120</v>
      </c>
      <c r="CC124" s="265">
        <v>120</v>
      </c>
      <c r="CD124" s="265">
        <v>120</v>
      </c>
      <c r="CE124" s="265">
        <v>120</v>
      </c>
      <c r="CF124" s="265">
        <v>120</v>
      </c>
      <c r="CG124" s="265">
        <v>120</v>
      </c>
      <c r="CH124" s="265">
        <v>119</v>
      </c>
      <c r="CI124" s="265">
        <v>119</v>
      </c>
      <c r="CJ124" s="95">
        <v>118</v>
      </c>
      <c r="CK124" s="95">
        <v>118</v>
      </c>
      <c r="CL124" s="95">
        <v>118</v>
      </c>
      <c r="CM124" s="95">
        <v>120</v>
      </c>
      <c r="CN124" s="95">
        <v>120</v>
      </c>
      <c r="CO124" s="95">
        <v>121</v>
      </c>
      <c r="CP124" s="95">
        <v>119</v>
      </c>
      <c r="CQ124" s="95">
        <v>119</v>
      </c>
      <c r="CR124" s="95">
        <v>120</v>
      </c>
      <c r="CS124" s="95">
        <v>120</v>
      </c>
      <c r="CT124" s="95">
        <v>120</v>
      </c>
      <c r="CU124" s="95">
        <v>120</v>
      </c>
      <c r="CV124" s="265">
        <v>120</v>
      </c>
      <c r="CW124" s="265">
        <v>119</v>
      </c>
      <c r="CX124" s="265">
        <v>120</v>
      </c>
      <c r="CY124" s="265">
        <v>120</v>
      </c>
      <c r="CZ124" s="265">
        <v>120</v>
      </c>
      <c r="DA124" s="265">
        <v>120</v>
      </c>
      <c r="DB124" s="265">
        <v>122</v>
      </c>
      <c r="DC124" s="265">
        <v>121</v>
      </c>
      <c r="DD124" s="265">
        <v>120</v>
      </c>
      <c r="DE124" s="265">
        <v>120</v>
      </c>
      <c r="DF124" s="265">
        <v>120</v>
      </c>
      <c r="DG124" s="265">
        <v>120</v>
      </c>
      <c r="DH124" s="95">
        <v>120</v>
      </c>
      <c r="DI124" s="95">
        <v>121</v>
      </c>
      <c r="DJ124" s="95">
        <v>118</v>
      </c>
      <c r="DK124" s="95">
        <v>119</v>
      </c>
      <c r="DL124" s="95">
        <v>120</v>
      </c>
      <c r="DM124" s="95">
        <v>120</v>
      </c>
      <c r="DN124" s="95">
        <v>120</v>
      </c>
      <c r="DO124" s="95">
        <v>119</v>
      </c>
      <c r="DP124" s="95">
        <v>120</v>
      </c>
      <c r="DQ124" s="95">
        <v>122</v>
      </c>
      <c r="DR124" s="95">
        <v>122</v>
      </c>
      <c r="DS124" s="95">
        <v>122</v>
      </c>
      <c r="DT124" s="95">
        <v>122</v>
      </c>
      <c r="DU124" s="95">
        <v>122</v>
      </c>
      <c r="DV124" s="95">
        <v>123</v>
      </c>
      <c r="DW124" s="95">
        <v>123</v>
      </c>
      <c r="DX124" s="271">
        <v>124</v>
      </c>
      <c r="DY124" s="276">
        <v>124</v>
      </c>
      <c r="DZ124" s="276">
        <v>123</v>
      </c>
      <c r="EA124" s="276">
        <v>125</v>
      </c>
      <c r="EB124" s="276">
        <v>128</v>
      </c>
      <c r="EC124" s="276">
        <v>128</v>
      </c>
      <c r="ED124" s="276">
        <v>128</v>
      </c>
      <c r="EE124" s="276">
        <v>129</v>
      </c>
      <c r="EF124" s="95">
        <v>129</v>
      </c>
      <c r="EG124" s="281">
        <v>0</v>
      </c>
      <c r="EH124" s="282">
        <v>100</v>
      </c>
      <c r="EI124" s="281">
        <v>0</v>
      </c>
      <c r="EJ124" s="282">
        <v>100</v>
      </c>
    </row>
    <row r="125" spans="1:140" ht="15" outlineLevel="2">
      <c r="A125" s="262">
        <v>847</v>
      </c>
      <c r="B125" s="263" t="s">
        <v>323</v>
      </c>
      <c r="C125" s="264" t="s">
        <v>455</v>
      </c>
      <c r="D125" s="265">
        <v>680</v>
      </c>
      <c r="E125" s="265">
        <v>680</v>
      </c>
      <c r="F125" s="265">
        <v>680</v>
      </c>
      <c r="G125" s="265">
        <v>680</v>
      </c>
      <c r="H125" s="265">
        <v>680</v>
      </c>
      <c r="I125" s="265">
        <v>693</v>
      </c>
      <c r="J125" s="265">
        <v>693</v>
      </c>
      <c r="K125" s="265">
        <v>693</v>
      </c>
      <c r="L125" s="265">
        <v>693</v>
      </c>
      <c r="M125" s="265">
        <v>693</v>
      </c>
      <c r="N125" s="265">
        <v>693</v>
      </c>
      <c r="O125" s="265">
        <v>723</v>
      </c>
      <c r="P125" s="95">
        <v>720</v>
      </c>
      <c r="Q125" s="95">
        <v>618</v>
      </c>
      <c r="R125" s="95">
        <v>610</v>
      </c>
      <c r="S125" s="95">
        <v>741</v>
      </c>
      <c r="T125" s="95">
        <v>734</v>
      </c>
      <c r="U125" s="95">
        <v>737</v>
      </c>
      <c r="V125" s="95">
        <v>735</v>
      </c>
      <c r="W125" s="95">
        <v>736</v>
      </c>
      <c r="X125" s="95">
        <v>732</v>
      </c>
      <c r="Y125" s="95">
        <v>737</v>
      </c>
      <c r="Z125" s="95">
        <v>737</v>
      </c>
      <c r="AA125" s="95">
        <v>741</v>
      </c>
      <c r="AB125" s="265">
        <v>744</v>
      </c>
      <c r="AC125" s="265">
        <v>745</v>
      </c>
      <c r="AD125" s="265">
        <v>744</v>
      </c>
      <c r="AE125" s="265">
        <v>744</v>
      </c>
      <c r="AF125" s="265">
        <v>732</v>
      </c>
      <c r="AG125" s="265">
        <v>727</v>
      </c>
      <c r="AH125" s="265">
        <v>733</v>
      </c>
      <c r="AI125" s="265">
        <v>734</v>
      </c>
      <c r="AJ125" s="265">
        <v>735</v>
      </c>
      <c r="AK125" s="265">
        <v>737</v>
      </c>
      <c r="AL125" s="265">
        <v>737</v>
      </c>
      <c r="AM125" s="265">
        <v>737</v>
      </c>
      <c r="AN125" s="95">
        <v>736</v>
      </c>
      <c r="AO125" s="95">
        <v>739</v>
      </c>
      <c r="AP125" s="95">
        <v>739</v>
      </c>
      <c r="AQ125" s="95">
        <v>739</v>
      </c>
      <c r="AR125" s="95">
        <v>738</v>
      </c>
      <c r="AS125" s="95">
        <v>737</v>
      </c>
      <c r="AT125" s="95">
        <v>733</v>
      </c>
      <c r="AU125" s="95">
        <v>730</v>
      </c>
      <c r="AV125" s="95">
        <v>726</v>
      </c>
      <c r="AW125" s="95">
        <v>726</v>
      </c>
      <c r="AX125" s="95">
        <v>723</v>
      </c>
      <c r="AY125" s="95">
        <v>720</v>
      </c>
      <c r="AZ125" s="265">
        <v>719</v>
      </c>
      <c r="BA125" s="265">
        <v>717</v>
      </c>
      <c r="BB125" s="265">
        <v>715</v>
      </c>
      <c r="BC125" s="265">
        <v>710</v>
      </c>
      <c r="BD125" s="265">
        <v>705</v>
      </c>
      <c r="BE125" s="265">
        <v>702</v>
      </c>
      <c r="BF125" s="265">
        <v>688</v>
      </c>
      <c r="BG125" s="265">
        <v>681</v>
      </c>
      <c r="BH125" s="265">
        <v>681</v>
      </c>
      <c r="BI125" s="265">
        <v>681</v>
      </c>
      <c r="BJ125" s="265">
        <v>683</v>
      </c>
      <c r="BK125" s="265">
        <v>683</v>
      </c>
      <c r="BL125" s="95">
        <v>681</v>
      </c>
      <c r="BM125" s="95">
        <v>681</v>
      </c>
      <c r="BN125" s="95">
        <v>690</v>
      </c>
      <c r="BO125" s="95">
        <v>691</v>
      </c>
      <c r="BP125" s="95">
        <v>691</v>
      </c>
      <c r="BQ125" s="95">
        <v>696</v>
      </c>
      <c r="BR125" s="95">
        <v>687</v>
      </c>
      <c r="BS125" s="95">
        <v>688</v>
      </c>
      <c r="BT125" s="95">
        <v>687</v>
      </c>
      <c r="BU125" s="95">
        <v>687</v>
      </c>
      <c r="BV125" s="95">
        <v>684</v>
      </c>
      <c r="BW125" s="95">
        <v>683</v>
      </c>
      <c r="BX125" s="265">
        <v>692</v>
      </c>
      <c r="BY125" s="265">
        <v>688</v>
      </c>
      <c r="BZ125" s="265">
        <v>748</v>
      </c>
      <c r="CA125" s="265">
        <v>740</v>
      </c>
      <c r="CB125" s="265">
        <v>741</v>
      </c>
      <c r="CC125" s="265">
        <v>740</v>
      </c>
      <c r="CD125" s="265">
        <v>736</v>
      </c>
      <c r="CE125" s="265">
        <v>735</v>
      </c>
      <c r="CF125" s="265">
        <v>734</v>
      </c>
      <c r="CG125" s="265">
        <v>738</v>
      </c>
      <c r="CH125" s="265">
        <v>737</v>
      </c>
      <c r="CI125" s="265">
        <v>721</v>
      </c>
      <c r="CJ125" s="95">
        <v>720</v>
      </c>
      <c r="CK125" s="95">
        <v>719</v>
      </c>
      <c r="CL125" s="95">
        <v>717</v>
      </c>
      <c r="CM125" s="95">
        <v>730</v>
      </c>
      <c r="CN125" s="95">
        <v>731</v>
      </c>
      <c r="CO125" s="95">
        <v>730</v>
      </c>
      <c r="CP125" s="95">
        <v>734</v>
      </c>
      <c r="CQ125" s="95">
        <v>739</v>
      </c>
      <c r="CR125" s="95">
        <v>743</v>
      </c>
      <c r="CS125" s="95">
        <v>740</v>
      </c>
      <c r="CT125" s="95">
        <v>745</v>
      </c>
      <c r="CU125" s="95">
        <v>739</v>
      </c>
      <c r="CV125" s="265">
        <v>735</v>
      </c>
      <c r="CW125" s="265">
        <v>733</v>
      </c>
      <c r="CX125" s="265">
        <v>731</v>
      </c>
      <c r="CY125" s="265">
        <v>737</v>
      </c>
      <c r="CZ125" s="265">
        <v>734</v>
      </c>
      <c r="DA125" s="265">
        <v>736</v>
      </c>
      <c r="DB125" s="265">
        <v>733</v>
      </c>
      <c r="DC125" s="265">
        <v>738</v>
      </c>
      <c r="DD125" s="265">
        <v>737</v>
      </c>
      <c r="DE125" s="265">
        <v>737</v>
      </c>
      <c r="DF125" s="265">
        <v>730</v>
      </c>
      <c r="DG125" s="265">
        <v>726</v>
      </c>
      <c r="DH125" s="95">
        <v>722</v>
      </c>
      <c r="DI125" s="95">
        <v>714</v>
      </c>
      <c r="DJ125" s="95">
        <v>706</v>
      </c>
      <c r="DK125" s="95">
        <v>704</v>
      </c>
      <c r="DL125" s="95">
        <v>720</v>
      </c>
      <c r="DM125" s="95">
        <v>729</v>
      </c>
      <c r="DN125" s="95">
        <v>724</v>
      </c>
      <c r="DO125" s="95">
        <v>735</v>
      </c>
      <c r="DP125" s="95">
        <v>737</v>
      </c>
      <c r="DQ125" s="95">
        <v>737</v>
      </c>
      <c r="DR125" s="95">
        <v>740</v>
      </c>
      <c r="DS125" s="95">
        <v>740</v>
      </c>
      <c r="DT125" s="95">
        <v>743</v>
      </c>
      <c r="DU125" s="95">
        <v>744</v>
      </c>
      <c r="DV125" s="95">
        <v>746</v>
      </c>
      <c r="DW125" s="95">
        <v>747</v>
      </c>
      <c r="DX125" s="271">
        <v>747</v>
      </c>
      <c r="DY125" s="276">
        <v>743</v>
      </c>
      <c r="DZ125" s="276">
        <v>747</v>
      </c>
      <c r="EA125" s="276">
        <v>749</v>
      </c>
      <c r="EB125" s="276">
        <v>751</v>
      </c>
      <c r="EC125" s="276">
        <v>751</v>
      </c>
      <c r="ED125" s="276">
        <v>749</v>
      </c>
      <c r="EE125" s="276">
        <v>746</v>
      </c>
      <c r="EF125" s="95">
        <v>745</v>
      </c>
      <c r="EG125" s="281">
        <v>-1</v>
      </c>
      <c r="EH125" s="282">
        <v>99.865951742627303</v>
      </c>
      <c r="EI125" s="281">
        <v>-1</v>
      </c>
      <c r="EJ125" s="282">
        <v>99.865951742627303</v>
      </c>
    </row>
    <row r="126" spans="1:140" ht="15" outlineLevel="2">
      <c r="A126" s="262">
        <v>856</v>
      </c>
      <c r="B126" s="263" t="s">
        <v>323</v>
      </c>
      <c r="C126" s="264" t="s">
        <v>456</v>
      </c>
      <c r="D126" s="265">
        <v>73</v>
      </c>
      <c r="E126" s="265">
        <v>73</v>
      </c>
      <c r="F126" s="265">
        <v>73</v>
      </c>
      <c r="G126" s="265">
        <v>73</v>
      </c>
      <c r="H126" s="265">
        <v>73</v>
      </c>
      <c r="I126" s="265">
        <v>76</v>
      </c>
      <c r="J126" s="265">
        <v>76</v>
      </c>
      <c r="K126" s="265">
        <v>76</v>
      </c>
      <c r="L126" s="265">
        <v>76</v>
      </c>
      <c r="M126" s="265">
        <v>76</v>
      </c>
      <c r="N126" s="265">
        <v>76</v>
      </c>
      <c r="O126" s="265">
        <v>80</v>
      </c>
      <c r="P126" s="95">
        <v>78</v>
      </c>
      <c r="Q126" s="95">
        <v>70</v>
      </c>
      <c r="R126" s="95">
        <v>70</v>
      </c>
      <c r="S126" s="95">
        <v>117</v>
      </c>
      <c r="T126" s="95">
        <v>114</v>
      </c>
      <c r="U126" s="95">
        <v>118</v>
      </c>
      <c r="V126" s="95">
        <v>118</v>
      </c>
      <c r="W126" s="95">
        <v>117</v>
      </c>
      <c r="X126" s="95">
        <v>117</v>
      </c>
      <c r="Y126" s="95">
        <v>120</v>
      </c>
      <c r="Z126" s="95">
        <v>120</v>
      </c>
      <c r="AA126" s="95">
        <v>123</v>
      </c>
      <c r="AB126" s="265">
        <v>123</v>
      </c>
      <c r="AC126" s="265">
        <v>123</v>
      </c>
      <c r="AD126" s="265">
        <v>124</v>
      </c>
      <c r="AE126" s="265">
        <v>124</v>
      </c>
      <c r="AF126" s="265">
        <v>125</v>
      </c>
      <c r="AG126" s="265">
        <v>123</v>
      </c>
      <c r="AH126" s="265">
        <v>124</v>
      </c>
      <c r="AI126" s="265">
        <v>124</v>
      </c>
      <c r="AJ126" s="265">
        <v>124</v>
      </c>
      <c r="AK126" s="265">
        <v>123</v>
      </c>
      <c r="AL126" s="265">
        <v>123</v>
      </c>
      <c r="AM126" s="265">
        <v>123</v>
      </c>
      <c r="AN126" s="95">
        <v>123</v>
      </c>
      <c r="AO126" s="95">
        <v>123</v>
      </c>
      <c r="AP126" s="95">
        <v>123</v>
      </c>
      <c r="AQ126" s="95">
        <v>123</v>
      </c>
      <c r="AR126" s="95">
        <v>122</v>
      </c>
      <c r="AS126" s="95">
        <v>122</v>
      </c>
      <c r="AT126" s="95">
        <v>122</v>
      </c>
      <c r="AU126" s="95">
        <v>117</v>
      </c>
      <c r="AV126" s="95">
        <v>117</v>
      </c>
      <c r="AW126" s="95">
        <v>116</v>
      </c>
      <c r="AX126" s="95">
        <v>116</v>
      </c>
      <c r="AY126" s="95">
        <v>116</v>
      </c>
      <c r="AZ126" s="265">
        <v>116</v>
      </c>
      <c r="BA126" s="265">
        <v>113</v>
      </c>
      <c r="BB126" s="265">
        <v>112</v>
      </c>
      <c r="BC126" s="265">
        <v>110</v>
      </c>
      <c r="BD126" s="265">
        <v>110</v>
      </c>
      <c r="BE126" s="265">
        <v>110</v>
      </c>
      <c r="BF126" s="265">
        <v>107</v>
      </c>
      <c r="BG126" s="265">
        <v>108</v>
      </c>
      <c r="BH126" s="265">
        <v>108</v>
      </c>
      <c r="BI126" s="265">
        <v>108</v>
      </c>
      <c r="BJ126" s="265">
        <v>110</v>
      </c>
      <c r="BK126" s="265">
        <v>110</v>
      </c>
      <c r="BL126" s="95">
        <v>110</v>
      </c>
      <c r="BM126" s="95">
        <v>110</v>
      </c>
      <c r="BN126" s="95">
        <v>114</v>
      </c>
      <c r="BO126" s="95">
        <v>114</v>
      </c>
      <c r="BP126" s="95">
        <v>114</v>
      </c>
      <c r="BQ126" s="95">
        <v>115</v>
      </c>
      <c r="BR126" s="95">
        <v>115</v>
      </c>
      <c r="BS126" s="95">
        <v>116</v>
      </c>
      <c r="BT126" s="95">
        <v>114</v>
      </c>
      <c r="BU126" s="95">
        <v>114</v>
      </c>
      <c r="BV126" s="95">
        <v>114</v>
      </c>
      <c r="BW126" s="95">
        <v>114</v>
      </c>
      <c r="BX126" s="265">
        <v>114</v>
      </c>
      <c r="BY126" s="265">
        <v>114</v>
      </c>
      <c r="BZ126" s="265">
        <v>122</v>
      </c>
      <c r="CA126" s="265">
        <v>118</v>
      </c>
      <c r="CB126" s="265">
        <v>118</v>
      </c>
      <c r="CC126" s="265">
        <v>115</v>
      </c>
      <c r="CD126" s="265">
        <v>115</v>
      </c>
      <c r="CE126" s="265">
        <v>115</v>
      </c>
      <c r="CF126" s="265">
        <v>115</v>
      </c>
      <c r="CG126" s="265">
        <v>116</v>
      </c>
      <c r="CH126" s="265">
        <v>114</v>
      </c>
      <c r="CI126" s="265">
        <v>113</v>
      </c>
      <c r="CJ126" s="95">
        <v>113</v>
      </c>
      <c r="CK126" s="95">
        <v>112</v>
      </c>
      <c r="CL126" s="95">
        <v>116</v>
      </c>
      <c r="CM126" s="95">
        <v>118</v>
      </c>
      <c r="CN126" s="95">
        <v>118</v>
      </c>
      <c r="CO126" s="95">
        <v>121</v>
      </c>
      <c r="CP126" s="95">
        <v>121</v>
      </c>
      <c r="CQ126" s="95">
        <v>121</v>
      </c>
      <c r="CR126" s="95">
        <v>121</v>
      </c>
      <c r="CS126" s="95">
        <v>120</v>
      </c>
      <c r="CT126" s="95">
        <v>119</v>
      </c>
      <c r="CU126" s="95">
        <v>119</v>
      </c>
      <c r="CV126" s="265">
        <v>119</v>
      </c>
      <c r="CW126" s="265">
        <v>117</v>
      </c>
      <c r="CX126" s="265">
        <v>118</v>
      </c>
      <c r="CY126" s="265">
        <v>118</v>
      </c>
      <c r="CZ126" s="265">
        <v>119</v>
      </c>
      <c r="DA126" s="265">
        <v>118</v>
      </c>
      <c r="DB126" s="265">
        <v>118</v>
      </c>
      <c r="DC126" s="265">
        <v>118</v>
      </c>
      <c r="DD126" s="265">
        <v>119</v>
      </c>
      <c r="DE126" s="265">
        <v>119</v>
      </c>
      <c r="DF126" s="265">
        <v>119</v>
      </c>
      <c r="DG126" s="265">
        <v>117</v>
      </c>
      <c r="DH126" s="95">
        <v>116</v>
      </c>
      <c r="DI126" s="95">
        <v>113</v>
      </c>
      <c r="DJ126" s="95">
        <v>111</v>
      </c>
      <c r="DK126" s="95">
        <v>112</v>
      </c>
      <c r="DL126" s="95">
        <v>112</v>
      </c>
      <c r="DM126" s="95">
        <v>113</v>
      </c>
      <c r="DN126" s="95">
        <v>114</v>
      </c>
      <c r="DO126" s="95">
        <v>116</v>
      </c>
      <c r="DP126" s="95">
        <v>117</v>
      </c>
      <c r="DQ126" s="95">
        <v>117</v>
      </c>
      <c r="DR126" s="95">
        <v>118</v>
      </c>
      <c r="DS126" s="95">
        <v>118</v>
      </c>
      <c r="DT126" s="95">
        <v>118</v>
      </c>
      <c r="DU126" s="95">
        <v>117</v>
      </c>
      <c r="DV126" s="95">
        <v>117</v>
      </c>
      <c r="DW126" s="95">
        <v>116</v>
      </c>
      <c r="DX126" s="271">
        <v>116</v>
      </c>
      <c r="DY126" s="276">
        <v>116</v>
      </c>
      <c r="DZ126" s="276">
        <v>117</v>
      </c>
      <c r="EA126" s="276">
        <v>117</v>
      </c>
      <c r="EB126" s="276">
        <v>117</v>
      </c>
      <c r="EC126" s="276">
        <v>117</v>
      </c>
      <c r="ED126" s="276">
        <v>119</v>
      </c>
      <c r="EE126" s="276">
        <v>120</v>
      </c>
      <c r="EF126" s="95">
        <v>119</v>
      </c>
      <c r="EG126" s="281">
        <v>-1</v>
      </c>
      <c r="EH126" s="282">
        <v>99.1666666666667</v>
      </c>
      <c r="EI126" s="281">
        <v>-1</v>
      </c>
      <c r="EJ126" s="282">
        <v>99.1666666666667</v>
      </c>
    </row>
    <row r="127" spans="1:140" ht="15" outlineLevel="2">
      <c r="A127" s="262">
        <v>861</v>
      </c>
      <c r="B127" s="263" t="s">
        <v>323</v>
      </c>
      <c r="C127" s="264" t="s">
        <v>457</v>
      </c>
      <c r="D127" s="265">
        <v>96</v>
      </c>
      <c r="E127" s="265">
        <v>96</v>
      </c>
      <c r="F127" s="265">
        <v>96</v>
      </c>
      <c r="G127" s="265">
        <v>96</v>
      </c>
      <c r="H127" s="265">
        <v>96</v>
      </c>
      <c r="I127" s="265">
        <v>97</v>
      </c>
      <c r="J127" s="265">
        <v>97</v>
      </c>
      <c r="K127" s="265">
        <v>97</v>
      </c>
      <c r="L127" s="265">
        <v>97</v>
      </c>
      <c r="M127" s="265">
        <v>97</v>
      </c>
      <c r="N127" s="265">
        <v>97</v>
      </c>
      <c r="O127" s="265">
        <v>101</v>
      </c>
      <c r="P127" s="95">
        <v>101</v>
      </c>
      <c r="Q127" s="95">
        <v>89</v>
      </c>
      <c r="R127" s="95">
        <v>88</v>
      </c>
      <c r="S127" s="95">
        <v>141</v>
      </c>
      <c r="T127" s="95">
        <v>141</v>
      </c>
      <c r="U127" s="95">
        <v>144</v>
      </c>
      <c r="V127" s="95">
        <v>143</v>
      </c>
      <c r="W127" s="95">
        <v>141</v>
      </c>
      <c r="X127" s="95">
        <v>141</v>
      </c>
      <c r="Y127" s="95">
        <v>142</v>
      </c>
      <c r="Z127" s="95">
        <v>141</v>
      </c>
      <c r="AA127" s="95">
        <v>141</v>
      </c>
      <c r="AB127" s="265">
        <v>141</v>
      </c>
      <c r="AC127" s="265">
        <v>141</v>
      </c>
      <c r="AD127" s="265">
        <v>142</v>
      </c>
      <c r="AE127" s="265">
        <v>142</v>
      </c>
      <c r="AF127" s="265">
        <v>147</v>
      </c>
      <c r="AG127" s="265">
        <v>146</v>
      </c>
      <c r="AH127" s="265">
        <v>146</v>
      </c>
      <c r="AI127" s="265">
        <v>147</v>
      </c>
      <c r="AJ127" s="265">
        <v>149</v>
      </c>
      <c r="AK127" s="265">
        <v>150</v>
      </c>
      <c r="AL127" s="265">
        <v>150</v>
      </c>
      <c r="AM127" s="265">
        <v>150</v>
      </c>
      <c r="AN127" s="95">
        <v>150</v>
      </c>
      <c r="AO127" s="95">
        <v>151</v>
      </c>
      <c r="AP127" s="95">
        <v>151</v>
      </c>
      <c r="AQ127" s="95">
        <v>150</v>
      </c>
      <c r="AR127" s="95">
        <v>150</v>
      </c>
      <c r="AS127" s="95">
        <v>150</v>
      </c>
      <c r="AT127" s="95">
        <v>149</v>
      </c>
      <c r="AU127" s="95">
        <v>146</v>
      </c>
      <c r="AV127" s="95">
        <v>146</v>
      </c>
      <c r="AW127" s="95">
        <v>145</v>
      </c>
      <c r="AX127" s="95">
        <v>143</v>
      </c>
      <c r="AY127" s="95">
        <v>143</v>
      </c>
      <c r="AZ127" s="265">
        <v>143</v>
      </c>
      <c r="BA127" s="265">
        <v>143</v>
      </c>
      <c r="BB127" s="265">
        <v>141</v>
      </c>
      <c r="BC127" s="265">
        <v>141</v>
      </c>
      <c r="BD127" s="265">
        <v>141</v>
      </c>
      <c r="BE127" s="265">
        <v>141</v>
      </c>
      <c r="BF127" s="265">
        <v>138</v>
      </c>
      <c r="BG127" s="265">
        <v>142</v>
      </c>
      <c r="BH127" s="265">
        <v>142</v>
      </c>
      <c r="BI127" s="265">
        <v>142</v>
      </c>
      <c r="BJ127" s="265">
        <v>142</v>
      </c>
      <c r="BK127" s="265">
        <v>142</v>
      </c>
      <c r="BL127" s="95">
        <v>141</v>
      </c>
      <c r="BM127" s="95">
        <v>141</v>
      </c>
      <c r="BN127" s="95">
        <v>145</v>
      </c>
      <c r="BO127" s="95">
        <v>146</v>
      </c>
      <c r="BP127" s="95">
        <v>146</v>
      </c>
      <c r="BQ127" s="95">
        <v>148</v>
      </c>
      <c r="BR127" s="95">
        <v>144</v>
      </c>
      <c r="BS127" s="95">
        <v>145</v>
      </c>
      <c r="BT127" s="95">
        <v>143</v>
      </c>
      <c r="BU127" s="95">
        <v>143</v>
      </c>
      <c r="BV127" s="95">
        <v>144</v>
      </c>
      <c r="BW127" s="95">
        <v>145</v>
      </c>
      <c r="BX127" s="265">
        <v>144</v>
      </c>
      <c r="BY127" s="265">
        <v>143</v>
      </c>
      <c r="BZ127" s="265">
        <v>149</v>
      </c>
      <c r="CA127" s="265">
        <v>151</v>
      </c>
      <c r="CB127" s="265">
        <v>152</v>
      </c>
      <c r="CC127" s="265">
        <v>150</v>
      </c>
      <c r="CD127" s="265">
        <v>149</v>
      </c>
      <c r="CE127" s="265">
        <v>149</v>
      </c>
      <c r="CF127" s="265">
        <v>149</v>
      </c>
      <c r="CG127" s="265">
        <v>151</v>
      </c>
      <c r="CH127" s="265">
        <v>150</v>
      </c>
      <c r="CI127" s="265">
        <v>148</v>
      </c>
      <c r="CJ127" s="95">
        <v>147</v>
      </c>
      <c r="CK127" s="95">
        <v>147</v>
      </c>
      <c r="CL127" s="95">
        <v>143</v>
      </c>
      <c r="CM127" s="95">
        <v>144</v>
      </c>
      <c r="CN127" s="95">
        <v>144</v>
      </c>
      <c r="CO127" s="95">
        <v>143</v>
      </c>
      <c r="CP127" s="95">
        <v>141</v>
      </c>
      <c r="CQ127" s="95">
        <v>146</v>
      </c>
      <c r="CR127" s="95">
        <v>147</v>
      </c>
      <c r="CS127" s="95">
        <v>146</v>
      </c>
      <c r="CT127" s="95">
        <v>146</v>
      </c>
      <c r="CU127" s="95">
        <v>146</v>
      </c>
      <c r="CV127" s="265">
        <v>145</v>
      </c>
      <c r="CW127" s="265">
        <v>143</v>
      </c>
      <c r="CX127" s="265">
        <v>144</v>
      </c>
      <c r="CY127" s="265">
        <v>151</v>
      </c>
      <c r="CZ127" s="265">
        <v>151</v>
      </c>
      <c r="DA127" s="265">
        <v>152</v>
      </c>
      <c r="DB127" s="265">
        <v>154</v>
      </c>
      <c r="DC127" s="265">
        <v>153</v>
      </c>
      <c r="DD127" s="265">
        <v>152</v>
      </c>
      <c r="DE127" s="265">
        <v>153</v>
      </c>
      <c r="DF127" s="265">
        <v>151</v>
      </c>
      <c r="DG127" s="265">
        <v>148</v>
      </c>
      <c r="DH127" s="95">
        <v>145</v>
      </c>
      <c r="DI127" s="95">
        <v>140</v>
      </c>
      <c r="DJ127" s="95">
        <v>139</v>
      </c>
      <c r="DK127" s="95">
        <v>139</v>
      </c>
      <c r="DL127" s="95">
        <v>135</v>
      </c>
      <c r="DM127" s="95">
        <v>136</v>
      </c>
      <c r="DN127" s="95">
        <v>136</v>
      </c>
      <c r="DO127" s="95">
        <v>136</v>
      </c>
      <c r="DP127" s="95">
        <v>137</v>
      </c>
      <c r="DQ127" s="95">
        <v>138</v>
      </c>
      <c r="DR127" s="95">
        <v>139</v>
      </c>
      <c r="DS127" s="95">
        <v>139</v>
      </c>
      <c r="DT127" s="95">
        <v>139</v>
      </c>
      <c r="DU127" s="95">
        <v>140</v>
      </c>
      <c r="DV127" s="95">
        <v>139</v>
      </c>
      <c r="DW127" s="95">
        <v>140</v>
      </c>
      <c r="DX127" s="271">
        <v>140</v>
      </c>
      <c r="DY127" s="276">
        <v>138</v>
      </c>
      <c r="DZ127" s="276">
        <v>140</v>
      </c>
      <c r="EA127" s="276">
        <v>140</v>
      </c>
      <c r="EB127" s="276">
        <v>139</v>
      </c>
      <c r="EC127" s="276">
        <v>139</v>
      </c>
      <c r="ED127" s="276">
        <v>140</v>
      </c>
      <c r="EE127" s="276">
        <v>140</v>
      </c>
      <c r="EF127" s="95">
        <v>141</v>
      </c>
      <c r="EG127" s="281">
        <v>1</v>
      </c>
      <c r="EH127" s="282">
        <v>100.71428571428601</v>
      </c>
      <c r="EI127" s="281">
        <v>1</v>
      </c>
      <c r="EJ127" s="282">
        <v>100.71428571428601</v>
      </c>
    </row>
    <row r="128" spans="1:140" ht="15" outlineLevel="1">
      <c r="A128" s="258" t="s">
        <v>872</v>
      </c>
      <c r="B128" s="259"/>
      <c r="C128" s="260"/>
      <c r="D128" s="261">
        <v>49896</v>
      </c>
      <c r="E128" s="261">
        <v>50079</v>
      </c>
      <c r="F128" s="261">
        <v>50081</v>
      </c>
      <c r="G128" s="261">
        <v>49987</v>
      </c>
      <c r="H128" s="261">
        <v>49822</v>
      </c>
      <c r="I128" s="261">
        <v>53955</v>
      </c>
      <c r="J128" s="261">
        <v>53968</v>
      </c>
      <c r="K128" s="261">
        <v>54329</v>
      </c>
      <c r="L128" s="261">
        <v>54293</v>
      </c>
      <c r="M128" s="261">
        <v>54305</v>
      </c>
      <c r="N128" s="261">
        <v>54058</v>
      </c>
      <c r="O128" s="261">
        <v>55380</v>
      </c>
      <c r="P128" s="261">
        <v>55111</v>
      </c>
      <c r="Q128" s="261">
        <v>49108</v>
      </c>
      <c r="R128" s="261">
        <v>48434</v>
      </c>
      <c r="S128" s="261">
        <v>62973</v>
      </c>
      <c r="T128" s="261">
        <v>62108</v>
      </c>
      <c r="U128" s="261">
        <v>62966</v>
      </c>
      <c r="V128" s="261">
        <v>62258</v>
      </c>
      <c r="W128" s="261">
        <v>62001</v>
      </c>
      <c r="X128" s="261">
        <v>61857</v>
      </c>
      <c r="Y128" s="261">
        <v>62280</v>
      </c>
      <c r="Z128" s="261">
        <v>62203</v>
      </c>
      <c r="AA128" s="261">
        <v>62281</v>
      </c>
      <c r="AB128" s="261">
        <v>62220</v>
      </c>
      <c r="AC128" s="261">
        <v>62200</v>
      </c>
      <c r="AD128" s="261">
        <v>62357</v>
      </c>
      <c r="AE128" s="261">
        <v>62332</v>
      </c>
      <c r="AF128" s="261">
        <v>62549</v>
      </c>
      <c r="AG128" s="261">
        <v>62433</v>
      </c>
      <c r="AH128" s="261">
        <v>62488</v>
      </c>
      <c r="AI128" s="261">
        <v>62526</v>
      </c>
      <c r="AJ128" s="261">
        <v>62546</v>
      </c>
      <c r="AK128" s="261">
        <v>62512</v>
      </c>
      <c r="AL128" s="261">
        <v>62377</v>
      </c>
      <c r="AM128" s="261">
        <v>62313</v>
      </c>
      <c r="AN128" s="261">
        <v>62201</v>
      </c>
      <c r="AO128" s="261">
        <v>62144</v>
      </c>
      <c r="AP128" s="261">
        <v>62081</v>
      </c>
      <c r="AQ128" s="261">
        <v>61889</v>
      </c>
      <c r="AR128" s="261">
        <v>61812</v>
      </c>
      <c r="AS128" s="261">
        <v>61725</v>
      </c>
      <c r="AT128" s="261">
        <v>61576</v>
      </c>
      <c r="AU128" s="261">
        <v>62291</v>
      </c>
      <c r="AV128" s="261">
        <v>62204</v>
      </c>
      <c r="AW128" s="261">
        <v>62116</v>
      </c>
      <c r="AX128" s="261">
        <v>61955</v>
      </c>
      <c r="AY128" s="261">
        <v>61876</v>
      </c>
      <c r="AZ128" s="261">
        <v>61739</v>
      </c>
      <c r="BA128" s="261">
        <v>62049</v>
      </c>
      <c r="BB128" s="261">
        <v>61738</v>
      </c>
      <c r="BC128" s="261">
        <v>61648</v>
      </c>
      <c r="BD128" s="261">
        <v>64613</v>
      </c>
      <c r="BE128" s="261">
        <v>64453</v>
      </c>
      <c r="BF128" s="261">
        <v>63439</v>
      </c>
      <c r="BG128" s="261">
        <v>63379</v>
      </c>
      <c r="BH128" s="261">
        <v>63292</v>
      </c>
      <c r="BI128" s="261">
        <v>63219</v>
      </c>
      <c r="BJ128" s="261">
        <v>63125</v>
      </c>
      <c r="BK128" s="261">
        <v>63037</v>
      </c>
      <c r="BL128" s="261">
        <v>62508</v>
      </c>
      <c r="BM128" s="261">
        <v>62380</v>
      </c>
      <c r="BN128" s="261">
        <v>63631</v>
      </c>
      <c r="BO128" s="261">
        <v>63681</v>
      </c>
      <c r="BP128" s="261">
        <v>63681</v>
      </c>
      <c r="BQ128" s="261">
        <v>63697</v>
      </c>
      <c r="BR128" s="261">
        <v>62988</v>
      </c>
      <c r="BS128" s="261">
        <v>63005</v>
      </c>
      <c r="BT128" s="261">
        <v>62837</v>
      </c>
      <c r="BU128" s="261">
        <v>62609</v>
      </c>
      <c r="BV128" s="261">
        <v>62559</v>
      </c>
      <c r="BW128" s="261">
        <v>62536</v>
      </c>
      <c r="BX128" s="261">
        <v>62635</v>
      </c>
      <c r="BY128" s="261">
        <v>62459</v>
      </c>
      <c r="BZ128" s="261">
        <v>65548</v>
      </c>
      <c r="CA128" s="261">
        <v>65079</v>
      </c>
      <c r="CB128" s="261">
        <v>65109</v>
      </c>
      <c r="CC128" s="261">
        <v>64920</v>
      </c>
      <c r="CD128" s="261">
        <v>64561</v>
      </c>
      <c r="CE128" s="261">
        <v>64369</v>
      </c>
      <c r="CF128" s="261">
        <v>64163</v>
      </c>
      <c r="CG128" s="261">
        <v>64216</v>
      </c>
      <c r="CH128" s="261">
        <v>63892</v>
      </c>
      <c r="CI128" s="261">
        <v>63193</v>
      </c>
      <c r="CJ128" s="261">
        <v>63094</v>
      </c>
      <c r="CK128" s="261">
        <v>63020</v>
      </c>
      <c r="CL128" s="261">
        <v>63100</v>
      </c>
      <c r="CM128" s="261">
        <v>63669</v>
      </c>
      <c r="CN128" s="261">
        <v>63570</v>
      </c>
      <c r="CO128" s="261">
        <v>63505</v>
      </c>
      <c r="CP128" s="261">
        <v>63387</v>
      </c>
      <c r="CQ128" s="261">
        <v>63731</v>
      </c>
      <c r="CR128" s="261">
        <v>63674</v>
      </c>
      <c r="CS128" s="261">
        <v>63478</v>
      </c>
      <c r="CT128" s="261">
        <v>63484</v>
      </c>
      <c r="CU128" s="261">
        <v>63331</v>
      </c>
      <c r="CV128" s="261">
        <v>63012</v>
      </c>
      <c r="CW128" s="261">
        <v>62965</v>
      </c>
      <c r="CX128" s="261">
        <v>63098</v>
      </c>
      <c r="CY128" s="261">
        <v>63266</v>
      </c>
      <c r="CZ128" s="261">
        <v>63194</v>
      </c>
      <c r="DA128" s="261">
        <v>63190</v>
      </c>
      <c r="DB128" s="261">
        <v>63168</v>
      </c>
      <c r="DC128" s="261">
        <v>63153</v>
      </c>
      <c r="DD128" s="261">
        <v>63164</v>
      </c>
      <c r="DE128" s="261">
        <v>63216</v>
      </c>
      <c r="DF128" s="261">
        <v>63191</v>
      </c>
      <c r="DG128" s="261">
        <v>62923</v>
      </c>
      <c r="DH128" s="261">
        <v>62713</v>
      </c>
      <c r="DI128" s="261">
        <v>63172</v>
      </c>
      <c r="DJ128" s="261">
        <v>61807</v>
      </c>
      <c r="DK128" s="261">
        <v>62631</v>
      </c>
      <c r="DL128" s="261">
        <v>62854</v>
      </c>
      <c r="DM128" s="261">
        <v>63048</v>
      </c>
      <c r="DN128" s="261">
        <v>63346</v>
      </c>
      <c r="DO128" s="261">
        <v>63369</v>
      </c>
      <c r="DP128" s="261">
        <v>63601</v>
      </c>
      <c r="DQ128" s="261">
        <v>63790</v>
      </c>
      <c r="DR128" s="261">
        <v>63760</v>
      </c>
      <c r="DS128" s="261">
        <v>63760</v>
      </c>
      <c r="DT128" s="261">
        <v>63700</v>
      </c>
      <c r="DU128" s="261">
        <v>63719</v>
      </c>
      <c r="DV128" s="261">
        <v>63853</v>
      </c>
      <c r="DW128" s="261">
        <v>63791</v>
      </c>
      <c r="DX128" s="270">
        <v>63946</v>
      </c>
      <c r="DY128" s="275">
        <v>64016</v>
      </c>
      <c r="DZ128" s="275">
        <v>64054</v>
      </c>
      <c r="EA128" s="275">
        <v>64078</v>
      </c>
      <c r="EB128" s="275">
        <v>64144</v>
      </c>
      <c r="EC128" s="275">
        <v>64241</v>
      </c>
      <c r="ED128" s="275">
        <v>64252</v>
      </c>
      <c r="EE128" s="275">
        <v>64222</v>
      </c>
      <c r="EF128" s="261">
        <v>64036</v>
      </c>
      <c r="EG128" s="281">
        <v>-186</v>
      </c>
      <c r="EH128" s="282">
        <v>99.710379620690702</v>
      </c>
      <c r="EI128" s="281">
        <v>-186</v>
      </c>
      <c r="EJ128" s="282">
        <v>99.710379620690702</v>
      </c>
    </row>
    <row r="129" spans="1:140" ht="15" customHeight="1" outlineLevel="2">
      <c r="A129" s="262">
        <v>1</v>
      </c>
      <c r="B129" s="263" t="s">
        <v>872</v>
      </c>
      <c r="C129" s="264" t="s">
        <v>458</v>
      </c>
      <c r="D129" s="265">
        <v>37302</v>
      </c>
      <c r="E129" s="265">
        <v>37501</v>
      </c>
      <c r="F129" s="265">
        <v>37501</v>
      </c>
      <c r="G129" s="265">
        <v>37405</v>
      </c>
      <c r="H129" s="265">
        <v>37283</v>
      </c>
      <c r="I129" s="265">
        <v>40625</v>
      </c>
      <c r="J129" s="265">
        <v>40659</v>
      </c>
      <c r="K129" s="265">
        <v>41019</v>
      </c>
      <c r="L129" s="265">
        <v>40996</v>
      </c>
      <c r="M129" s="265">
        <v>41011</v>
      </c>
      <c r="N129" s="265">
        <v>40812</v>
      </c>
      <c r="O129" s="265">
        <v>41855</v>
      </c>
      <c r="P129" s="95">
        <v>41660</v>
      </c>
      <c r="Q129" s="95">
        <v>37348</v>
      </c>
      <c r="R129" s="95">
        <v>36856</v>
      </c>
      <c r="S129" s="95">
        <v>47843</v>
      </c>
      <c r="T129" s="95">
        <v>47236</v>
      </c>
      <c r="U129" s="95">
        <v>47947</v>
      </c>
      <c r="V129" s="95">
        <v>47423</v>
      </c>
      <c r="W129" s="95">
        <v>47172</v>
      </c>
      <c r="X129" s="95">
        <v>47065</v>
      </c>
      <c r="Y129" s="95">
        <v>47375</v>
      </c>
      <c r="Z129" s="95">
        <v>47341</v>
      </c>
      <c r="AA129" s="95">
        <v>47392</v>
      </c>
      <c r="AB129" s="265">
        <v>47366</v>
      </c>
      <c r="AC129" s="265">
        <v>47335</v>
      </c>
      <c r="AD129" s="265">
        <v>47485</v>
      </c>
      <c r="AE129" s="265">
        <v>47460</v>
      </c>
      <c r="AF129" s="265">
        <v>47657</v>
      </c>
      <c r="AG129" s="265">
        <v>47602</v>
      </c>
      <c r="AH129" s="265">
        <v>47648</v>
      </c>
      <c r="AI129" s="265">
        <v>47714</v>
      </c>
      <c r="AJ129" s="265">
        <v>47738</v>
      </c>
      <c r="AK129" s="265">
        <v>47724</v>
      </c>
      <c r="AL129" s="265">
        <v>47621</v>
      </c>
      <c r="AM129" s="265">
        <v>47573</v>
      </c>
      <c r="AN129" s="95">
        <v>47486</v>
      </c>
      <c r="AO129" s="95">
        <v>47448</v>
      </c>
      <c r="AP129" s="95">
        <v>47412</v>
      </c>
      <c r="AQ129" s="95">
        <v>47266</v>
      </c>
      <c r="AR129" s="95">
        <v>47231</v>
      </c>
      <c r="AS129" s="95">
        <v>47169</v>
      </c>
      <c r="AT129" s="95">
        <v>47070</v>
      </c>
      <c r="AU129" s="95">
        <v>47848</v>
      </c>
      <c r="AV129" s="95">
        <v>47803</v>
      </c>
      <c r="AW129" s="95">
        <v>47739</v>
      </c>
      <c r="AX129" s="95">
        <v>47623</v>
      </c>
      <c r="AY129" s="95">
        <v>47571</v>
      </c>
      <c r="AZ129" s="265">
        <v>47466</v>
      </c>
      <c r="BA129" s="265">
        <v>47826</v>
      </c>
      <c r="BB129" s="265">
        <v>47602</v>
      </c>
      <c r="BC129" s="265">
        <v>47539</v>
      </c>
      <c r="BD129" s="265">
        <v>50551</v>
      </c>
      <c r="BE129" s="265">
        <v>50414</v>
      </c>
      <c r="BF129" s="265">
        <v>49623</v>
      </c>
      <c r="BG129" s="265">
        <v>49523</v>
      </c>
      <c r="BH129" s="265">
        <v>49457</v>
      </c>
      <c r="BI129" s="265">
        <v>49399</v>
      </c>
      <c r="BJ129" s="265">
        <v>49310</v>
      </c>
      <c r="BK129" s="265">
        <v>49238</v>
      </c>
      <c r="BL129" s="95">
        <v>48566</v>
      </c>
      <c r="BM129" s="95">
        <v>48466</v>
      </c>
      <c r="BN129" s="95">
        <v>49364</v>
      </c>
      <c r="BO129" s="95">
        <v>49405</v>
      </c>
      <c r="BP129" s="95">
        <v>49405</v>
      </c>
      <c r="BQ129" s="95">
        <v>49375</v>
      </c>
      <c r="BR129" s="95">
        <v>48843</v>
      </c>
      <c r="BS129" s="95">
        <v>48854</v>
      </c>
      <c r="BT129" s="95">
        <v>48725</v>
      </c>
      <c r="BU129" s="95">
        <v>48551</v>
      </c>
      <c r="BV129" s="95">
        <v>48577</v>
      </c>
      <c r="BW129" s="95">
        <v>48557</v>
      </c>
      <c r="BX129" s="265">
        <v>48572</v>
      </c>
      <c r="BY129" s="265">
        <v>48465</v>
      </c>
      <c r="BZ129" s="265">
        <v>50627</v>
      </c>
      <c r="CA129" s="265">
        <v>50205</v>
      </c>
      <c r="CB129" s="265">
        <v>50203</v>
      </c>
      <c r="CC129" s="265">
        <v>50031</v>
      </c>
      <c r="CD129" s="265">
        <v>49723</v>
      </c>
      <c r="CE129" s="265">
        <v>49585</v>
      </c>
      <c r="CF129" s="265">
        <v>49430</v>
      </c>
      <c r="CG129" s="265">
        <v>49448</v>
      </c>
      <c r="CH129" s="265">
        <v>49225</v>
      </c>
      <c r="CI129" s="265">
        <v>48718</v>
      </c>
      <c r="CJ129" s="95">
        <v>48694</v>
      </c>
      <c r="CK129" s="95">
        <v>48617</v>
      </c>
      <c r="CL129" s="95">
        <v>48702</v>
      </c>
      <c r="CM129" s="95">
        <v>49146</v>
      </c>
      <c r="CN129" s="95">
        <v>49093</v>
      </c>
      <c r="CO129" s="95">
        <v>49036</v>
      </c>
      <c r="CP129" s="95">
        <v>48943</v>
      </c>
      <c r="CQ129" s="95">
        <v>49163</v>
      </c>
      <c r="CR129" s="95">
        <v>49111</v>
      </c>
      <c r="CS129" s="95">
        <v>48973</v>
      </c>
      <c r="CT129" s="95">
        <v>48974</v>
      </c>
      <c r="CU129" s="95">
        <v>48864</v>
      </c>
      <c r="CV129" s="265">
        <v>48636</v>
      </c>
      <c r="CW129" s="265">
        <v>48584</v>
      </c>
      <c r="CX129" s="265">
        <v>48789</v>
      </c>
      <c r="CY129" s="265">
        <v>48906</v>
      </c>
      <c r="CZ129" s="265">
        <v>48845</v>
      </c>
      <c r="DA129" s="265">
        <v>48822</v>
      </c>
      <c r="DB129" s="265">
        <v>48778</v>
      </c>
      <c r="DC129" s="265">
        <v>48790</v>
      </c>
      <c r="DD129" s="265">
        <v>48802</v>
      </c>
      <c r="DE129" s="265">
        <v>48849</v>
      </c>
      <c r="DF129" s="265">
        <v>48825</v>
      </c>
      <c r="DG129" s="265">
        <v>48657</v>
      </c>
      <c r="DH129" s="95">
        <v>48496</v>
      </c>
      <c r="DI129" s="95">
        <v>49013</v>
      </c>
      <c r="DJ129" s="95">
        <v>47747</v>
      </c>
      <c r="DK129" s="95">
        <v>48347</v>
      </c>
      <c r="DL129" s="95">
        <v>48425</v>
      </c>
      <c r="DM129" s="95">
        <v>48571</v>
      </c>
      <c r="DN129" s="95">
        <v>48826</v>
      </c>
      <c r="DO129" s="95">
        <v>48798</v>
      </c>
      <c r="DP129" s="95">
        <v>49003</v>
      </c>
      <c r="DQ129" s="95">
        <v>49156</v>
      </c>
      <c r="DR129" s="95">
        <v>49101</v>
      </c>
      <c r="DS129" s="95">
        <v>49101</v>
      </c>
      <c r="DT129" s="95">
        <v>49061</v>
      </c>
      <c r="DU129" s="95">
        <v>49068</v>
      </c>
      <c r="DV129" s="95">
        <v>49146</v>
      </c>
      <c r="DW129" s="95">
        <v>49088</v>
      </c>
      <c r="DX129" s="271">
        <v>49220</v>
      </c>
      <c r="DY129" s="276">
        <v>49243</v>
      </c>
      <c r="DZ129" s="276">
        <v>49266</v>
      </c>
      <c r="EA129" s="276">
        <v>49305</v>
      </c>
      <c r="EB129" s="276">
        <v>49358</v>
      </c>
      <c r="EC129" s="276">
        <v>49466</v>
      </c>
      <c r="ED129" s="276">
        <v>49480</v>
      </c>
      <c r="EE129" s="276">
        <v>49444</v>
      </c>
      <c r="EF129" s="95">
        <v>49274</v>
      </c>
      <c r="EG129" s="281">
        <v>-170</v>
      </c>
      <c r="EH129" s="282">
        <v>99.656176684734206</v>
      </c>
      <c r="EI129" s="281">
        <v>-170</v>
      </c>
      <c r="EJ129" s="282">
        <v>99.656176684734206</v>
      </c>
    </row>
    <row r="130" spans="1:140" ht="15" customHeight="1" outlineLevel="2">
      <c r="A130" s="262">
        <v>79</v>
      </c>
      <c r="B130" s="263" t="s">
        <v>872</v>
      </c>
      <c r="C130" s="264" t="s">
        <v>459</v>
      </c>
      <c r="D130" s="265">
        <v>338</v>
      </c>
      <c r="E130" s="265">
        <v>338</v>
      </c>
      <c r="F130" s="265">
        <v>338</v>
      </c>
      <c r="G130" s="265">
        <v>337</v>
      </c>
      <c r="H130" s="265">
        <v>336</v>
      </c>
      <c r="I130" s="265">
        <v>365</v>
      </c>
      <c r="J130" s="265">
        <v>364</v>
      </c>
      <c r="K130" s="265">
        <v>365</v>
      </c>
      <c r="L130" s="265">
        <v>365</v>
      </c>
      <c r="M130" s="265">
        <v>365</v>
      </c>
      <c r="N130" s="265">
        <v>364</v>
      </c>
      <c r="O130" s="265">
        <v>365</v>
      </c>
      <c r="P130" s="95">
        <v>364</v>
      </c>
      <c r="Q130" s="95">
        <v>326</v>
      </c>
      <c r="R130" s="95">
        <v>321</v>
      </c>
      <c r="S130" s="95">
        <v>479</v>
      </c>
      <c r="T130" s="95">
        <v>468</v>
      </c>
      <c r="U130" s="95">
        <v>477</v>
      </c>
      <c r="V130" s="95">
        <v>473</v>
      </c>
      <c r="W130" s="95">
        <v>474</v>
      </c>
      <c r="X130" s="95">
        <v>474</v>
      </c>
      <c r="Y130" s="95">
        <v>477</v>
      </c>
      <c r="Z130" s="95">
        <v>477</v>
      </c>
      <c r="AA130" s="95">
        <v>477</v>
      </c>
      <c r="AB130" s="265">
        <v>477</v>
      </c>
      <c r="AC130" s="265">
        <v>480</v>
      </c>
      <c r="AD130" s="265">
        <v>480</v>
      </c>
      <c r="AE130" s="265">
        <v>480</v>
      </c>
      <c r="AF130" s="265">
        <v>479</v>
      </c>
      <c r="AG130" s="265">
        <v>477</v>
      </c>
      <c r="AH130" s="265">
        <v>473</v>
      </c>
      <c r="AI130" s="265">
        <v>473</v>
      </c>
      <c r="AJ130" s="265">
        <v>474</v>
      </c>
      <c r="AK130" s="265">
        <v>473</v>
      </c>
      <c r="AL130" s="265">
        <v>472</v>
      </c>
      <c r="AM130" s="265">
        <v>471</v>
      </c>
      <c r="AN130" s="95">
        <v>470</v>
      </c>
      <c r="AO130" s="95">
        <v>471</v>
      </c>
      <c r="AP130" s="95">
        <v>468</v>
      </c>
      <c r="AQ130" s="95">
        <v>466</v>
      </c>
      <c r="AR130" s="95">
        <v>465</v>
      </c>
      <c r="AS130" s="95">
        <v>463</v>
      </c>
      <c r="AT130" s="95">
        <v>463</v>
      </c>
      <c r="AU130" s="95">
        <v>460</v>
      </c>
      <c r="AV130" s="95">
        <v>459</v>
      </c>
      <c r="AW130" s="95">
        <v>458</v>
      </c>
      <c r="AX130" s="95">
        <v>457</v>
      </c>
      <c r="AY130" s="95">
        <v>457</v>
      </c>
      <c r="AZ130" s="265">
        <v>456</v>
      </c>
      <c r="BA130" s="265">
        <v>455</v>
      </c>
      <c r="BB130" s="265">
        <v>455</v>
      </c>
      <c r="BC130" s="265">
        <v>455</v>
      </c>
      <c r="BD130" s="265">
        <v>452</v>
      </c>
      <c r="BE130" s="265">
        <v>452</v>
      </c>
      <c r="BF130" s="265">
        <v>448</v>
      </c>
      <c r="BG130" s="265">
        <v>450</v>
      </c>
      <c r="BH130" s="265">
        <v>449</v>
      </c>
      <c r="BI130" s="265">
        <v>449</v>
      </c>
      <c r="BJ130" s="265">
        <v>451</v>
      </c>
      <c r="BK130" s="265">
        <v>450</v>
      </c>
      <c r="BL130" s="95">
        <v>448</v>
      </c>
      <c r="BM130" s="95">
        <v>447</v>
      </c>
      <c r="BN130" s="95">
        <v>456</v>
      </c>
      <c r="BO130" s="95">
        <v>457</v>
      </c>
      <c r="BP130" s="95">
        <v>457</v>
      </c>
      <c r="BQ130" s="95">
        <v>455</v>
      </c>
      <c r="BR130" s="95">
        <v>452</v>
      </c>
      <c r="BS130" s="95">
        <v>451</v>
      </c>
      <c r="BT130" s="95">
        <v>449</v>
      </c>
      <c r="BU130" s="95">
        <v>447</v>
      </c>
      <c r="BV130" s="95">
        <v>449</v>
      </c>
      <c r="BW130" s="95">
        <v>449</v>
      </c>
      <c r="BX130" s="265">
        <v>449</v>
      </c>
      <c r="BY130" s="265">
        <v>449</v>
      </c>
      <c r="BZ130" s="265">
        <v>471</v>
      </c>
      <c r="CA130" s="265">
        <v>470</v>
      </c>
      <c r="CB130" s="265">
        <v>472</v>
      </c>
      <c r="CC130" s="265">
        <v>473</v>
      </c>
      <c r="CD130" s="265">
        <v>472</v>
      </c>
      <c r="CE130" s="265">
        <v>467</v>
      </c>
      <c r="CF130" s="265">
        <v>464</v>
      </c>
      <c r="CG130" s="265">
        <v>463</v>
      </c>
      <c r="CH130" s="265">
        <v>460</v>
      </c>
      <c r="CI130" s="265">
        <v>455</v>
      </c>
      <c r="CJ130" s="95">
        <v>453</v>
      </c>
      <c r="CK130" s="95">
        <v>454</v>
      </c>
      <c r="CL130" s="95">
        <v>451</v>
      </c>
      <c r="CM130" s="95">
        <v>452</v>
      </c>
      <c r="CN130" s="95">
        <v>454</v>
      </c>
      <c r="CO130" s="95">
        <v>455</v>
      </c>
      <c r="CP130" s="95">
        <v>459</v>
      </c>
      <c r="CQ130" s="95">
        <v>464</v>
      </c>
      <c r="CR130" s="95">
        <v>465</v>
      </c>
      <c r="CS130" s="95">
        <v>464</v>
      </c>
      <c r="CT130" s="95">
        <v>462</v>
      </c>
      <c r="CU130" s="95">
        <v>462</v>
      </c>
      <c r="CV130" s="265">
        <v>461</v>
      </c>
      <c r="CW130" s="265">
        <v>461</v>
      </c>
      <c r="CX130" s="265">
        <v>458</v>
      </c>
      <c r="CY130" s="265">
        <v>466</v>
      </c>
      <c r="CZ130" s="265">
        <v>463</v>
      </c>
      <c r="DA130" s="265">
        <v>464</v>
      </c>
      <c r="DB130" s="265">
        <v>458</v>
      </c>
      <c r="DC130" s="265">
        <v>461</v>
      </c>
      <c r="DD130" s="265">
        <v>465</v>
      </c>
      <c r="DE130" s="265">
        <v>464</v>
      </c>
      <c r="DF130" s="265">
        <v>464</v>
      </c>
      <c r="DG130" s="265">
        <v>463</v>
      </c>
      <c r="DH130" s="95">
        <v>462</v>
      </c>
      <c r="DI130" s="95">
        <v>457</v>
      </c>
      <c r="DJ130" s="95">
        <v>452</v>
      </c>
      <c r="DK130" s="95">
        <v>455</v>
      </c>
      <c r="DL130" s="95">
        <v>458</v>
      </c>
      <c r="DM130" s="95">
        <v>457</v>
      </c>
      <c r="DN130" s="95">
        <v>462</v>
      </c>
      <c r="DO130" s="95">
        <v>463</v>
      </c>
      <c r="DP130" s="95">
        <v>464</v>
      </c>
      <c r="DQ130" s="95">
        <v>467</v>
      </c>
      <c r="DR130" s="95">
        <v>470</v>
      </c>
      <c r="DS130" s="95">
        <v>470</v>
      </c>
      <c r="DT130" s="95">
        <v>468</v>
      </c>
      <c r="DU130" s="95">
        <v>467</v>
      </c>
      <c r="DV130" s="95">
        <v>467</v>
      </c>
      <c r="DW130" s="95">
        <v>469</v>
      </c>
      <c r="DX130" s="271">
        <v>470</v>
      </c>
      <c r="DY130" s="276">
        <v>471</v>
      </c>
      <c r="DZ130" s="276">
        <v>475</v>
      </c>
      <c r="EA130" s="276">
        <v>477</v>
      </c>
      <c r="EB130" s="276">
        <v>476</v>
      </c>
      <c r="EC130" s="276">
        <v>475</v>
      </c>
      <c r="ED130" s="276">
        <v>477</v>
      </c>
      <c r="EE130" s="276">
        <v>477</v>
      </c>
      <c r="EF130" s="95">
        <v>477</v>
      </c>
      <c r="EG130" s="281">
        <v>0</v>
      </c>
      <c r="EH130" s="282">
        <v>100</v>
      </c>
      <c r="EI130" s="281">
        <v>0</v>
      </c>
      <c r="EJ130" s="282">
        <v>100</v>
      </c>
    </row>
    <row r="131" spans="1:140" ht="15" customHeight="1" outlineLevel="2">
      <c r="A131" s="262">
        <v>88</v>
      </c>
      <c r="B131" s="263" t="s">
        <v>872</v>
      </c>
      <c r="C131" s="264" t="s">
        <v>460</v>
      </c>
      <c r="D131" s="265">
        <v>4145</v>
      </c>
      <c r="E131" s="265">
        <v>4134</v>
      </c>
      <c r="F131" s="265">
        <v>4132</v>
      </c>
      <c r="G131" s="265">
        <v>4131</v>
      </c>
      <c r="H131" s="265">
        <v>4116</v>
      </c>
      <c r="I131" s="265">
        <v>4348</v>
      </c>
      <c r="J131" s="265">
        <v>4342</v>
      </c>
      <c r="K131" s="265">
        <v>4340</v>
      </c>
      <c r="L131" s="265">
        <v>4335</v>
      </c>
      <c r="M131" s="265">
        <v>4335</v>
      </c>
      <c r="N131" s="265">
        <v>4316</v>
      </c>
      <c r="O131" s="265">
        <v>4473</v>
      </c>
      <c r="P131" s="95">
        <v>4438</v>
      </c>
      <c r="Q131" s="95">
        <v>3815</v>
      </c>
      <c r="R131" s="95">
        <v>3772</v>
      </c>
      <c r="S131" s="95">
        <v>4859</v>
      </c>
      <c r="T131" s="95">
        <v>4774</v>
      </c>
      <c r="U131" s="95">
        <v>4829</v>
      </c>
      <c r="V131" s="95">
        <v>4762</v>
      </c>
      <c r="W131" s="95">
        <v>4757</v>
      </c>
      <c r="X131" s="95">
        <v>4744</v>
      </c>
      <c r="Y131" s="95">
        <v>4783</v>
      </c>
      <c r="Z131" s="95">
        <v>4770</v>
      </c>
      <c r="AA131" s="95">
        <v>4790</v>
      </c>
      <c r="AB131" s="265">
        <v>4777</v>
      </c>
      <c r="AC131" s="265">
        <v>4773</v>
      </c>
      <c r="AD131" s="265">
        <v>4772</v>
      </c>
      <c r="AE131" s="265">
        <v>4772</v>
      </c>
      <c r="AF131" s="265">
        <v>4766</v>
      </c>
      <c r="AG131" s="265">
        <v>4746</v>
      </c>
      <c r="AH131" s="265">
        <v>4757</v>
      </c>
      <c r="AI131" s="265">
        <v>4733</v>
      </c>
      <c r="AJ131" s="265">
        <v>4731</v>
      </c>
      <c r="AK131" s="265">
        <v>4721</v>
      </c>
      <c r="AL131" s="265">
        <v>4717</v>
      </c>
      <c r="AM131" s="265">
        <v>4713</v>
      </c>
      <c r="AN131" s="95">
        <v>4705</v>
      </c>
      <c r="AO131" s="95">
        <v>4698</v>
      </c>
      <c r="AP131" s="95">
        <v>4694</v>
      </c>
      <c r="AQ131" s="95">
        <v>4679</v>
      </c>
      <c r="AR131" s="95">
        <v>4668</v>
      </c>
      <c r="AS131" s="95">
        <v>4664</v>
      </c>
      <c r="AT131" s="95">
        <v>4651</v>
      </c>
      <c r="AU131" s="95">
        <v>4631</v>
      </c>
      <c r="AV131" s="95">
        <v>4612</v>
      </c>
      <c r="AW131" s="95">
        <v>4604</v>
      </c>
      <c r="AX131" s="95">
        <v>4592</v>
      </c>
      <c r="AY131" s="95">
        <v>4585</v>
      </c>
      <c r="AZ131" s="265">
        <v>4578</v>
      </c>
      <c r="BA131" s="265">
        <v>4558</v>
      </c>
      <c r="BB131" s="265">
        <v>4534</v>
      </c>
      <c r="BC131" s="265">
        <v>4520</v>
      </c>
      <c r="BD131" s="265">
        <v>4501</v>
      </c>
      <c r="BE131" s="265">
        <v>4498</v>
      </c>
      <c r="BF131" s="265">
        <v>4411</v>
      </c>
      <c r="BG131" s="265">
        <v>4438</v>
      </c>
      <c r="BH131" s="265">
        <v>4438</v>
      </c>
      <c r="BI131" s="265">
        <v>4433</v>
      </c>
      <c r="BJ131" s="265">
        <v>4422</v>
      </c>
      <c r="BK131" s="265">
        <v>4417</v>
      </c>
      <c r="BL131" s="95">
        <v>4430</v>
      </c>
      <c r="BM131" s="95">
        <v>4417</v>
      </c>
      <c r="BN131" s="95">
        <v>4536</v>
      </c>
      <c r="BO131" s="95">
        <v>4538</v>
      </c>
      <c r="BP131" s="95">
        <v>4538</v>
      </c>
      <c r="BQ131" s="95">
        <v>4553</v>
      </c>
      <c r="BR131" s="95">
        <v>4493</v>
      </c>
      <c r="BS131" s="95">
        <v>4496</v>
      </c>
      <c r="BT131" s="95">
        <v>4487</v>
      </c>
      <c r="BU131" s="95">
        <v>4471</v>
      </c>
      <c r="BV131" s="95">
        <v>4455</v>
      </c>
      <c r="BW131" s="95">
        <v>4456</v>
      </c>
      <c r="BX131" s="265">
        <v>4489</v>
      </c>
      <c r="BY131" s="265">
        <v>4473</v>
      </c>
      <c r="BZ131" s="265">
        <v>4783</v>
      </c>
      <c r="CA131" s="265">
        <v>4765</v>
      </c>
      <c r="CB131" s="265">
        <v>4771</v>
      </c>
      <c r="CC131" s="265">
        <v>4787</v>
      </c>
      <c r="CD131" s="265">
        <v>4769</v>
      </c>
      <c r="CE131" s="265">
        <v>4746</v>
      </c>
      <c r="CF131" s="265">
        <v>4723</v>
      </c>
      <c r="CG131" s="265">
        <v>4736</v>
      </c>
      <c r="CH131" s="265">
        <v>4699</v>
      </c>
      <c r="CI131" s="265">
        <v>4638</v>
      </c>
      <c r="CJ131" s="95">
        <v>4627</v>
      </c>
      <c r="CK131" s="95">
        <v>4615</v>
      </c>
      <c r="CL131" s="95">
        <v>4617</v>
      </c>
      <c r="CM131" s="95">
        <v>4664</v>
      </c>
      <c r="CN131" s="95">
        <v>4657</v>
      </c>
      <c r="CO131" s="95">
        <v>4641</v>
      </c>
      <c r="CP131" s="95">
        <v>4632</v>
      </c>
      <c r="CQ131" s="95">
        <v>4664</v>
      </c>
      <c r="CR131" s="95">
        <v>4660</v>
      </c>
      <c r="CS131" s="95">
        <v>4642</v>
      </c>
      <c r="CT131" s="95">
        <v>4647</v>
      </c>
      <c r="CU131" s="95">
        <v>4647</v>
      </c>
      <c r="CV131" s="265">
        <v>4634</v>
      </c>
      <c r="CW131" s="265">
        <v>4614</v>
      </c>
      <c r="CX131" s="265">
        <v>4537</v>
      </c>
      <c r="CY131" s="265">
        <v>4543</v>
      </c>
      <c r="CZ131" s="265">
        <v>4543</v>
      </c>
      <c r="DA131" s="265">
        <v>4560</v>
      </c>
      <c r="DB131" s="265">
        <v>4567</v>
      </c>
      <c r="DC131" s="265">
        <v>4564</v>
      </c>
      <c r="DD131" s="265">
        <v>4556</v>
      </c>
      <c r="DE131" s="265">
        <v>4550</v>
      </c>
      <c r="DF131" s="265">
        <v>4580</v>
      </c>
      <c r="DG131" s="265">
        <v>4497</v>
      </c>
      <c r="DH131" s="95">
        <v>4599</v>
      </c>
      <c r="DI131" s="95">
        <v>4441</v>
      </c>
      <c r="DJ131" s="95">
        <v>4448</v>
      </c>
      <c r="DK131" s="95">
        <v>4549</v>
      </c>
      <c r="DL131" s="95">
        <v>4609</v>
      </c>
      <c r="DM131" s="95">
        <v>4623</v>
      </c>
      <c r="DN131" s="95">
        <v>4639</v>
      </c>
      <c r="DO131" s="95">
        <v>4663</v>
      </c>
      <c r="DP131" s="95">
        <v>4671</v>
      </c>
      <c r="DQ131" s="95">
        <v>4705</v>
      </c>
      <c r="DR131" s="95">
        <v>4713</v>
      </c>
      <c r="DS131" s="95">
        <v>4713</v>
      </c>
      <c r="DT131" s="95">
        <v>4714</v>
      </c>
      <c r="DU131" s="95">
        <v>4719</v>
      </c>
      <c r="DV131" s="95">
        <v>4741</v>
      </c>
      <c r="DW131" s="95">
        <v>4745</v>
      </c>
      <c r="DX131" s="271">
        <v>4764</v>
      </c>
      <c r="DY131" s="276">
        <v>4781</v>
      </c>
      <c r="DZ131" s="276">
        <v>4781</v>
      </c>
      <c r="EA131" s="276">
        <v>4777</v>
      </c>
      <c r="EB131" s="276">
        <v>4778</v>
      </c>
      <c r="EC131" s="276">
        <v>4776</v>
      </c>
      <c r="ED131" s="276">
        <v>4768</v>
      </c>
      <c r="EE131" s="276">
        <v>4766</v>
      </c>
      <c r="EF131" s="95">
        <v>4777</v>
      </c>
      <c r="EG131" s="281">
        <v>11</v>
      </c>
      <c r="EH131" s="282">
        <v>100.230801510701</v>
      </c>
      <c r="EI131" s="281">
        <v>11</v>
      </c>
      <c r="EJ131" s="282">
        <v>100.230801510701</v>
      </c>
    </row>
    <row r="132" spans="1:140" ht="15" customHeight="1" outlineLevel="2">
      <c r="A132" s="262">
        <v>129</v>
      </c>
      <c r="B132" s="263" t="s">
        <v>872</v>
      </c>
      <c r="C132" s="264" t="s">
        <v>461</v>
      </c>
      <c r="D132" s="265">
        <v>493</v>
      </c>
      <c r="E132" s="265">
        <v>493</v>
      </c>
      <c r="F132" s="265">
        <v>493</v>
      </c>
      <c r="G132" s="265">
        <v>496</v>
      </c>
      <c r="H132" s="265">
        <v>495</v>
      </c>
      <c r="I132" s="265">
        <v>509</v>
      </c>
      <c r="J132" s="265">
        <v>508</v>
      </c>
      <c r="K132" s="265">
        <v>508</v>
      </c>
      <c r="L132" s="265">
        <v>508</v>
      </c>
      <c r="M132" s="265">
        <v>507</v>
      </c>
      <c r="N132" s="265">
        <v>504</v>
      </c>
      <c r="O132" s="265">
        <v>516</v>
      </c>
      <c r="P132" s="95">
        <v>514</v>
      </c>
      <c r="Q132" s="95">
        <v>443</v>
      </c>
      <c r="R132" s="95">
        <v>440</v>
      </c>
      <c r="S132" s="95">
        <v>666</v>
      </c>
      <c r="T132" s="95">
        <v>655</v>
      </c>
      <c r="U132" s="95">
        <v>665</v>
      </c>
      <c r="V132" s="95">
        <v>653</v>
      </c>
      <c r="W132" s="95">
        <v>651</v>
      </c>
      <c r="X132" s="95">
        <v>651</v>
      </c>
      <c r="Y132" s="95">
        <v>651</v>
      </c>
      <c r="Z132" s="95">
        <v>650</v>
      </c>
      <c r="AA132" s="95">
        <v>652</v>
      </c>
      <c r="AB132" s="265">
        <v>652</v>
      </c>
      <c r="AC132" s="265">
        <v>654</v>
      </c>
      <c r="AD132" s="265">
        <v>655</v>
      </c>
      <c r="AE132" s="265">
        <v>655</v>
      </c>
      <c r="AF132" s="265">
        <v>655</v>
      </c>
      <c r="AG132" s="265">
        <v>654</v>
      </c>
      <c r="AH132" s="265">
        <v>660</v>
      </c>
      <c r="AI132" s="265">
        <v>658</v>
      </c>
      <c r="AJ132" s="265">
        <v>659</v>
      </c>
      <c r="AK132" s="265">
        <v>661</v>
      </c>
      <c r="AL132" s="265">
        <v>658</v>
      </c>
      <c r="AM132" s="265">
        <v>656</v>
      </c>
      <c r="AN132" s="95">
        <v>655</v>
      </c>
      <c r="AO132" s="95">
        <v>654</v>
      </c>
      <c r="AP132" s="95">
        <v>652</v>
      </c>
      <c r="AQ132" s="95">
        <v>649</v>
      </c>
      <c r="AR132" s="95">
        <v>645</v>
      </c>
      <c r="AS132" s="95">
        <v>645</v>
      </c>
      <c r="AT132" s="95">
        <v>643</v>
      </c>
      <c r="AU132" s="95">
        <v>641</v>
      </c>
      <c r="AV132" s="95">
        <v>641</v>
      </c>
      <c r="AW132" s="95">
        <v>641</v>
      </c>
      <c r="AX132" s="95">
        <v>638</v>
      </c>
      <c r="AY132" s="95">
        <v>637</v>
      </c>
      <c r="AZ132" s="265">
        <v>635</v>
      </c>
      <c r="BA132" s="265">
        <v>635</v>
      </c>
      <c r="BB132" s="265">
        <v>632</v>
      </c>
      <c r="BC132" s="265">
        <v>629</v>
      </c>
      <c r="BD132" s="265">
        <v>628</v>
      </c>
      <c r="BE132" s="265">
        <v>628</v>
      </c>
      <c r="BF132" s="265">
        <v>618</v>
      </c>
      <c r="BG132" s="265">
        <v>621</v>
      </c>
      <c r="BH132" s="265">
        <v>619</v>
      </c>
      <c r="BI132" s="265">
        <v>619</v>
      </c>
      <c r="BJ132" s="265">
        <v>623</v>
      </c>
      <c r="BK132" s="265">
        <v>622</v>
      </c>
      <c r="BL132" s="95">
        <v>624</v>
      </c>
      <c r="BM132" s="95">
        <v>622</v>
      </c>
      <c r="BN132" s="95">
        <v>640</v>
      </c>
      <c r="BO132" s="95">
        <v>641</v>
      </c>
      <c r="BP132" s="95">
        <v>641</v>
      </c>
      <c r="BQ132" s="95">
        <v>647</v>
      </c>
      <c r="BR132" s="95">
        <v>640</v>
      </c>
      <c r="BS132" s="95">
        <v>644</v>
      </c>
      <c r="BT132" s="95">
        <v>644</v>
      </c>
      <c r="BU132" s="95">
        <v>639</v>
      </c>
      <c r="BV132" s="95">
        <v>637</v>
      </c>
      <c r="BW132" s="95">
        <v>639</v>
      </c>
      <c r="BX132" s="265">
        <v>639</v>
      </c>
      <c r="BY132" s="265">
        <v>636</v>
      </c>
      <c r="BZ132" s="265">
        <v>690</v>
      </c>
      <c r="CA132" s="265">
        <v>684</v>
      </c>
      <c r="CB132" s="265">
        <v>681</v>
      </c>
      <c r="CC132" s="265">
        <v>677</v>
      </c>
      <c r="CD132" s="265">
        <v>673</v>
      </c>
      <c r="CE132" s="265">
        <v>674</v>
      </c>
      <c r="CF132" s="265">
        <v>669</v>
      </c>
      <c r="CG132" s="265">
        <v>678</v>
      </c>
      <c r="CH132" s="265">
        <v>673</v>
      </c>
      <c r="CI132" s="265">
        <v>667</v>
      </c>
      <c r="CJ132" s="95">
        <v>660</v>
      </c>
      <c r="CK132" s="95">
        <v>654</v>
      </c>
      <c r="CL132" s="95">
        <v>650</v>
      </c>
      <c r="CM132" s="95">
        <v>654</v>
      </c>
      <c r="CN132" s="95">
        <v>650</v>
      </c>
      <c r="CO132" s="95">
        <v>656</v>
      </c>
      <c r="CP132" s="95">
        <v>655</v>
      </c>
      <c r="CQ132" s="95">
        <v>668</v>
      </c>
      <c r="CR132" s="95">
        <v>666</v>
      </c>
      <c r="CS132" s="95">
        <v>664</v>
      </c>
      <c r="CT132" s="95">
        <v>659</v>
      </c>
      <c r="CU132" s="95">
        <v>655</v>
      </c>
      <c r="CV132" s="265">
        <v>649</v>
      </c>
      <c r="CW132" s="265">
        <v>649</v>
      </c>
      <c r="CX132" s="265">
        <v>645</v>
      </c>
      <c r="CY132" s="265">
        <v>646</v>
      </c>
      <c r="CZ132" s="265">
        <v>645</v>
      </c>
      <c r="DA132" s="265">
        <v>645</v>
      </c>
      <c r="DB132" s="265">
        <v>638</v>
      </c>
      <c r="DC132" s="265">
        <v>636</v>
      </c>
      <c r="DD132" s="265">
        <v>635</v>
      </c>
      <c r="DE132" s="265">
        <v>638</v>
      </c>
      <c r="DF132" s="265">
        <v>631</v>
      </c>
      <c r="DG132" s="265">
        <v>626</v>
      </c>
      <c r="DH132" s="95">
        <v>627</v>
      </c>
      <c r="DI132" s="95">
        <v>631</v>
      </c>
      <c r="DJ132" s="95">
        <v>618</v>
      </c>
      <c r="DK132" s="95">
        <v>626</v>
      </c>
      <c r="DL132" s="95">
        <v>637</v>
      </c>
      <c r="DM132" s="95">
        <v>649</v>
      </c>
      <c r="DN132" s="95">
        <v>647</v>
      </c>
      <c r="DO132" s="95">
        <v>656</v>
      </c>
      <c r="DP132" s="95">
        <v>659</v>
      </c>
      <c r="DQ132" s="95">
        <v>659</v>
      </c>
      <c r="DR132" s="95">
        <v>659</v>
      </c>
      <c r="DS132" s="95">
        <v>659</v>
      </c>
      <c r="DT132" s="95">
        <v>654</v>
      </c>
      <c r="DU132" s="95">
        <v>659</v>
      </c>
      <c r="DV132" s="95">
        <v>664</v>
      </c>
      <c r="DW132" s="95">
        <v>665</v>
      </c>
      <c r="DX132" s="271">
        <v>664</v>
      </c>
      <c r="DY132" s="276">
        <v>667</v>
      </c>
      <c r="DZ132" s="276">
        <v>668</v>
      </c>
      <c r="EA132" s="276">
        <v>662</v>
      </c>
      <c r="EB132" s="276">
        <v>665</v>
      </c>
      <c r="EC132" s="276">
        <v>663</v>
      </c>
      <c r="ED132" s="276">
        <v>664</v>
      </c>
      <c r="EE132" s="276">
        <v>666</v>
      </c>
      <c r="EF132" s="95">
        <v>666</v>
      </c>
      <c r="EG132" s="281">
        <v>0</v>
      </c>
      <c r="EH132" s="282">
        <v>100</v>
      </c>
      <c r="EI132" s="281">
        <v>0</v>
      </c>
      <c r="EJ132" s="282">
        <v>100</v>
      </c>
    </row>
    <row r="133" spans="1:140" ht="15" customHeight="1" outlineLevel="2">
      <c r="A133" s="262">
        <v>212</v>
      </c>
      <c r="B133" s="263" t="s">
        <v>872</v>
      </c>
      <c r="C133" s="264" t="s">
        <v>462</v>
      </c>
      <c r="D133" s="265">
        <v>990</v>
      </c>
      <c r="E133" s="265">
        <v>990</v>
      </c>
      <c r="F133" s="265">
        <v>990</v>
      </c>
      <c r="G133" s="265">
        <v>989</v>
      </c>
      <c r="H133" s="265">
        <v>987</v>
      </c>
      <c r="I133" s="265">
        <v>1047</v>
      </c>
      <c r="J133" s="265">
        <v>1043</v>
      </c>
      <c r="K133" s="265">
        <v>1043</v>
      </c>
      <c r="L133" s="265">
        <v>1042</v>
      </c>
      <c r="M133" s="265">
        <v>1042</v>
      </c>
      <c r="N133" s="265">
        <v>1041</v>
      </c>
      <c r="O133" s="265">
        <v>1042</v>
      </c>
      <c r="P133" s="95">
        <v>1037</v>
      </c>
      <c r="Q133" s="95">
        <v>903</v>
      </c>
      <c r="R133" s="95">
        <v>888</v>
      </c>
      <c r="S133" s="95">
        <v>1142</v>
      </c>
      <c r="T133" s="95">
        <v>1116</v>
      </c>
      <c r="U133" s="95">
        <v>1119</v>
      </c>
      <c r="V133" s="95">
        <v>1103</v>
      </c>
      <c r="W133" s="95">
        <v>1101</v>
      </c>
      <c r="X133" s="95">
        <v>1099</v>
      </c>
      <c r="Y133" s="95">
        <v>1098</v>
      </c>
      <c r="Z133" s="95">
        <v>1092</v>
      </c>
      <c r="AA133" s="95">
        <v>1090</v>
      </c>
      <c r="AB133" s="265">
        <v>1086</v>
      </c>
      <c r="AC133" s="265">
        <v>1079</v>
      </c>
      <c r="AD133" s="265">
        <v>1077</v>
      </c>
      <c r="AE133" s="265">
        <v>1078</v>
      </c>
      <c r="AF133" s="265">
        <v>1074</v>
      </c>
      <c r="AG133" s="265">
        <v>1069</v>
      </c>
      <c r="AH133" s="265">
        <v>1069</v>
      </c>
      <c r="AI133" s="265">
        <v>1067</v>
      </c>
      <c r="AJ133" s="265">
        <v>1066</v>
      </c>
      <c r="AK133" s="265">
        <v>1065</v>
      </c>
      <c r="AL133" s="265">
        <v>1061</v>
      </c>
      <c r="AM133" s="265">
        <v>1061</v>
      </c>
      <c r="AN133" s="95">
        <v>1060</v>
      </c>
      <c r="AO133" s="95">
        <v>1058</v>
      </c>
      <c r="AP133" s="95">
        <v>1058</v>
      </c>
      <c r="AQ133" s="95">
        <v>1054</v>
      </c>
      <c r="AR133" s="95">
        <v>1050</v>
      </c>
      <c r="AS133" s="95">
        <v>1047</v>
      </c>
      <c r="AT133" s="95">
        <v>1044</v>
      </c>
      <c r="AU133" s="95">
        <v>1041</v>
      </c>
      <c r="AV133" s="95">
        <v>1041</v>
      </c>
      <c r="AW133" s="95">
        <v>1038</v>
      </c>
      <c r="AX133" s="95">
        <v>1033</v>
      </c>
      <c r="AY133" s="95">
        <v>1032</v>
      </c>
      <c r="AZ133" s="265">
        <v>1027</v>
      </c>
      <c r="BA133" s="265">
        <v>1026</v>
      </c>
      <c r="BB133" s="265">
        <v>1020</v>
      </c>
      <c r="BC133" s="265">
        <v>1019</v>
      </c>
      <c r="BD133" s="265">
        <v>1016</v>
      </c>
      <c r="BE133" s="265">
        <v>1014</v>
      </c>
      <c r="BF133" s="265">
        <v>997</v>
      </c>
      <c r="BG133" s="265">
        <v>990</v>
      </c>
      <c r="BH133" s="265">
        <v>988</v>
      </c>
      <c r="BI133" s="265">
        <v>985</v>
      </c>
      <c r="BJ133" s="265">
        <v>977</v>
      </c>
      <c r="BK133" s="265">
        <v>973</v>
      </c>
      <c r="BL133" s="95">
        <v>967</v>
      </c>
      <c r="BM133" s="95">
        <v>966</v>
      </c>
      <c r="BN133" s="95">
        <v>983</v>
      </c>
      <c r="BO133" s="95">
        <v>983</v>
      </c>
      <c r="BP133" s="95">
        <v>983</v>
      </c>
      <c r="BQ133" s="95">
        <v>983</v>
      </c>
      <c r="BR133" s="95">
        <v>971</v>
      </c>
      <c r="BS133" s="95">
        <v>970</v>
      </c>
      <c r="BT133" s="95">
        <v>966</v>
      </c>
      <c r="BU133" s="95">
        <v>962</v>
      </c>
      <c r="BV133" s="95">
        <v>958</v>
      </c>
      <c r="BW133" s="95">
        <v>959</v>
      </c>
      <c r="BX133" s="265">
        <v>969</v>
      </c>
      <c r="BY133" s="265">
        <v>961</v>
      </c>
      <c r="BZ133" s="265">
        <v>1041</v>
      </c>
      <c r="CA133" s="265">
        <v>1037</v>
      </c>
      <c r="CB133" s="265">
        <v>1027</v>
      </c>
      <c r="CC133" s="265">
        <v>1026</v>
      </c>
      <c r="CD133" s="265">
        <v>1019</v>
      </c>
      <c r="CE133" s="265">
        <v>1012</v>
      </c>
      <c r="CF133" s="265">
        <v>1009</v>
      </c>
      <c r="CG133" s="265">
        <v>1012</v>
      </c>
      <c r="CH133" s="265">
        <v>1006</v>
      </c>
      <c r="CI133" s="265">
        <v>992</v>
      </c>
      <c r="CJ133" s="95">
        <v>984</v>
      </c>
      <c r="CK133" s="95">
        <v>977</v>
      </c>
      <c r="CL133" s="95">
        <v>974</v>
      </c>
      <c r="CM133" s="95">
        <v>990</v>
      </c>
      <c r="CN133" s="95">
        <v>988</v>
      </c>
      <c r="CO133" s="95">
        <v>987</v>
      </c>
      <c r="CP133" s="95">
        <v>982</v>
      </c>
      <c r="CQ133" s="95">
        <v>989</v>
      </c>
      <c r="CR133" s="95">
        <v>983</v>
      </c>
      <c r="CS133" s="95">
        <v>979</v>
      </c>
      <c r="CT133" s="95">
        <v>984</v>
      </c>
      <c r="CU133" s="95">
        <v>975</v>
      </c>
      <c r="CV133" s="265">
        <v>968</v>
      </c>
      <c r="CW133" s="265">
        <v>962</v>
      </c>
      <c r="CX133" s="265">
        <v>961</v>
      </c>
      <c r="CY133" s="265">
        <v>966</v>
      </c>
      <c r="CZ133" s="265">
        <v>967</v>
      </c>
      <c r="DA133" s="265">
        <v>961</v>
      </c>
      <c r="DB133" s="265">
        <v>962</v>
      </c>
      <c r="DC133" s="265">
        <v>962</v>
      </c>
      <c r="DD133" s="265">
        <v>959</v>
      </c>
      <c r="DE133" s="265">
        <v>959</v>
      </c>
      <c r="DF133" s="265">
        <v>951</v>
      </c>
      <c r="DG133" s="265">
        <v>945</v>
      </c>
      <c r="DH133" s="95">
        <v>945</v>
      </c>
      <c r="DI133" s="95">
        <v>948</v>
      </c>
      <c r="DJ133" s="95">
        <v>930</v>
      </c>
      <c r="DK133" s="95">
        <v>935</v>
      </c>
      <c r="DL133" s="95">
        <v>948</v>
      </c>
      <c r="DM133" s="95">
        <v>952</v>
      </c>
      <c r="DN133" s="95">
        <v>947</v>
      </c>
      <c r="DO133" s="95">
        <v>949</v>
      </c>
      <c r="DP133" s="95">
        <v>949</v>
      </c>
      <c r="DQ133" s="95">
        <v>941</v>
      </c>
      <c r="DR133" s="95">
        <v>938</v>
      </c>
      <c r="DS133" s="95">
        <v>938</v>
      </c>
      <c r="DT133" s="95">
        <v>935</v>
      </c>
      <c r="DU133" s="95">
        <v>938</v>
      </c>
      <c r="DV133" s="95">
        <v>935</v>
      </c>
      <c r="DW133" s="95">
        <v>931</v>
      </c>
      <c r="DX133" s="271">
        <v>928</v>
      </c>
      <c r="DY133" s="276">
        <v>938</v>
      </c>
      <c r="DZ133" s="276">
        <v>938</v>
      </c>
      <c r="EA133" s="276">
        <v>938</v>
      </c>
      <c r="EB133" s="276">
        <v>941</v>
      </c>
      <c r="EC133" s="276">
        <v>938</v>
      </c>
      <c r="ED133" s="276">
        <v>938</v>
      </c>
      <c r="EE133" s="276">
        <v>934</v>
      </c>
      <c r="EF133" s="95">
        <v>934</v>
      </c>
      <c r="EG133" s="281">
        <v>0</v>
      </c>
      <c r="EH133" s="282">
        <v>100</v>
      </c>
      <c r="EI133" s="281">
        <v>0</v>
      </c>
      <c r="EJ133" s="282">
        <v>100</v>
      </c>
    </row>
    <row r="134" spans="1:140" ht="15" customHeight="1" outlineLevel="2">
      <c r="A134" s="262">
        <v>266</v>
      </c>
      <c r="B134" s="263" t="s">
        <v>872</v>
      </c>
      <c r="C134" s="264" t="s">
        <v>463</v>
      </c>
      <c r="D134" s="265">
        <v>2840</v>
      </c>
      <c r="E134" s="265">
        <v>2836</v>
      </c>
      <c r="F134" s="265">
        <v>2838</v>
      </c>
      <c r="G134" s="265">
        <v>2836</v>
      </c>
      <c r="H134" s="265">
        <v>2823</v>
      </c>
      <c r="I134" s="265">
        <v>3107</v>
      </c>
      <c r="J134" s="265">
        <v>3104</v>
      </c>
      <c r="K134" s="265">
        <v>3103</v>
      </c>
      <c r="L134" s="265">
        <v>3097</v>
      </c>
      <c r="M134" s="265">
        <v>3096</v>
      </c>
      <c r="N134" s="265">
        <v>3084</v>
      </c>
      <c r="O134" s="265">
        <v>3088</v>
      </c>
      <c r="P134" s="95">
        <v>3074</v>
      </c>
      <c r="Q134" s="95">
        <v>2737</v>
      </c>
      <c r="R134" s="95">
        <v>2681</v>
      </c>
      <c r="S134" s="95">
        <v>3356</v>
      </c>
      <c r="T134" s="95">
        <v>3307</v>
      </c>
      <c r="U134" s="95">
        <v>3324</v>
      </c>
      <c r="V134" s="95">
        <v>3296</v>
      </c>
      <c r="W134" s="95">
        <v>3293</v>
      </c>
      <c r="X134" s="95">
        <v>3285</v>
      </c>
      <c r="Y134" s="95">
        <v>3321</v>
      </c>
      <c r="Z134" s="95">
        <v>3314</v>
      </c>
      <c r="AA134" s="95">
        <v>3311</v>
      </c>
      <c r="AB134" s="265">
        <v>3300</v>
      </c>
      <c r="AC134" s="265">
        <v>3329</v>
      </c>
      <c r="AD134" s="265">
        <v>3338</v>
      </c>
      <c r="AE134" s="265">
        <v>3337</v>
      </c>
      <c r="AF134" s="265">
        <v>3339</v>
      </c>
      <c r="AG134" s="265">
        <v>3322</v>
      </c>
      <c r="AH134" s="265">
        <v>3313</v>
      </c>
      <c r="AI134" s="265">
        <v>3306</v>
      </c>
      <c r="AJ134" s="265">
        <v>3311</v>
      </c>
      <c r="AK134" s="265">
        <v>3302</v>
      </c>
      <c r="AL134" s="265">
        <v>3287</v>
      </c>
      <c r="AM134" s="265">
        <v>3279</v>
      </c>
      <c r="AN134" s="95">
        <v>3272</v>
      </c>
      <c r="AO134" s="95">
        <v>3275</v>
      </c>
      <c r="AP134" s="95">
        <v>3267</v>
      </c>
      <c r="AQ134" s="95">
        <v>3254</v>
      </c>
      <c r="AR134" s="95">
        <v>3248</v>
      </c>
      <c r="AS134" s="95">
        <v>3243</v>
      </c>
      <c r="AT134" s="95">
        <v>3230</v>
      </c>
      <c r="AU134" s="95">
        <v>3216</v>
      </c>
      <c r="AV134" s="95">
        <v>3201</v>
      </c>
      <c r="AW134" s="95">
        <v>3195</v>
      </c>
      <c r="AX134" s="95">
        <v>3188</v>
      </c>
      <c r="AY134" s="95">
        <v>3177</v>
      </c>
      <c r="AZ134" s="265">
        <v>3171</v>
      </c>
      <c r="BA134" s="265">
        <v>3158</v>
      </c>
      <c r="BB134" s="265">
        <v>3134</v>
      </c>
      <c r="BC134" s="265">
        <v>3128</v>
      </c>
      <c r="BD134" s="265">
        <v>3117</v>
      </c>
      <c r="BE134" s="265">
        <v>3110</v>
      </c>
      <c r="BF134" s="265">
        <v>3071</v>
      </c>
      <c r="BG134" s="265">
        <v>3070</v>
      </c>
      <c r="BH134" s="265">
        <v>3061</v>
      </c>
      <c r="BI134" s="265">
        <v>3058</v>
      </c>
      <c r="BJ134" s="265">
        <v>3060</v>
      </c>
      <c r="BK134" s="265">
        <v>3057</v>
      </c>
      <c r="BL134" s="95">
        <v>3153</v>
      </c>
      <c r="BM134" s="95">
        <v>3146</v>
      </c>
      <c r="BN134" s="95">
        <v>3214</v>
      </c>
      <c r="BO134" s="95">
        <v>3219</v>
      </c>
      <c r="BP134" s="95">
        <v>3219</v>
      </c>
      <c r="BQ134" s="95">
        <v>3224</v>
      </c>
      <c r="BR134" s="95">
        <v>3185</v>
      </c>
      <c r="BS134" s="95">
        <v>3186</v>
      </c>
      <c r="BT134" s="95">
        <v>3176</v>
      </c>
      <c r="BU134" s="95">
        <v>3161</v>
      </c>
      <c r="BV134" s="95">
        <v>3141</v>
      </c>
      <c r="BW134" s="95">
        <v>3139</v>
      </c>
      <c r="BX134" s="265">
        <v>3161</v>
      </c>
      <c r="BY134" s="265">
        <v>3136</v>
      </c>
      <c r="BZ134" s="265">
        <v>3328</v>
      </c>
      <c r="CA134" s="265">
        <v>3313</v>
      </c>
      <c r="CB134" s="265">
        <v>3322</v>
      </c>
      <c r="CC134" s="265">
        <v>3308</v>
      </c>
      <c r="CD134" s="265">
        <v>3297</v>
      </c>
      <c r="CE134" s="265">
        <v>3294</v>
      </c>
      <c r="CF134" s="265">
        <v>3284</v>
      </c>
      <c r="CG134" s="265">
        <v>3292</v>
      </c>
      <c r="CH134" s="265">
        <v>3264</v>
      </c>
      <c r="CI134" s="265">
        <v>3222</v>
      </c>
      <c r="CJ134" s="95">
        <v>3208</v>
      </c>
      <c r="CK134" s="95">
        <v>3212</v>
      </c>
      <c r="CL134" s="95">
        <v>3200</v>
      </c>
      <c r="CM134" s="95">
        <v>3208</v>
      </c>
      <c r="CN134" s="95">
        <v>3187</v>
      </c>
      <c r="CO134" s="95">
        <v>3181</v>
      </c>
      <c r="CP134" s="95">
        <v>3163</v>
      </c>
      <c r="CQ134" s="95">
        <v>3192</v>
      </c>
      <c r="CR134" s="95">
        <v>3197</v>
      </c>
      <c r="CS134" s="95">
        <v>3183</v>
      </c>
      <c r="CT134" s="95">
        <v>3184</v>
      </c>
      <c r="CU134" s="95">
        <v>3179</v>
      </c>
      <c r="CV134" s="265">
        <v>3158</v>
      </c>
      <c r="CW134" s="265">
        <v>3171</v>
      </c>
      <c r="CX134" s="265">
        <v>3175</v>
      </c>
      <c r="CY134" s="265">
        <v>3182</v>
      </c>
      <c r="CZ134" s="265">
        <v>3179</v>
      </c>
      <c r="DA134" s="265">
        <v>3182</v>
      </c>
      <c r="DB134" s="265">
        <v>3191</v>
      </c>
      <c r="DC134" s="265">
        <v>3179</v>
      </c>
      <c r="DD134" s="265">
        <v>3185</v>
      </c>
      <c r="DE134" s="265">
        <v>3191</v>
      </c>
      <c r="DF134" s="265">
        <v>3181</v>
      </c>
      <c r="DG134" s="265">
        <v>3135</v>
      </c>
      <c r="DH134" s="95">
        <v>3089</v>
      </c>
      <c r="DI134" s="95">
        <v>3132</v>
      </c>
      <c r="DJ134" s="95">
        <v>3111</v>
      </c>
      <c r="DK134" s="95">
        <v>3139</v>
      </c>
      <c r="DL134" s="95">
        <v>3156</v>
      </c>
      <c r="DM134" s="95">
        <v>3162</v>
      </c>
      <c r="DN134" s="95">
        <v>3175</v>
      </c>
      <c r="DO134" s="95">
        <v>3176</v>
      </c>
      <c r="DP134" s="95">
        <v>3184</v>
      </c>
      <c r="DQ134" s="95">
        <v>3176</v>
      </c>
      <c r="DR134" s="95">
        <v>3171</v>
      </c>
      <c r="DS134" s="95">
        <v>3171</v>
      </c>
      <c r="DT134" s="95">
        <v>3153</v>
      </c>
      <c r="DU134" s="95">
        <v>3149</v>
      </c>
      <c r="DV134" s="95">
        <v>3153</v>
      </c>
      <c r="DW134" s="95">
        <v>3153</v>
      </c>
      <c r="DX134" s="271">
        <v>3157</v>
      </c>
      <c r="DY134" s="276">
        <v>3160</v>
      </c>
      <c r="DZ134" s="276">
        <v>3169</v>
      </c>
      <c r="EA134" s="276">
        <v>3160</v>
      </c>
      <c r="EB134" s="276">
        <v>3163</v>
      </c>
      <c r="EC134" s="276">
        <v>3160</v>
      </c>
      <c r="ED134" s="276">
        <v>3154</v>
      </c>
      <c r="EE134" s="276">
        <v>3157</v>
      </c>
      <c r="EF134" s="95">
        <v>3144</v>
      </c>
      <c r="EG134" s="281">
        <v>-13</v>
      </c>
      <c r="EH134" s="282">
        <v>99.588216661387406</v>
      </c>
      <c r="EI134" s="281">
        <v>-13</v>
      </c>
      <c r="EJ134" s="282">
        <v>99.588216661387406</v>
      </c>
    </row>
    <row r="135" spans="1:140" ht="15" customHeight="1" outlineLevel="2">
      <c r="A135" s="262">
        <v>308</v>
      </c>
      <c r="B135" s="263" t="s">
        <v>872</v>
      </c>
      <c r="C135" s="264" t="s">
        <v>464</v>
      </c>
      <c r="D135" s="265">
        <v>298</v>
      </c>
      <c r="E135" s="265">
        <v>298</v>
      </c>
      <c r="F135" s="265">
        <v>298</v>
      </c>
      <c r="G135" s="265">
        <v>298</v>
      </c>
      <c r="H135" s="265">
        <v>298</v>
      </c>
      <c r="I135" s="265">
        <v>321</v>
      </c>
      <c r="J135" s="265">
        <v>320</v>
      </c>
      <c r="K135" s="265">
        <v>320</v>
      </c>
      <c r="L135" s="265">
        <v>320</v>
      </c>
      <c r="M135" s="265">
        <v>320</v>
      </c>
      <c r="N135" s="265">
        <v>319</v>
      </c>
      <c r="O135" s="265">
        <v>327</v>
      </c>
      <c r="P135" s="95">
        <v>325</v>
      </c>
      <c r="Q135" s="95">
        <v>289</v>
      </c>
      <c r="R135" s="95">
        <v>286</v>
      </c>
      <c r="S135" s="95">
        <v>430</v>
      </c>
      <c r="T135" s="95">
        <v>424</v>
      </c>
      <c r="U135" s="95">
        <v>430</v>
      </c>
      <c r="V135" s="95">
        <v>422</v>
      </c>
      <c r="W135" s="95">
        <v>424</v>
      </c>
      <c r="X135" s="95">
        <v>423</v>
      </c>
      <c r="Y135" s="95">
        <v>424</v>
      </c>
      <c r="Z135" s="95">
        <v>422</v>
      </c>
      <c r="AA135" s="95">
        <v>420</v>
      </c>
      <c r="AB135" s="265">
        <v>419</v>
      </c>
      <c r="AC135" s="265">
        <v>418</v>
      </c>
      <c r="AD135" s="265">
        <v>420</v>
      </c>
      <c r="AE135" s="265">
        <v>422</v>
      </c>
      <c r="AF135" s="265">
        <v>425</v>
      </c>
      <c r="AG135" s="265">
        <v>420</v>
      </c>
      <c r="AH135" s="265">
        <v>420</v>
      </c>
      <c r="AI135" s="265">
        <v>425</v>
      </c>
      <c r="AJ135" s="265">
        <v>425</v>
      </c>
      <c r="AK135" s="265">
        <v>426</v>
      </c>
      <c r="AL135" s="265">
        <v>426</v>
      </c>
      <c r="AM135" s="265">
        <v>426</v>
      </c>
      <c r="AN135" s="95">
        <v>425</v>
      </c>
      <c r="AO135" s="95">
        <v>428</v>
      </c>
      <c r="AP135" s="95">
        <v>428</v>
      </c>
      <c r="AQ135" s="95">
        <v>430</v>
      </c>
      <c r="AR135" s="95">
        <v>428</v>
      </c>
      <c r="AS135" s="95">
        <v>426</v>
      </c>
      <c r="AT135" s="95">
        <v>424</v>
      </c>
      <c r="AU135" s="95">
        <v>422</v>
      </c>
      <c r="AV135" s="95">
        <v>421</v>
      </c>
      <c r="AW135" s="95">
        <v>420</v>
      </c>
      <c r="AX135" s="95">
        <v>419</v>
      </c>
      <c r="AY135" s="95">
        <v>419</v>
      </c>
      <c r="AZ135" s="265">
        <v>419</v>
      </c>
      <c r="BA135" s="265">
        <v>417</v>
      </c>
      <c r="BB135" s="265">
        <v>414</v>
      </c>
      <c r="BC135" s="265">
        <v>412</v>
      </c>
      <c r="BD135" s="265">
        <v>411</v>
      </c>
      <c r="BE135" s="265">
        <v>410</v>
      </c>
      <c r="BF135" s="265">
        <v>405</v>
      </c>
      <c r="BG135" s="265">
        <v>406</v>
      </c>
      <c r="BH135" s="265">
        <v>406</v>
      </c>
      <c r="BI135" s="265">
        <v>404</v>
      </c>
      <c r="BJ135" s="265">
        <v>402</v>
      </c>
      <c r="BK135" s="265">
        <v>402</v>
      </c>
      <c r="BL135" s="95">
        <v>406</v>
      </c>
      <c r="BM135" s="95">
        <v>406</v>
      </c>
      <c r="BN135" s="95">
        <v>411</v>
      </c>
      <c r="BO135" s="95">
        <v>411</v>
      </c>
      <c r="BP135" s="95">
        <v>411</v>
      </c>
      <c r="BQ135" s="95">
        <v>413</v>
      </c>
      <c r="BR135" s="95">
        <v>412</v>
      </c>
      <c r="BS135" s="95">
        <v>412</v>
      </c>
      <c r="BT135" s="95">
        <v>411</v>
      </c>
      <c r="BU135" s="95">
        <v>411</v>
      </c>
      <c r="BV135" s="95">
        <v>408</v>
      </c>
      <c r="BW135" s="95">
        <v>407</v>
      </c>
      <c r="BX135" s="265">
        <v>408</v>
      </c>
      <c r="BY135" s="265">
        <v>405</v>
      </c>
      <c r="BZ135" s="265">
        <v>425</v>
      </c>
      <c r="CA135" s="265">
        <v>425</v>
      </c>
      <c r="CB135" s="265">
        <v>428</v>
      </c>
      <c r="CC135" s="265">
        <v>429</v>
      </c>
      <c r="CD135" s="265">
        <v>428</v>
      </c>
      <c r="CE135" s="265">
        <v>427</v>
      </c>
      <c r="CF135" s="265">
        <v>428</v>
      </c>
      <c r="CG135" s="265">
        <v>429</v>
      </c>
      <c r="CH135" s="265">
        <v>426</v>
      </c>
      <c r="CI135" s="265">
        <v>420</v>
      </c>
      <c r="CJ135" s="95">
        <v>416</v>
      </c>
      <c r="CK135" s="95">
        <v>414</v>
      </c>
      <c r="CL135" s="95">
        <v>414</v>
      </c>
      <c r="CM135" s="95">
        <v>417</v>
      </c>
      <c r="CN135" s="95">
        <v>419</v>
      </c>
      <c r="CO135" s="95">
        <v>418</v>
      </c>
      <c r="CP135" s="95">
        <v>416</v>
      </c>
      <c r="CQ135" s="95">
        <v>418</v>
      </c>
      <c r="CR135" s="95">
        <v>420</v>
      </c>
      <c r="CS135" s="95">
        <v>419</v>
      </c>
      <c r="CT135" s="95">
        <v>422</v>
      </c>
      <c r="CU135" s="95">
        <v>417</v>
      </c>
      <c r="CV135" s="265">
        <v>417</v>
      </c>
      <c r="CW135" s="265">
        <v>414</v>
      </c>
      <c r="CX135" s="265">
        <v>413</v>
      </c>
      <c r="CY135" s="265">
        <v>415</v>
      </c>
      <c r="CZ135" s="265">
        <v>414</v>
      </c>
      <c r="DA135" s="265">
        <v>413</v>
      </c>
      <c r="DB135" s="265">
        <v>412</v>
      </c>
      <c r="DC135" s="265">
        <v>410</v>
      </c>
      <c r="DD135" s="265">
        <v>410</v>
      </c>
      <c r="DE135" s="265">
        <v>409</v>
      </c>
      <c r="DF135" s="265">
        <v>406</v>
      </c>
      <c r="DG135" s="265">
        <v>406</v>
      </c>
      <c r="DH135" s="95">
        <v>406</v>
      </c>
      <c r="DI135" s="95">
        <v>405</v>
      </c>
      <c r="DJ135" s="95">
        <v>400</v>
      </c>
      <c r="DK135" s="95">
        <v>400</v>
      </c>
      <c r="DL135" s="95">
        <v>402</v>
      </c>
      <c r="DM135" s="95">
        <v>403</v>
      </c>
      <c r="DN135" s="95">
        <v>406</v>
      </c>
      <c r="DO135" s="95">
        <v>408</v>
      </c>
      <c r="DP135" s="95">
        <v>407</v>
      </c>
      <c r="DQ135" s="95">
        <v>406</v>
      </c>
      <c r="DR135" s="95">
        <v>410</v>
      </c>
      <c r="DS135" s="95">
        <v>410</v>
      </c>
      <c r="DT135" s="95">
        <v>409</v>
      </c>
      <c r="DU135" s="95">
        <v>406</v>
      </c>
      <c r="DV135" s="95">
        <v>409</v>
      </c>
      <c r="DW135" s="95">
        <v>409</v>
      </c>
      <c r="DX135" s="271">
        <v>406</v>
      </c>
      <c r="DY135" s="276">
        <v>407</v>
      </c>
      <c r="DZ135" s="276">
        <v>409</v>
      </c>
      <c r="EA135" s="276">
        <v>411</v>
      </c>
      <c r="EB135" s="276">
        <v>412</v>
      </c>
      <c r="EC135" s="276">
        <v>412</v>
      </c>
      <c r="ED135" s="276">
        <v>413</v>
      </c>
      <c r="EE135" s="276">
        <v>412</v>
      </c>
      <c r="EF135" s="95">
        <v>409</v>
      </c>
      <c r="EG135" s="281">
        <v>-3</v>
      </c>
      <c r="EH135" s="282">
        <v>99.271844660194205</v>
      </c>
      <c r="EI135" s="281">
        <v>-3</v>
      </c>
      <c r="EJ135" s="282">
        <v>99.271844660194205</v>
      </c>
    </row>
    <row r="136" spans="1:140" ht="15" customHeight="1" outlineLevel="2">
      <c r="A136" s="262">
        <v>360</v>
      </c>
      <c r="B136" s="263" t="s">
        <v>872</v>
      </c>
      <c r="C136" s="264" t="s">
        <v>465</v>
      </c>
      <c r="D136" s="265">
        <v>2939</v>
      </c>
      <c r="E136" s="265">
        <v>2939</v>
      </c>
      <c r="F136" s="265">
        <v>2939</v>
      </c>
      <c r="G136" s="265">
        <v>2943</v>
      </c>
      <c r="H136" s="265">
        <v>2935</v>
      </c>
      <c r="I136" s="265">
        <v>3032</v>
      </c>
      <c r="J136" s="265">
        <v>3028</v>
      </c>
      <c r="K136" s="265">
        <v>3032</v>
      </c>
      <c r="L136" s="265">
        <v>3031</v>
      </c>
      <c r="M136" s="265">
        <v>3031</v>
      </c>
      <c r="N136" s="265">
        <v>3022</v>
      </c>
      <c r="O136" s="265">
        <v>3106</v>
      </c>
      <c r="P136" s="95">
        <v>3094</v>
      </c>
      <c r="Q136" s="95">
        <v>2692</v>
      </c>
      <c r="R136" s="95">
        <v>2645</v>
      </c>
      <c r="S136" s="95">
        <v>3376</v>
      </c>
      <c r="T136" s="95">
        <v>3309</v>
      </c>
      <c r="U136" s="95">
        <v>3339</v>
      </c>
      <c r="V136" s="95">
        <v>3290</v>
      </c>
      <c r="W136" s="95">
        <v>3297</v>
      </c>
      <c r="X136" s="95">
        <v>3280</v>
      </c>
      <c r="Y136" s="95">
        <v>3310</v>
      </c>
      <c r="Z136" s="95">
        <v>3296</v>
      </c>
      <c r="AA136" s="95">
        <v>3309</v>
      </c>
      <c r="AB136" s="265">
        <v>3304</v>
      </c>
      <c r="AC136" s="265">
        <v>3296</v>
      </c>
      <c r="AD136" s="265">
        <v>3295</v>
      </c>
      <c r="AE136" s="265">
        <v>3293</v>
      </c>
      <c r="AF136" s="265">
        <v>3313</v>
      </c>
      <c r="AG136" s="265">
        <v>3304</v>
      </c>
      <c r="AH136" s="265">
        <v>3310</v>
      </c>
      <c r="AI136" s="265">
        <v>3309</v>
      </c>
      <c r="AJ136" s="265">
        <v>3304</v>
      </c>
      <c r="AK136" s="265">
        <v>3300</v>
      </c>
      <c r="AL136" s="265">
        <v>3297</v>
      </c>
      <c r="AM136" s="265">
        <v>3296</v>
      </c>
      <c r="AN136" s="95">
        <v>3292</v>
      </c>
      <c r="AO136" s="95">
        <v>3279</v>
      </c>
      <c r="AP136" s="95">
        <v>3275</v>
      </c>
      <c r="AQ136" s="95">
        <v>3266</v>
      </c>
      <c r="AR136" s="95">
        <v>3254</v>
      </c>
      <c r="AS136" s="95">
        <v>3247</v>
      </c>
      <c r="AT136" s="95">
        <v>3233</v>
      </c>
      <c r="AU136" s="95">
        <v>3222</v>
      </c>
      <c r="AV136" s="95">
        <v>3217</v>
      </c>
      <c r="AW136" s="95">
        <v>3213</v>
      </c>
      <c r="AX136" s="95">
        <v>3201</v>
      </c>
      <c r="AY136" s="95">
        <v>3195</v>
      </c>
      <c r="AZ136" s="265">
        <v>3183</v>
      </c>
      <c r="BA136" s="265">
        <v>3170</v>
      </c>
      <c r="BB136" s="265">
        <v>3145</v>
      </c>
      <c r="BC136" s="265">
        <v>3140</v>
      </c>
      <c r="BD136" s="265">
        <v>3135</v>
      </c>
      <c r="BE136" s="265">
        <v>3129</v>
      </c>
      <c r="BF136" s="265">
        <v>3072</v>
      </c>
      <c r="BG136" s="265">
        <v>3085</v>
      </c>
      <c r="BH136" s="265">
        <v>3080</v>
      </c>
      <c r="BI136" s="265">
        <v>3078</v>
      </c>
      <c r="BJ136" s="265">
        <v>3082</v>
      </c>
      <c r="BK136" s="265">
        <v>3080</v>
      </c>
      <c r="BL136" s="95">
        <v>3089</v>
      </c>
      <c r="BM136" s="95">
        <v>3085</v>
      </c>
      <c r="BN136" s="95">
        <v>3191</v>
      </c>
      <c r="BO136" s="95">
        <v>3190</v>
      </c>
      <c r="BP136" s="95">
        <v>3190</v>
      </c>
      <c r="BQ136" s="95">
        <v>3207</v>
      </c>
      <c r="BR136" s="95">
        <v>3157</v>
      </c>
      <c r="BS136" s="95">
        <v>3154</v>
      </c>
      <c r="BT136" s="95">
        <v>3144</v>
      </c>
      <c r="BU136" s="95">
        <v>3138</v>
      </c>
      <c r="BV136" s="95">
        <v>3111</v>
      </c>
      <c r="BW136" s="95">
        <v>3109</v>
      </c>
      <c r="BX136" s="265">
        <v>3123</v>
      </c>
      <c r="BY136" s="265">
        <v>3104</v>
      </c>
      <c r="BZ136" s="265">
        <v>3319</v>
      </c>
      <c r="CA136" s="265">
        <v>3317</v>
      </c>
      <c r="CB136" s="265">
        <v>3342</v>
      </c>
      <c r="CC136" s="265">
        <v>3327</v>
      </c>
      <c r="CD136" s="265">
        <v>3316</v>
      </c>
      <c r="CE136" s="265">
        <v>3302</v>
      </c>
      <c r="CF136" s="265">
        <v>3290</v>
      </c>
      <c r="CG136" s="265">
        <v>3286</v>
      </c>
      <c r="CH136" s="265">
        <v>3272</v>
      </c>
      <c r="CI136" s="265">
        <v>3215</v>
      </c>
      <c r="CJ136" s="95">
        <v>3194</v>
      </c>
      <c r="CK136" s="95">
        <v>3219</v>
      </c>
      <c r="CL136" s="95">
        <v>3229</v>
      </c>
      <c r="CM136" s="95">
        <v>3272</v>
      </c>
      <c r="CN136" s="95">
        <v>3258</v>
      </c>
      <c r="CO136" s="95">
        <v>3258</v>
      </c>
      <c r="CP136" s="95">
        <v>3260</v>
      </c>
      <c r="CQ136" s="95">
        <v>3289</v>
      </c>
      <c r="CR136" s="95">
        <v>3285</v>
      </c>
      <c r="CS136" s="95">
        <v>3271</v>
      </c>
      <c r="CT136" s="95">
        <v>3272</v>
      </c>
      <c r="CU136" s="95">
        <v>3257</v>
      </c>
      <c r="CV136" s="265">
        <v>3220</v>
      </c>
      <c r="CW136" s="265">
        <v>3236</v>
      </c>
      <c r="CX136" s="265">
        <v>3242</v>
      </c>
      <c r="CY136" s="265">
        <v>3259</v>
      </c>
      <c r="CZ136" s="265">
        <v>3257</v>
      </c>
      <c r="DA136" s="265">
        <v>3259</v>
      </c>
      <c r="DB136" s="265">
        <v>3273</v>
      </c>
      <c r="DC136" s="265">
        <v>3262</v>
      </c>
      <c r="DD136" s="265">
        <v>3263</v>
      </c>
      <c r="DE136" s="265">
        <v>3262</v>
      </c>
      <c r="DF136" s="265">
        <v>3259</v>
      </c>
      <c r="DG136" s="265">
        <v>3309</v>
      </c>
      <c r="DH136" s="95">
        <v>3207</v>
      </c>
      <c r="DI136" s="95">
        <v>3251</v>
      </c>
      <c r="DJ136" s="95">
        <v>3220</v>
      </c>
      <c r="DK136" s="95">
        <v>3287</v>
      </c>
      <c r="DL136" s="95">
        <v>3326</v>
      </c>
      <c r="DM136" s="95">
        <v>3337</v>
      </c>
      <c r="DN136" s="95">
        <v>3345</v>
      </c>
      <c r="DO136" s="95">
        <v>3354</v>
      </c>
      <c r="DP136" s="95">
        <v>3358</v>
      </c>
      <c r="DQ136" s="95">
        <v>3356</v>
      </c>
      <c r="DR136" s="95">
        <v>3373</v>
      </c>
      <c r="DS136" s="95">
        <v>3373</v>
      </c>
      <c r="DT136" s="95">
        <v>3386</v>
      </c>
      <c r="DU136" s="95">
        <v>3394</v>
      </c>
      <c r="DV136" s="95">
        <v>3416</v>
      </c>
      <c r="DW136" s="95">
        <v>3407</v>
      </c>
      <c r="DX136" s="271">
        <v>3411</v>
      </c>
      <c r="DY136" s="276">
        <v>3422</v>
      </c>
      <c r="DZ136" s="276">
        <v>3422</v>
      </c>
      <c r="EA136" s="276">
        <v>3418</v>
      </c>
      <c r="EB136" s="276">
        <v>3422</v>
      </c>
      <c r="EC136" s="276">
        <v>3423</v>
      </c>
      <c r="ED136" s="276">
        <v>3428</v>
      </c>
      <c r="EE136" s="276">
        <v>3440</v>
      </c>
      <c r="EF136" s="95">
        <v>3431</v>
      </c>
      <c r="EG136" s="281">
        <v>-9</v>
      </c>
      <c r="EH136" s="282">
        <v>99.738372093023301</v>
      </c>
      <c r="EI136" s="281">
        <v>-9</v>
      </c>
      <c r="EJ136" s="282">
        <v>99.738372093023301</v>
      </c>
    </row>
    <row r="137" spans="1:140" ht="15" customHeight="1" outlineLevel="2">
      <c r="A137" s="262">
        <v>380</v>
      </c>
      <c r="B137" s="263" t="s">
        <v>872</v>
      </c>
      <c r="C137" s="264" t="s">
        <v>466</v>
      </c>
      <c r="D137" s="265">
        <v>239</v>
      </c>
      <c r="E137" s="265">
        <v>239</v>
      </c>
      <c r="F137" s="265">
        <v>239</v>
      </c>
      <c r="G137" s="265">
        <v>239</v>
      </c>
      <c r="H137" s="265">
        <v>236</v>
      </c>
      <c r="I137" s="265">
        <v>260</v>
      </c>
      <c r="J137" s="265">
        <v>260</v>
      </c>
      <c r="K137" s="265">
        <v>260</v>
      </c>
      <c r="L137" s="265">
        <v>260</v>
      </c>
      <c r="M137" s="265">
        <v>260</v>
      </c>
      <c r="N137" s="265">
        <v>260</v>
      </c>
      <c r="O137" s="265">
        <v>265</v>
      </c>
      <c r="P137" s="95">
        <v>265</v>
      </c>
      <c r="Q137" s="95">
        <v>245</v>
      </c>
      <c r="R137" s="95">
        <v>239</v>
      </c>
      <c r="S137" s="95">
        <v>343</v>
      </c>
      <c r="T137" s="95">
        <v>343</v>
      </c>
      <c r="U137" s="95">
        <v>352</v>
      </c>
      <c r="V137" s="95">
        <v>352</v>
      </c>
      <c r="W137" s="95">
        <v>352</v>
      </c>
      <c r="X137" s="95">
        <v>356</v>
      </c>
      <c r="Y137" s="95">
        <v>356</v>
      </c>
      <c r="Z137" s="95">
        <v>359</v>
      </c>
      <c r="AA137" s="95">
        <v>359</v>
      </c>
      <c r="AB137" s="265">
        <v>358</v>
      </c>
      <c r="AC137" s="265">
        <v>355</v>
      </c>
      <c r="AD137" s="265">
        <v>354</v>
      </c>
      <c r="AE137" s="265">
        <v>354</v>
      </c>
      <c r="AF137" s="265">
        <v>359</v>
      </c>
      <c r="AG137" s="265">
        <v>357</v>
      </c>
      <c r="AH137" s="265">
        <v>358</v>
      </c>
      <c r="AI137" s="265">
        <v>360</v>
      </c>
      <c r="AJ137" s="265">
        <v>358</v>
      </c>
      <c r="AK137" s="265">
        <v>359</v>
      </c>
      <c r="AL137" s="265">
        <v>359</v>
      </c>
      <c r="AM137" s="265">
        <v>359</v>
      </c>
      <c r="AN137" s="95">
        <v>358</v>
      </c>
      <c r="AO137" s="95">
        <v>357</v>
      </c>
      <c r="AP137" s="95">
        <v>355</v>
      </c>
      <c r="AQ137" s="95">
        <v>353</v>
      </c>
      <c r="AR137" s="95">
        <v>348</v>
      </c>
      <c r="AS137" s="95">
        <v>347</v>
      </c>
      <c r="AT137" s="95">
        <v>346</v>
      </c>
      <c r="AU137" s="95">
        <v>342</v>
      </c>
      <c r="AV137" s="95">
        <v>342</v>
      </c>
      <c r="AW137" s="95">
        <v>341</v>
      </c>
      <c r="AX137" s="95">
        <v>339</v>
      </c>
      <c r="AY137" s="95">
        <v>339</v>
      </c>
      <c r="AZ137" s="265">
        <v>339</v>
      </c>
      <c r="BA137" s="265">
        <v>339</v>
      </c>
      <c r="BB137" s="265">
        <v>338</v>
      </c>
      <c r="BC137" s="265">
        <v>339</v>
      </c>
      <c r="BD137" s="265">
        <v>339</v>
      </c>
      <c r="BE137" s="265">
        <v>339</v>
      </c>
      <c r="BF137" s="265">
        <v>339</v>
      </c>
      <c r="BG137" s="265">
        <v>338</v>
      </c>
      <c r="BH137" s="265">
        <v>337</v>
      </c>
      <c r="BI137" s="265">
        <v>337</v>
      </c>
      <c r="BJ137" s="265">
        <v>339</v>
      </c>
      <c r="BK137" s="265">
        <v>338</v>
      </c>
      <c r="BL137" s="95">
        <v>342</v>
      </c>
      <c r="BM137" s="95">
        <v>342</v>
      </c>
      <c r="BN137" s="95">
        <v>344</v>
      </c>
      <c r="BO137" s="95">
        <v>344</v>
      </c>
      <c r="BP137" s="95">
        <v>344</v>
      </c>
      <c r="BQ137" s="95">
        <v>345</v>
      </c>
      <c r="BR137" s="95">
        <v>341</v>
      </c>
      <c r="BS137" s="95">
        <v>340</v>
      </c>
      <c r="BT137" s="95">
        <v>338</v>
      </c>
      <c r="BU137" s="95">
        <v>338</v>
      </c>
      <c r="BV137" s="95">
        <v>334</v>
      </c>
      <c r="BW137" s="95">
        <v>333</v>
      </c>
      <c r="BX137" s="265">
        <v>335</v>
      </c>
      <c r="BY137" s="265">
        <v>334</v>
      </c>
      <c r="BZ137" s="265">
        <v>343</v>
      </c>
      <c r="CA137" s="265">
        <v>344</v>
      </c>
      <c r="CB137" s="265">
        <v>346</v>
      </c>
      <c r="CC137" s="265">
        <v>345</v>
      </c>
      <c r="CD137" s="265">
        <v>347</v>
      </c>
      <c r="CE137" s="265">
        <v>345</v>
      </c>
      <c r="CF137" s="265">
        <v>347</v>
      </c>
      <c r="CG137" s="265">
        <v>349</v>
      </c>
      <c r="CH137" s="265">
        <v>348</v>
      </c>
      <c r="CI137" s="265">
        <v>350</v>
      </c>
      <c r="CJ137" s="95">
        <v>351</v>
      </c>
      <c r="CK137" s="95">
        <v>347</v>
      </c>
      <c r="CL137" s="95">
        <v>346</v>
      </c>
      <c r="CM137" s="95">
        <v>347</v>
      </c>
      <c r="CN137" s="95">
        <v>346</v>
      </c>
      <c r="CO137" s="95">
        <v>346</v>
      </c>
      <c r="CP137" s="95">
        <v>345</v>
      </c>
      <c r="CQ137" s="95">
        <v>344</v>
      </c>
      <c r="CR137" s="95">
        <v>344</v>
      </c>
      <c r="CS137" s="95">
        <v>343</v>
      </c>
      <c r="CT137" s="95">
        <v>340</v>
      </c>
      <c r="CU137" s="95">
        <v>339</v>
      </c>
      <c r="CV137" s="265">
        <v>338</v>
      </c>
      <c r="CW137" s="265">
        <v>339</v>
      </c>
      <c r="CX137" s="265">
        <v>336</v>
      </c>
      <c r="CY137" s="265">
        <v>337</v>
      </c>
      <c r="CZ137" s="265">
        <v>335</v>
      </c>
      <c r="DA137" s="265">
        <v>339</v>
      </c>
      <c r="DB137" s="265">
        <v>342</v>
      </c>
      <c r="DC137" s="265">
        <v>342</v>
      </c>
      <c r="DD137" s="265">
        <v>342</v>
      </c>
      <c r="DE137" s="265">
        <v>344</v>
      </c>
      <c r="DF137" s="265">
        <v>343</v>
      </c>
      <c r="DG137" s="265">
        <v>340</v>
      </c>
      <c r="DH137" s="95">
        <v>342</v>
      </c>
      <c r="DI137" s="95">
        <v>339</v>
      </c>
      <c r="DJ137" s="95">
        <v>331</v>
      </c>
      <c r="DK137" s="95">
        <v>334</v>
      </c>
      <c r="DL137" s="95">
        <v>335</v>
      </c>
      <c r="DM137" s="95">
        <v>334</v>
      </c>
      <c r="DN137" s="95">
        <v>339</v>
      </c>
      <c r="DO137" s="95">
        <v>340</v>
      </c>
      <c r="DP137" s="95">
        <v>341</v>
      </c>
      <c r="DQ137" s="95">
        <v>349</v>
      </c>
      <c r="DR137" s="95">
        <v>349</v>
      </c>
      <c r="DS137" s="95">
        <v>349</v>
      </c>
      <c r="DT137" s="95">
        <v>348</v>
      </c>
      <c r="DU137" s="95">
        <v>348</v>
      </c>
      <c r="DV137" s="95">
        <v>349</v>
      </c>
      <c r="DW137" s="95">
        <v>350</v>
      </c>
      <c r="DX137" s="271">
        <v>352</v>
      </c>
      <c r="DY137" s="276">
        <v>351</v>
      </c>
      <c r="DZ137" s="276">
        <v>352</v>
      </c>
      <c r="EA137" s="276">
        <v>353</v>
      </c>
      <c r="EB137" s="276">
        <v>352</v>
      </c>
      <c r="EC137" s="276">
        <v>352</v>
      </c>
      <c r="ED137" s="276">
        <v>353</v>
      </c>
      <c r="EE137" s="276">
        <v>349</v>
      </c>
      <c r="EF137" s="95">
        <v>349</v>
      </c>
      <c r="EG137" s="281">
        <v>0</v>
      </c>
      <c r="EH137" s="282">
        <v>100</v>
      </c>
      <c r="EI137" s="281">
        <v>0</v>
      </c>
      <c r="EJ137" s="282">
        <v>100</v>
      </c>
    </row>
    <row r="138" spans="1:140" ht="15" customHeight="1" outlineLevel="2">
      <c r="A138" s="262">
        <v>631</v>
      </c>
      <c r="B138" s="263" t="s">
        <v>872</v>
      </c>
      <c r="C138" s="264" t="s">
        <v>467</v>
      </c>
      <c r="D138" s="265">
        <v>312</v>
      </c>
      <c r="E138" s="265">
        <v>311</v>
      </c>
      <c r="F138" s="265">
        <v>313</v>
      </c>
      <c r="G138" s="265">
        <v>313</v>
      </c>
      <c r="H138" s="265">
        <v>313</v>
      </c>
      <c r="I138" s="265">
        <v>341</v>
      </c>
      <c r="J138" s="265">
        <v>340</v>
      </c>
      <c r="K138" s="265">
        <v>339</v>
      </c>
      <c r="L138" s="265">
        <v>339</v>
      </c>
      <c r="M138" s="265">
        <v>338</v>
      </c>
      <c r="N138" s="265">
        <v>336</v>
      </c>
      <c r="O138" s="265">
        <v>343</v>
      </c>
      <c r="P138" s="95">
        <v>340</v>
      </c>
      <c r="Q138" s="95">
        <v>310</v>
      </c>
      <c r="R138" s="95">
        <v>306</v>
      </c>
      <c r="S138" s="95">
        <v>479</v>
      </c>
      <c r="T138" s="95">
        <v>476</v>
      </c>
      <c r="U138" s="95">
        <v>484</v>
      </c>
      <c r="V138" s="95">
        <v>484</v>
      </c>
      <c r="W138" s="95">
        <v>480</v>
      </c>
      <c r="X138" s="95">
        <v>480</v>
      </c>
      <c r="Y138" s="95">
        <v>485</v>
      </c>
      <c r="Z138" s="95">
        <v>482</v>
      </c>
      <c r="AA138" s="95">
        <v>481</v>
      </c>
      <c r="AB138" s="265">
        <v>481</v>
      </c>
      <c r="AC138" s="265">
        <v>481</v>
      </c>
      <c r="AD138" s="265">
        <v>481</v>
      </c>
      <c r="AE138" s="265">
        <v>481</v>
      </c>
      <c r="AF138" s="265">
        <v>482</v>
      </c>
      <c r="AG138" s="265">
        <v>482</v>
      </c>
      <c r="AH138" s="265">
        <v>480</v>
      </c>
      <c r="AI138" s="265">
        <v>481</v>
      </c>
      <c r="AJ138" s="265">
        <v>480</v>
      </c>
      <c r="AK138" s="265">
        <v>481</v>
      </c>
      <c r="AL138" s="265">
        <v>479</v>
      </c>
      <c r="AM138" s="265">
        <v>479</v>
      </c>
      <c r="AN138" s="95">
        <v>478</v>
      </c>
      <c r="AO138" s="95">
        <v>476</v>
      </c>
      <c r="AP138" s="95">
        <v>472</v>
      </c>
      <c r="AQ138" s="95">
        <v>472</v>
      </c>
      <c r="AR138" s="95">
        <v>475</v>
      </c>
      <c r="AS138" s="95">
        <v>474</v>
      </c>
      <c r="AT138" s="95">
        <v>472</v>
      </c>
      <c r="AU138" s="95">
        <v>468</v>
      </c>
      <c r="AV138" s="95">
        <v>467</v>
      </c>
      <c r="AW138" s="95">
        <v>467</v>
      </c>
      <c r="AX138" s="95">
        <v>465</v>
      </c>
      <c r="AY138" s="95">
        <v>464</v>
      </c>
      <c r="AZ138" s="265">
        <v>465</v>
      </c>
      <c r="BA138" s="265">
        <v>465</v>
      </c>
      <c r="BB138" s="265">
        <v>464</v>
      </c>
      <c r="BC138" s="265">
        <v>467</v>
      </c>
      <c r="BD138" s="265">
        <v>463</v>
      </c>
      <c r="BE138" s="265">
        <v>459</v>
      </c>
      <c r="BF138" s="265">
        <v>455</v>
      </c>
      <c r="BG138" s="265">
        <v>458</v>
      </c>
      <c r="BH138" s="265">
        <v>457</v>
      </c>
      <c r="BI138" s="265">
        <v>457</v>
      </c>
      <c r="BJ138" s="265">
        <v>459</v>
      </c>
      <c r="BK138" s="265">
        <v>460</v>
      </c>
      <c r="BL138" s="95">
        <v>483</v>
      </c>
      <c r="BM138" s="95">
        <v>483</v>
      </c>
      <c r="BN138" s="95">
        <v>492</v>
      </c>
      <c r="BO138" s="95">
        <v>493</v>
      </c>
      <c r="BP138" s="95">
        <v>493</v>
      </c>
      <c r="BQ138" s="95">
        <v>495</v>
      </c>
      <c r="BR138" s="95">
        <v>494</v>
      </c>
      <c r="BS138" s="95">
        <v>498</v>
      </c>
      <c r="BT138" s="95">
        <v>497</v>
      </c>
      <c r="BU138" s="95">
        <v>491</v>
      </c>
      <c r="BV138" s="95">
        <v>489</v>
      </c>
      <c r="BW138" s="95">
        <v>488</v>
      </c>
      <c r="BX138" s="265">
        <v>490</v>
      </c>
      <c r="BY138" s="265">
        <v>496</v>
      </c>
      <c r="BZ138" s="265">
        <v>521</v>
      </c>
      <c r="CA138" s="265">
        <v>519</v>
      </c>
      <c r="CB138" s="265">
        <v>517</v>
      </c>
      <c r="CC138" s="265">
        <v>517</v>
      </c>
      <c r="CD138" s="265">
        <v>517</v>
      </c>
      <c r="CE138" s="265">
        <v>517</v>
      </c>
      <c r="CF138" s="265">
        <v>519</v>
      </c>
      <c r="CG138" s="265">
        <v>523</v>
      </c>
      <c r="CH138" s="265">
        <v>519</v>
      </c>
      <c r="CI138" s="265">
        <v>516</v>
      </c>
      <c r="CJ138" s="95">
        <v>507</v>
      </c>
      <c r="CK138" s="95">
        <v>511</v>
      </c>
      <c r="CL138" s="95">
        <v>517</v>
      </c>
      <c r="CM138" s="95">
        <v>519</v>
      </c>
      <c r="CN138" s="95">
        <v>518</v>
      </c>
      <c r="CO138" s="95">
        <v>527</v>
      </c>
      <c r="CP138" s="95">
        <v>532</v>
      </c>
      <c r="CQ138" s="95">
        <v>540</v>
      </c>
      <c r="CR138" s="95">
        <v>543</v>
      </c>
      <c r="CS138" s="95">
        <v>540</v>
      </c>
      <c r="CT138" s="95">
        <v>540</v>
      </c>
      <c r="CU138" s="95">
        <v>536</v>
      </c>
      <c r="CV138" s="265">
        <v>531</v>
      </c>
      <c r="CW138" s="265">
        <v>535</v>
      </c>
      <c r="CX138" s="265">
        <v>542</v>
      </c>
      <c r="CY138" s="265">
        <v>546</v>
      </c>
      <c r="CZ138" s="265">
        <v>546</v>
      </c>
      <c r="DA138" s="265">
        <v>545</v>
      </c>
      <c r="DB138" s="265">
        <v>547</v>
      </c>
      <c r="DC138" s="265">
        <v>547</v>
      </c>
      <c r="DD138" s="265">
        <v>547</v>
      </c>
      <c r="DE138" s="265">
        <v>550</v>
      </c>
      <c r="DF138" s="265">
        <v>551</v>
      </c>
      <c r="DG138" s="265">
        <v>545</v>
      </c>
      <c r="DH138" s="95">
        <v>540</v>
      </c>
      <c r="DI138" s="95">
        <v>555</v>
      </c>
      <c r="DJ138" s="95">
        <v>550</v>
      </c>
      <c r="DK138" s="95">
        <v>559</v>
      </c>
      <c r="DL138" s="95">
        <v>558</v>
      </c>
      <c r="DM138" s="95">
        <v>560</v>
      </c>
      <c r="DN138" s="95">
        <v>560</v>
      </c>
      <c r="DO138" s="95">
        <v>562</v>
      </c>
      <c r="DP138" s="95">
        <v>565</v>
      </c>
      <c r="DQ138" s="95">
        <v>575</v>
      </c>
      <c r="DR138" s="95">
        <v>576</v>
      </c>
      <c r="DS138" s="95">
        <v>576</v>
      </c>
      <c r="DT138" s="95">
        <v>572</v>
      </c>
      <c r="DU138" s="95">
        <v>571</v>
      </c>
      <c r="DV138" s="95">
        <v>573</v>
      </c>
      <c r="DW138" s="95">
        <v>574</v>
      </c>
      <c r="DX138" s="271">
        <v>574</v>
      </c>
      <c r="DY138" s="276">
        <v>576</v>
      </c>
      <c r="DZ138" s="276">
        <v>574</v>
      </c>
      <c r="EA138" s="276">
        <v>577</v>
      </c>
      <c r="EB138" s="276">
        <v>577</v>
      </c>
      <c r="EC138" s="276">
        <v>576</v>
      </c>
      <c r="ED138" s="276">
        <v>577</v>
      </c>
      <c r="EE138" s="276">
        <v>577</v>
      </c>
      <c r="EF138" s="95">
        <v>575</v>
      </c>
      <c r="EG138" s="281">
        <v>-2</v>
      </c>
      <c r="EH138" s="282">
        <v>99.653379549393406</v>
      </c>
      <c r="EI138" s="281">
        <v>-2</v>
      </c>
      <c r="EJ138" s="282">
        <v>99.653379549393406</v>
      </c>
    </row>
    <row r="139" spans="1:140">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300"/>
      <c r="EH139" s="301"/>
    </row>
    <row r="140" spans="1:140" ht="12.75" customHeight="1">
      <c r="DT140" s="295" t="s">
        <v>325</v>
      </c>
      <c r="DU140" s="782" t="s">
        <v>912</v>
      </c>
      <c r="DV140" s="782"/>
      <c r="DW140" s="782"/>
      <c r="DX140" s="782"/>
      <c r="DY140" s="298" t="s">
        <v>292</v>
      </c>
      <c r="DZ140" s="37"/>
      <c r="EA140" s="298"/>
      <c r="EB140" s="298"/>
      <c r="EC140" s="298"/>
      <c r="ED140" s="298"/>
      <c r="EE140" s="298"/>
      <c r="EF140" s="299"/>
    </row>
    <row r="141" spans="1:140">
      <c r="DT141" s="38" t="s">
        <v>330</v>
      </c>
      <c r="DU141" s="296" t="s">
        <v>331</v>
      </c>
      <c r="DV141" s="297"/>
      <c r="DW141" s="297"/>
      <c r="DX141" s="297"/>
      <c r="DY141" s="297"/>
      <c r="DZ141" s="37"/>
      <c r="EA141" s="298"/>
      <c r="EB141" s="298"/>
      <c r="EC141" s="298"/>
      <c r="ED141" s="298"/>
      <c r="EE141" s="298"/>
      <c r="EF141" s="299"/>
    </row>
    <row r="142" spans="1:140">
      <c r="DT142" s="39" t="s">
        <v>601</v>
      </c>
      <c r="DU142" s="127" t="s">
        <v>333</v>
      </c>
      <c r="DV142" s="128"/>
      <c r="DW142" s="128"/>
      <c r="DX142" s="128"/>
      <c r="DY142" s="128"/>
      <c r="DZ142" s="37"/>
      <c r="EA142" s="298"/>
      <c r="EB142" s="298"/>
      <c r="EC142" s="298"/>
      <c r="ED142" s="298"/>
      <c r="EE142" s="298"/>
      <c r="EF142" s="299"/>
    </row>
  </sheetData>
  <sheetProtection autoFilter="0"/>
  <autoFilter ref="EG2:EJ141" xr:uid="{00000000-0009-0000-0000-00000F000000}"/>
  <mergeCells count="25">
    <mergeCell ref="DO1:DQ1"/>
    <mergeCell ref="DR1:EF1"/>
    <mergeCell ref="EG1:EH1"/>
    <mergeCell ref="EI1:EJ1"/>
    <mergeCell ref="D2:O2"/>
    <mergeCell ref="P2:AA2"/>
    <mergeCell ref="AB2:AM2"/>
    <mergeCell ref="AN2:AY2"/>
    <mergeCell ref="AZ2:BK2"/>
    <mergeCell ref="BL2:BW2"/>
    <mergeCell ref="BX2:CI2"/>
    <mergeCell ref="CJ2:CU2"/>
    <mergeCell ref="CV2:DG2"/>
    <mergeCell ref="DH2:DS2"/>
    <mergeCell ref="DT2:EE2"/>
    <mergeCell ref="EK2:EL2"/>
    <mergeCell ref="EK7:EL7"/>
    <mergeCell ref="DU140:DX140"/>
    <mergeCell ref="A2:A3"/>
    <mergeCell ref="B2:B3"/>
    <mergeCell ref="C2:C3"/>
    <mergeCell ref="EG2:EG3"/>
    <mergeCell ref="EH2:EH3"/>
    <mergeCell ref="EI2:EI3"/>
    <mergeCell ref="EJ2:EJ3"/>
  </mergeCells>
  <conditionalFormatting sqref="EG139">
    <cfRule type="iconSet" priority="6">
      <iconSet iconSet="3Arrows">
        <cfvo type="percent" val="0"/>
        <cfvo type="num" val="0"/>
        <cfvo type="num" val="1"/>
      </iconSet>
    </cfRule>
  </conditionalFormatting>
  <conditionalFormatting sqref="EH139">
    <cfRule type="iconSet" priority="5">
      <iconSet iconSet="3Symbols2">
        <cfvo type="percent" val="0"/>
        <cfvo type="num" val="0"/>
        <cfvo type="num" val="0.5"/>
      </iconSet>
    </cfRule>
  </conditionalFormatting>
  <conditionalFormatting sqref="EG4:EG138">
    <cfRule type="iconSet" priority="1">
      <iconSet iconSet="3Arrows">
        <cfvo type="percent" val="0"/>
        <cfvo type="num" val="0"/>
        <cfvo type="num" val="1"/>
      </iconSet>
    </cfRule>
  </conditionalFormatting>
  <conditionalFormatting sqref="EH4:EH138">
    <cfRule type="iconSet" priority="3">
      <iconSet iconSet="3Symbols2">
        <cfvo type="percent" val="0"/>
        <cfvo type="num" val="0.1"/>
        <cfvo type="num" val="0.5"/>
      </iconSet>
    </cfRule>
  </conditionalFormatting>
  <conditionalFormatting sqref="EI4:EI138">
    <cfRule type="iconSet" priority="4">
      <iconSet iconSet="3Arrows">
        <cfvo type="percent" val="0"/>
        <cfvo type="num" val="0"/>
        <cfvo type="num" val="1"/>
      </iconSet>
    </cfRule>
  </conditionalFormatting>
  <conditionalFormatting sqref="EJ4:EJ138">
    <cfRule type="iconSet" priority="2">
      <iconSet iconSet="3Symbols2">
        <cfvo type="percent" val="0"/>
        <cfvo type="num" val="0.1"/>
        <cfvo type="num" val="0.5"/>
      </iconSet>
    </cfRule>
  </conditionalFormatting>
  <hyperlinks>
    <hyperlink ref="EM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K527"/>
  <sheetViews>
    <sheetView showGridLines="0" zoomScale="70" zoomScaleNormal="70" workbookViewId="0">
      <pane xSplit="2" ySplit="7" topLeftCell="C8" activePane="bottomRight" state="frozen"/>
      <selection pane="topRight"/>
      <selection pane="bottomLeft"/>
      <selection pane="bottomRight" activeCell="AS1" sqref="AS1"/>
    </sheetView>
  </sheetViews>
  <sheetFormatPr baseColWidth="10" defaultColWidth="0" defaultRowHeight="12.75"/>
  <cols>
    <col min="1" max="1" width="9.7109375" customWidth="1"/>
    <col min="2" max="2" width="20.140625" style="77" customWidth="1"/>
    <col min="3" max="3" width="11.42578125" style="77" customWidth="1"/>
    <col min="4" max="4" width="6.85546875" style="190" customWidth="1"/>
    <col min="5" max="5" width="11.42578125" style="77" customWidth="1"/>
    <col min="6" max="6" width="6.85546875" style="190" customWidth="1"/>
    <col min="7" max="7" width="11.42578125" style="77" customWidth="1"/>
    <col min="8" max="8" width="6.85546875" style="190" customWidth="1"/>
    <col min="9" max="9" width="11.42578125" style="77" customWidth="1"/>
    <col min="10" max="10" width="6.85546875" style="190" customWidth="1"/>
    <col min="11" max="11" width="11.42578125" style="77" customWidth="1"/>
    <col min="12" max="12" width="6.85546875" style="190" customWidth="1"/>
    <col min="13" max="14" width="11.42578125" style="77" customWidth="1"/>
    <col min="15" max="15" width="10.140625" style="77" customWidth="1"/>
    <col min="16" max="16" width="8.28515625" style="190" customWidth="1"/>
    <col min="17" max="17" width="10" style="77" customWidth="1"/>
    <col min="18" max="18" width="8.5703125" style="190" customWidth="1"/>
    <col min="19" max="19" width="11.140625" style="77" customWidth="1"/>
    <col min="20" max="20" width="6.85546875" style="190" customWidth="1"/>
    <col min="21" max="21" width="10.7109375" style="77" customWidth="1"/>
    <col min="22" max="22" width="6.85546875" style="190" customWidth="1"/>
    <col min="23" max="23" width="10" style="77" customWidth="1"/>
    <col min="24" max="24" width="6.85546875" style="190" customWidth="1"/>
    <col min="25" max="25" width="9.5703125" style="77" customWidth="1"/>
    <col min="26" max="26" width="7.7109375" style="190" customWidth="1"/>
    <col min="27" max="27" width="11" style="77" customWidth="1"/>
    <col min="28" max="28" width="6.85546875" style="190" customWidth="1"/>
    <col min="29" max="29" width="9.5703125" style="77" customWidth="1"/>
    <col min="30" max="30" width="8.5703125" style="190" customWidth="1"/>
    <col min="31" max="31" width="12" style="77" customWidth="1"/>
    <col min="32" max="32" width="6.85546875" style="190" customWidth="1"/>
    <col min="33" max="33" width="11.28515625" style="77" customWidth="1"/>
    <col min="34" max="34" width="6.85546875" style="190" customWidth="1"/>
    <col min="35" max="35" width="11.7109375" style="77" customWidth="1"/>
    <col min="36" max="36" width="7.7109375" style="190" customWidth="1"/>
    <col min="37" max="37" width="10.7109375" style="77" customWidth="1"/>
    <col min="38" max="38" width="6.85546875" style="190" customWidth="1"/>
    <col min="39" max="39" width="9.7109375" style="77" customWidth="1"/>
    <col min="40" max="40" width="6" style="190" customWidth="1"/>
    <col min="41" max="41" width="10.28515625" style="77" customWidth="1"/>
    <col min="42" max="42" width="6.28515625" style="190" customWidth="1"/>
    <col min="43" max="43" width="20.7109375" style="77" customWidth="1"/>
    <col min="44" max="44" width="23" style="77" customWidth="1"/>
    <col min="45" max="45" width="16" style="77" customWidth="1"/>
    <col min="46" max="46" width="13" style="77" hidden="1"/>
    <col min="47" max="49" width="12.7109375" style="77" hidden="1"/>
    <col min="50" max="51" width="10.7109375" style="77" hidden="1"/>
    <col min="52" max="53" width="10.5703125" style="77" hidden="1"/>
    <col min="54" max="55" width="10.7109375" style="77" hidden="1"/>
    <col min="56" max="56" width="12.28515625" style="77" hidden="1"/>
    <col min="57" max="57" width="10.7109375" style="77" hidden="1"/>
    <col min="58" max="58" width="11.5703125" style="77" hidden="1"/>
    <col min="59" max="61" width="9.5703125" style="77" hidden="1"/>
    <col min="62" max="62" width="7.7109375" style="77" hidden="1"/>
    <col min="63" max="63" width="10.5703125" style="77" hidden="1"/>
    <col min="64" max="69" width="10.42578125" style="191" hidden="1"/>
    <col min="70" max="73" width="9.85546875" style="77" hidden="1"/>
    <col min="74" max="75" width="9.42578125" style="77" hidden="1"/>
    <col min="76" max="76" width="7.7109375" style="77" hidden="1"/>
    <col min="77" max="77" width="12.140625" style="77" hidden="1"/>
    <col min="78" max="78" width="9.7109375" style="77" hidden="1"/>
    <col min="79" max="79" width="13.85546875" style="77" hidden="1"/>
    <col min="80" max="80" width="7.7109375" style="77" hidden="1"/>
    <col min="81" max="81" width="11.85546875" style="77" hidden="1"/>
    <col min="82" max="82" width="8.7109375" style="77" hidden="1"/>
    <col min="83" max="83" width="13.85546875" style="77" hidden="1"/>
    <col min="84" max="84" width="5.85546875" style="77" hidden="1"/>
    <col min="85" max="85" width="9.5703125" style="77" hidden="1"/>
    <col min="86" max="86" width="4.85546875" style="77" hidden="1"/>
    <col min="87" max="87" width="11.42578125" hidden="1"/>
    <col min="88" max="275" width="11.42578125" style="77" hidden="1"/>
    <col min="276" max="276" width="20.140625" style="77" hidden="1"/>
    <col min="277" max="277" width="7.5703125" style="77" hidden="1"/>
    <col min="278" max="278" width="9.140625" style="77" hidden="1"/>
    <col min="279" max="280" width="7.5703125" style="77" hidden="1"/>
    <col min="281" max="281" width="12.140625" style="77" hidden="1"/>
    <col min="282" max="282" width="10.5703125" style="77" hidden="1"/>
    <col min="283" max="283" width="9.140625" style="77" hidden="1"/>
    <col min="284" max="284" width="7.5703125" style="77" hidden="1"/>
    <col min="285" max="285" width="11.5703125" style="77" hidden="1"/>
    <col min="286" max="531" width="11.42578125" style="77" hidden="1"/>
    <col min="532" max="532" width="20.140625" style="77" hidden="1"/>
    <col min="533" max="533" width="7.5703125" style="77" hidden="1"/>
    <col min="534" max="534" width="9.140625" style="77" hidden="1"/>
    <col min="535" max="536" width="7.5703125" style="77" hidden="1"/>
    <col min="537" max="537" width="12.140625" style="77" hidden="1"/>
    <col min="538" max="538" width="10.5703125" style="77" hidden="1"/>
    <col min="539" max="539" width="9.140625" style="77" hidden="1"/>
    <col min="540" max="540" width="7.5703125" style="77" hidden="1"/>
    <col min="541" max="541" width="11.5703125" style="77" hidden="1"/>
    <col min="542" max="787" width="11.42578125" style="77" hidden="1"/>
    <col min="788" max="788" width="20.140625" style="77" hidden="1"/>
    <col min="789" max="789" width="7.5703125" style="77" hidden="1"/>
    <col min="790" max="790" width="9.140625" style="77" hidden="1"/>
    <col min="791" max="792" width="7.5703125" style="77" hidden="1"/>
    <col min="793" max="793" width="12.140625" style="77" hidden="1"/>
    <col min="794" max="794" width="10.5703125" style="77" hidden="1"/>
    <col min="795" max="795" width="9.140625" style="77" hidden="1"/>
    <col min="796" max="796" width="7.5703125" style="77" hidden="1"/>
    <col min="797" max="797" width="11.5703125" style="77" hidden="1"/>
    <col min="798" max="1043" width="11.42578125" style="77" hidden="1"/>
    <col min="1044" max="1044" width="20.140625" style="77" hidden="1"/>
    <col min="1045" max="1045" width="7.5703125" style="77" hidden="1"/>
    <col min="1046" max="1046" width="9.140625" style="77" hidden="1"/>
    <col min="1047" max="1048" width="7.5703125" style="77" hidden="1"/>
    <col min="1049" max="1049" width="12.140625" style="77" hidden="1"/>
    <col min="1050" max="1050" width="10.5703125" style="77" hidden="1"/>
    <col min="1051" max="1051" width="9.140625" style="77" hidden="1"/>
    <col min="1052" max="1052" width="7.5703125" style="77" hidden="1"/>
    <col min="1053" max="1053" width="11.5703125" style="77" hidden="1"/>
    <col min="1054" max="1299" width="11.42578125" style="77" hidden="1"/>
    <col min="1300" max="1300" width="20.140625" style="77" hidden="1"/>
    <col min="1301" max="1301" width="7.5703125" style="77" hidden="1"/>
    <col min="1302" max="1302" width="9.140625" style="77" hidden="1"/>
    <col min="1303" max="1304" width="7.5703125" style="77" hidden="1"/>
    <col min="1305" max="1305" width="12.140625" style="77" hidden="1"/>
    <col min="1306" max="1306" width="10.5703125" style="77" hidden="1"/>
    <col min="1307" max="1307" width="9.140625" style="77" hidden="1"/>
    <col min="1308" max="1308" width="7.5703125" style="77" hidden="1"/>
    <col min="1309" max="1309" width="11.5703125" style="77" hidden="1"/>
    <col min="1310" max="1555" width="11.42578125" style="77" hidden="1"/>
    <col min="1556" max="1556" width="20.140625" style="77" hidden="1"/>
    <col min="1557" max="1557" width="7.5703125" style="77" hidden="1"/>
    <col min="1558" max="1558" width="9.140625" style="77" hidden="1"/>
    <col min="1559" max="1560" width="7.5703125" style="77" hidden="1"/>
    <col min="1561" max="1561" width="12.140625" style="77" hidden="1"/>
    <col min="1562" max="1562" width="10.5703125" style="77" hidden="1"/>
    <col min="1563" max="1563" width="9.140625" style="77" hidden="1"/>
    <col min="1564" max="1564" width="7.5703125" style="77" hidden="1"/>
    <col min="1565" max="1565" width="11.5703125" style="77" hidden="1"/>
    <col min="1566" max="1811" width="11.42578125" style="77" hidden="1"/>
    <col min="1812" max="1812" width="20.140625" style="77" hidden="1"/>
    <col min="1813" max="1813" width="7.5703125" style="77" hidden="1"/>
    <col min="1814" max="1814" width="9.140625" style="77" hidden="1"/>
    <col min="1815" max="1816" width="7.5703125" style="77" hidden="1"/>
    <col min="1817" max="1817" width="12.140625" style="77" hidden="1"/>
    <col min="1818" max="1818" width="10.5703125" style="77" hidden="1"/>
    <col min="1819" max="1819" width="9.140625" style="77" hidden="1"/>
    <col min="1820" max="1820" width="7.5703125" style="77" hidden="1"/>
    <col min="1821" max="1821" width="11.5703125" style="77" hidden="1"/>
    <col min="1822" max="2067" width="11.42578125" style="77" hidden="1"/>
    <col min="2068" max="2068" width="20.140625" style="77" hidden="1"/>
    <col min="2069" max="2069" width="7.5703125" style="77" hidden="1"/>
    <col min="2070" max="2070" width="9.140625" style="77" hidden="1"/>
    <col min="2071" max="2072" width="7.5703125" style="77" hidden="1"/>
    <col min="2073" max="2073" width="12.140625" style="77" hidden="1"/>
    <col min="2074" max="2074" width="10.5703125" style="77" hidden="1"/>
    <col min="2075" max="2075" width="9.140625" style="77" hidden="1"/>
    <col min="2076" max="2076" width="7.5703125" style="77" hidden="1"/>
    <col min="2077" max="2077" width="11.5703125" style="77" hidden="1"/>
    <col min="2078" max="2323" width="11.42578125" style="77" hidden="1"/>
    <col min="2324" max="2324" width="20.140625" style="77" hidden="1"/>
    <col min="2325" max="2325" width="7.5703125" style="77" hidden="1"/>
    <col min="2326" max="2326" width="9.140625" style="77" hidden="1"/>
    <col min="2327" max="2328" width="7.5703125" style="77" hidden="1"/>
    <col min="2329" max="2329" width="12.140625" style="77" hidden="1"/>
    <col min="2330" max="2330" width="10.5703125" style="77" hidden="1"/>
    <col min="2331" max="2331" width="9.140625" style="77" hidden="1"/>
    <col min="2332" max="2332" width="7.5703125" style="77" hidden="1"/>
    <col min="2333" max="2333" width="11.5703125" style="77" hidden="1"/>
    <col min="2334" max="2579" width="11.42578125" style="77" hidden="1"/>
    <col min="2580" max="2580" width="20.140625" style="77" hidden="1"/>
    <col min="2581" max="2581" width="7.5703125" style="77" hidden="1"/>
    <col min="2582" max="2582" width="9.140625" style="77" hidden="1"/>
    <col min="2583" max="2584" width="7.5703125" style="77" hidden="1"/>
    <col min="2585" max="2585" width="12.140625" style="77" hidden="1"/>
    <col min="2586" max="2586" width="10.5703125" style="77" hidden="1"/>
    <col min="2587" max="2587" width="9.140625" style="77" hidden="1"/>
    <col min="2588" max="2588" width="7.5703125" style="77" hidden="1"/>
    <col min="2589" max="2589" width="11.5703125" style="77" hidden="1"/>
    <col min="2590" max="2835" width="11.42578125" style="77" hidden="1"/>
    <col min="2836" max="2836" width="20.140625" style="77" hidden="1"/>
    <col min="2837" max="2837" width="7.5703125" style="77" hidden="1"/>
    <col min="2838" max="2838" width="9.140625" style="77" hidden="1"/>
    <col min="2839" max="2840" width="7.5703125" style="77" hidden="1"/>
    <col min="2841" max="2841" width="12.140625" style="77" hidden="1"/>
    <col min="2842" max="2842" width="10.5703125" style="77" hidden="1"/>
    <col min="2843" max="2843" width="9.140625" style="77" hidden="1"/>
    <col min="2844" max="2844" width="7.5703125" style="77" hidden="1"/>
    <col min="2845" max="2845" width="11.5703125" style="77" hidden="1"/>
    <col min="2846" max="3091" width="11.42578125" style="77" hidden="1"/>
    <col min="3092" max="3092" width="20.140625" style="77" hidden="1"/>
    <col min="3093" max="3093" width="7.5703125" style="77" hidden="1"/>
    <col min="3094" max="3094" width="9.140625" style="77" hidden="1"/>
    <col min="3095" max="3096" width="7.5703125" style="77" hidden="1"/>
    <col min="3097" max="3097" width="12.140625" style="77" hidden="1"/>
    <col min="3098" max="3098" width="10.5703125" style="77" hidden="1"/>
    <col min="3099" max="3099" width="9.140625" style="77" hidden="1"/>
    <col min="3100" max="3100" width="7.5703125" style="77" hidden="1"/>
    <col min="3101" max="3101" width="11.5703125" style="77" hidden="1"/>
    <col min="3102" max="3347" width="11.42578125" style="77" hidden="1"/>
    <col min="3348" max="3348" width="20.140625" style="77" hidden="1"/>
    <col min="3349" max="3349" width="7.5703125" style="77" hidden="1"/>
    <col min="3350" max="3350" width="9.140625" style="77" hidden="1"/>
    <col min="3351" max="3352" width="7.5703125" style="77" hidden="1"/>
    <col min="3353" max="3353" width="12.140625" style="77" hidden="1"/>
    <col min="3354" max="3354" width="10.5703125" style="77" hidden="1"/>
    <col min="3355" max="3355" width="9.140625" style="77" hidden="1"/>
    <col min="3356" max="3356" width="7.5703125" style="77" hidden="1"/>
    <col min="3357" max="3357" width="11.5703125" style="77" hidden="1"/>
    <col min="3358" max="3603" width="11.42578125" style="77" hidden="1"/>
    <col min="3604" max="3604" width="20.140625" style="77" hidden="1"/>
    <col min="3605" max="3605" width="7.5703125" style="77" hidden="1"/>
    <col min="3606" max="3606" width="9.140625" style="77" hidden="1"/>
    <col min="3607" max="3608" width="7.5703125" style="77" hidden="1"/>
    <col min="3609" max="3609" width="12.140625" style="77" hidden="1"/>
    <col min="3610" max="3610" width="10.5703125" style="77" hidden="1"/>
    <col min="3611" max="3611" width="9.140625" style="77" hidden="1"/>
    <col min="3612" max="3612" width="7.5703125" style="77" hidden="1"/>
    <col min="3613" max="3613" width="11.5703125" style="77" hidden="1"/>
    <col min="3614" max="3859" width="11.42578125" style="77" hidden="1"/>
    <col min="3860" max="3860" width="20.140625" style="77" hidden="1"/>
    <col min="3861" max="3861" width="7.5703125" style="77" hidden="1"/>
    <col min="3862" max="3862" width="9.140625" style="77" hidden="1"/>
    <col min="3863" max="3864" width="7.5703125" style="77" hidden="1"/>
    <col min="3865" max="3865" width="12.140625" style="77" hidden="1"/>
    <col min="3866" max="3866" width="10.5703125" style="77" hidden="1"/>
    <col min="3867" max="3867" width="9.140625" style="77" hidden="1"/>
    <col min="3868" max="3868" width="7.5703125" style="77" hidden="1"/>
    <col min="3869" max="3869" width="11.5703125" style="77" hidden="1"/>
    <col min="3870" max="4115" width="11.42578125" style="77" hidden="1"/>
    <col min="4116" max="4116" width="20.140625" style="77" hidden="1"/>
    <col min="4117" max="4117" width="7.5703125" style="77" hidden="1"/>
    <col min="4118" max="4118" width="9.140625" style="77" hidden="1"/>
    <col min="4119" max="4120" width="7.5703125" style="77" hidden="1"/>
    <col min="4121" max="4121" width="12.140625" style="77" hidden="1"/>
    <col min="4122" max="4122" width="10.5703125" style="77" hidden="1"/>
    <col min="4123" max="4123" width="9.140625" style="77" hidden="1"/>
    <col min="4124" max="4124" width="7.5703125" style="77" hidden="1"/>
    <col min="4125" max="4125" width="11.5703125" style="77" hidden="1"/>
    <col min="4126" max="4371" width="11.42578125" style="77" hidden="1"/>
    <col min="4372" max="4372" width="20.140625" style="77" hidden="1"/>
    <col min="4373" max="4373" width="7.5703125" style="77" hidden="1"/>
    <col min="4374" max="4374" width="9.140625" style="77" hidden="1"/>
    <col min="4375" max="4376" width="7.5703125" style="77" hidden="1"/>
    <col min="4377" max="4377" width="12.140625" style="77" hidden="1"/>
    <col min="4378" max="4378" width="10.5703125" style="77" hidden="1"/>
    <col min="4379" max="4379" width="9.140625" style="77" hidden="1"/>
    <col min="4380" max="4380" width="7.5703125" style="77" hidden="1"/>
    <col min="4381" max="4381" width="11.5703125" style="77" hidden="1"/>
    <col min="4382" max="4627" width="11.42578125" style="77" hidden="1"/>
    <col min="4628" max="4628" width="20.140625" style="77" hidden="1"/>
    <col min="4629" max="4629" width="7.5703125" style="77" hidden="1"/>
    <col min="4630" max="4630" width="9.140625" style="77" hidden="1"/>
    <col min="4631" max="4632" width="7.5703125" style="77" hidden="1"/>
    <col min="4633" max="4633" width="12.140625" style="77" hidden="1"/>
    <col min="4634" max="4634" width="10.5703125" style="77" hidden="1"/>
    <col min="4635" max="4635" width="9.140625" style="77" hidden="1"/>
    <col min="4636" max="4636" width="7.5703125" style="77" hidden="1"/>
    <col min="4637" max="4637" width="11.5703125" style="77" hidden="1"/>
    <col min="4638" max="4883" width="11.42578125" style="77" hidden="1"/>
    <col min="4884" max="4884" width="20.140625" style="77" hidden="1"/>
    <col min="4885" max="4885" width="7.5703125" style="77" hidden="1"/>
    <col min="4886" max="4886" width="9.140625" style="77" hidden="1"/>
    <col min="4887" max="4888" width="7.5703125" style="77" hidden="1"/>
    <col min="4889" max="4889" width="12.140625" style="77" hidden="1"/>
    <col min="4890" max="4890" width="10.5703125" style="77" hidden="1"/>
    <col min="4891" max="4891" width="9.140625" style="77" hidden="1"/>
    <col min="4892" max="4892" width="7.5703125" style="77" hidden="1"/>
    <col min="4893" max="4893" width="11.5703125" style="77" hidden="1"/>
    <col min="4894" max="5139" width="11.42578125" style="77" hidden="1"/>
    <col min="5140" max="5140" width="20.140625" style="77" hidden="1"/>
    <col min="5141" max="5141" width="7.5703125" style="77" hidden="1"/>
    <col min="5142" max="5142" width="9.140625" style="77" hidden="1"/>
    <col min="5143" max="5144" width="7.5703125" style="77" hidden="1"/>
    <col min="5145" max="5145" width="12.140625" style="77" hidden="1"/>
    <col min="5146" max="5146" width="10.5703125" style="77" hidden="1"/>
    <col min="5147" max="5147" width="9.140625" style="77" hidden="1"/>
    <col min="5148" max="5148" width="7.5703125" style="77" hidden="1"/>
    <col min="5149" max="5149" width="11.5703125" style="77" hidden="1"/>
    <col min="5150" max="5395" width="11.42578125" style="77" hidden="1"/>
    <col min="5396" max="5396" width="20.140625" style="77" hidden="1"/>
    <col min="5397" max="5397" width="7.5703125" style="77" hidden="1"/>
    <col min="5398" max="5398" width="9.140625" style="77" hidden="1"/>
    <col min="5399" max="5400" width="7.5703125" style="77" hidden="1"/>
    <col min="5401" max="5401" width="12.140625" style="77" hidden="1"/>
    <col min="5402" max="5402" width="10.5703125" style="77" hidden="1"/>
    <col min="5403" max="5403" width="9.140625" style="77" hidden="1"/>
    <col min="5404" max="5404" width="7.5703125" style="77" hidden="1"/>
    <col min="5405" max="5405" width="11.5703125" style="77" hidden="1"/>
    <col min="5406" max="5651" width="11.42578125" style="77" hidden="1"/>
    <col min="5652" max="5652" width="20.140625" style="77" hidden="1"/>
    <col min="5653" max="5653" width="7.5703125" style="77" hidden="1"/>
    <col min="5654" max="5654" width="9.140625" style="77" hidden="1"/>
    <col min="5655" max="5656" width="7.5703125" style="77" hidden="1"/>
    <col min="5657" max="5657" width="12.140625" style="77" hidden="1"/>
    <col min="5658" max="5658" width="10.5703125" style="77" hidden="1"/>
    <col min="5659" max="5659" width="9.140625" style="77" hidden="1"/>
    <col min="5660" max="5660" width="7.5703125" style="77" hidden="1"/>
    <col min="5661" max="5661" width="11.5703125" style="77" hidden="1"/>
    <col min="5662" max="5907" width="11.42578125" style="77" hidden="1"/>
    <col min="5908" max="5908" width="20.140625" style="77" hidden="1"/>
    <col min="5909" max="5909" width="7.5703125" style="77" hidden="1"/>
    <col min="5910" max="5910" width="9.140625" style="77" hidden="1"/>
    <col min="5911" max="5912" width="7.5703125" style="77" hidden="1"/>
    <col min="5913" max="5913" width="12.140625" style="77" hidden="1"/>
    <col min="5914" max="5914" width="10.5703125" style="77" hidden="1"/>
    <col min="5915" max="5915" width="9.140625" style="77" hidden="1"/>
    <col min="5916" max="5916" width="7.5703125" style="77" hidden="1"/>
    <col min="5917" max="5917" width="11.5703125" style="77" hidden="1"/>
    <col min="5918" max="6163" width="11.42578125" style="77" hidden="1"/>
    <col min="6164" max="6164" width="20.140625" style="77" hidden="1"/>
    <col min="6165" max="6165" width="7.5703125" style="77" hidden="1"/>
    <col min="6166" max="6166" width="9.140625" style="77" hidden="1"/>
    <col min="6167" max="6168" width="7.5703125" style="77" hidden="1"/>
    <col min="6169" max="6169" width="12.140625" style="77" hidden="1"/>
    <col min="6170" max="6170" width="10.5703125" style="77" hidden="1"/>
    <col min="6171" max="6171" width="9.140625" style="77" hidden="1"/>
    <col min="6172" max="6172" width="7.5703125" style="77" hidden="1"/>
    <col min="6173" max="6173" width="11.5703125" style="77" hidden="1"/>
    <col min="6174" max="6419" width="11.42578125" style="77" hidden="1"/>
    <col min="6420" max="6420" width="20.140625" style="77" hidden="1"/>
    <col min="6421" max="6421" width="7.5703125" style="77" hidden="1"/>
    <col min="6422" max="6422" width="9.140625" style="77" hidden="1"/>
    <col min="6423" max="6424" width="7.5703125" style="77" hidden="1"/>
    <col min="6425" max="6425" width="12.140625" style="77" hidden="1"/>
    <col min="6426" max="6426" width="10.5703125" style="77" hidden="1"/>
    <col min="6427" max="6427" width="9.140625" style="77" hidden="1"/>
    <col min="6428" max="6428" width="7.5703125" style="77" hidden="1"/>
    <col min="6429" max="6429" width="11.5703125" style="77" hidden="1"/>
    <col min="6430" max="6675" width="11.42578125" style="77" hidden="1"/>
    <col min="6676" max="6676" width="20.140625" style="77" hidden="1"/>
    <col min="6677" max="6677" width="7.5703125" style="77" hidden="1"/>
    <col min="6678" max="6678" width="9.140625" style="77" hidden="1"/>
    <col min="6679" max="6680" width="7.5703125" style="77" hidden="1"/>
    <col min="6681" max="6681" width="12.140625" style="77" hidden="1"/>
    <col min="6682" max="6682" width="10.5703125" style="77" hidden="1"/>
    <col min="6683" max="6683" width="9.140625" style="77" hidden="1"/>
    <col min="6684" max="6684" width="7.5703125" style="77" hidden="1"/>
    <col min="6685" max="6685" width="11.5703125" style="77" hidden="1"/>
    <col min="6686" max="6931" width="11.42578125" style="77" hidden="1"/>
    <col min="6932" max="6932" width="20.140625" style="77" hidden="1"/>
    <col min="6933" max="6933" width="7.5703125" style="77" hidden="1"/>
    <col min="6934" max="6934" width="9.140625" style="77" hidden="1"/>
    <col min="6935" max="6936" width="7.5703125" style="77" hidden="1"/>
    <col min="6937" max="6937" width="12.140625" style="77" hidden="1"/>
    <col min="6938" max="6938" width="10.5703125" style="77" hidden="1"/>
    <col min="6939" max="6939" width="9.140625" style="77" hidden="1"/>
    <col min="6940" max="6940" width="7.5703125" style="77" hidden="1"/>
    <col min="6941" max="6941" width="11.5703125" style="77" hidden="1"/>
    <col min="6942" max="7187" width="11.42578125" style="77" hidden="1"/>
    <col min="7188" max="7188" width="20.140625" style="77" hidden="1"/>
    <col min="7189" max="7189" width="7.5703125" style="77" hidden="1"/>
    <col min="7190" max="7190" width="9.140625" style="77" hidden="1"/>
    <col min="7191" max="7192" width="7.5703125" style="77" hidden="1"/>
    <col min="7193" max="7193" width="12.140625" style="77" hidden="1"/>
    <col min="7194" max="7194" width="10.5703125" style="77" hidden="1"/>
    <col min="7195" max="7195" width="9.140625" style="77" hidden="1"/>
    <col min="7196" max="7196" width="7.5703125" style="77" hidden="1"/>
    <col min="7197" max="7197" width="11.5703125" style="77" hidden="1"/>
    <col min="7198" max="7443" width="11.42578125" style="77" hidden="1"/>
    <col min="7444" max="7444" width="20.140625" style="77" hidden="1"/>
    <col min="7445" max="7445" width="7.5703125" style="77" hidden="1"/>
    <col min="7446" max="7446" width="9.140625" style="77" hidden="1"/>
    <col min="7447" max="7448" width="7.5703125" style="77" hidden="1"/>
    <col min="7449" max="7449" width="12.140625" style="77" hidden="1"/>
    <col min="7450" max="7450" width="10.5703125" style="77" hidden="1"/>
    <col min="7451" max="7451" width="9.140625" style="77" hidden="1"/>
    <col min="7452" max="7452" width="7.5703125" style="77" hidden="1"/>
    <col min="7453" max="7453" width="11.5703125" style="77" hidden="1"/>
    <col min="7454" max="7699" width="11.42578125" style="77" hidden="1"/>
    <col min="7700" max="7700" width="20.140625" style="77" hidden="1"/>
    <col min="7701" max="7701" width="7.5703125" style="77" hidden="1"/>
    <col min="7702" max="7702" width="9.140625" style="77" hidden="1"/>
    <col min="7703" max="7704" width="7.5703125" style="77" hidden="1"/>
    <col min="7705" max="7705" width="12.140625" style="77" hidden="1"/>
    <col min="7706" max="7706" width="10.5703125" style="77" hidden="1"/>
    <col min="7707" max="7707" width="9.140625" style="77" hidden="1"/>
    <col min="7708" max="7708" width="7.5703125" style="77" hidden="1"/>
    <col min="7709" max="7709" width="11.5703125" style="77" hidden="1"/>
    <col min="7710" max="7955" width="11.42578125" style="77" hidden="1"/>
    <col min="7956" max="7956" width="20.140625" style="77" hidden="1"/>
    <col min="7957" max="7957" width="7.5703125" style="77" hidden="1"/>
    <col min="7958" max="7958" width="9.140625" style="77" hidden="1"/>
    <col min="7959" max="7960" width="7.5703125" style="77" hidden="1"/>
    <col min="7961" max="7961" width="12.140625" style="77" hidden="1"/>
    <col min="7962" max="7962" width="10.5703125" style="77" hidden="1"/>
    <col min="7963" max="7963" width="9.140625" style="77" hidden="1"/>
    <col min="7964" max="7964" width="7.5703125" style="77" hidden="1"/>
    <col min="7965" max="7965" width="11.5703125" style="77" hidden="1"/>
    <col min="7966" max="8211" width="11.42578125" style="77" hidden="1"/>
    <col min="8212" max="8212" width="20.140625" style="77" hidden="1"/>
    <col min="8213" max="8213" width="7.5703125" style="77" hidden="1"/>
    <col min="8214" max="8214" width="9.140625" style="77" hidden="1"/>
    <col min="8215" max="8216" width="7.5703125" style="77" hidden="1"/>
    <col min="8217" max="8217" width="12.140625" style="77" hidden="1"/>
    <col min="8218" max="8218" width="10.5703125" style="77" hidden="1"/>
    <col min="8219" max="8219" width="9.140625" style="77" hidden="1"/>
    <col min="8220" max="8220" width="7.5703125" style="77" hidden="1"/>
    <col min="8221" max="8221" width="11.5703125" style="77" hidden="1"/>
    <col min="8222" max="8467" width="11.42578125" style="77" hidden="1"/>
    <col min="8468" max="8468" width="20.140625" style="77" hidden="1"/>
    <col min="8469" max="8469" width="7.5703125" style="77" hidden="1"/>
    <col min="8470" max="8470" width="9.140625" style="77" hidden="1"/>
    <col min="8471" max="8472" width="7.5703125" style="77" hidden="1"/>
    <col min="8473" max="8473" width="12.140625" style="77" hidden="1"/>
    <col min="8474" max="8474" width="10.5703125" style="77" hidden="1"/>
    <col min="8475" max="8475" width="9.140625" style="77" hidden="1"/>
    <col min="8476" max="8476" width="7.5703125" style="77" hidden="1"/>
    <col min="8477" max="8477" width="11.5703125" style="77" hidden="1"/>
    <col min="8478" max="8723" width="11.42578125" style="77" hidden="1"/>
    <col min="8724" max="8724" width="20.140625" style="77" hidden="1"/>
    <col min="8725" max="8725" width="7.5703125" style="77" hidden="1"/>
    <col min="8726" max="8726" width="9.140625" style="77" hidden="1"/>
    <col min="8727" max="8728" width="7.5703125" style="77" hidden="1"/>
    <col min="8729" max="8729" width="12.140625" style="77" hidden="1"/>
    <col min="8730" max="8730" width="10.5703125" style="77" hidden="1"/>
    <col min="8731" max="8731" width="9.140625" style="77" hidden="1"/>
    <col min="8732" max="8732" width="7.5703125" style="77" hidden="1"/>
    <col min="8733" max="8733" width="11.5703125" style="77" hidden="1"/>
    <col min="8734" max="8979" width="11.42578125" style="77" hidden="1"/>
    <col min="8980" max="8980" width="20.140625" style="77" hidden="1"/>
    <col min="8981" max="8981" width="7.5703125" style="77" hidden="1"/>
    <col min="8982" max="8982" width="9.140625" style="77" hidden="1"/>
    <col min="8983" max="8984" width="7.5703125" style="77" hidden="1"/>
    <col min="8985" max="8985" width="12.140625" style="77" hidden="1"/>
    <col min="8986" max="8986" width="10.5703125" style="77" hidden="1"/>
    <col min="8987" max="8987" width="9.140625" style="77" hidden="1"/>
    <col min="8988" max="8988" width="7.5703125" style="77" hidden="1"/>
    <col min="8989" max="8989" width="11.5703125" style="77" hidden="1"/>
    <col min="8990" max="9235" width="11.42578125" style="77" hidden="1"/>
    <col min="9236" max="9236" width="20.140625" style="77" hidden="1"/>
    <col min="9237" max="9237" width="7.5703125" style="77" hidden="1"/>
    <col min="9238" max="9238" width="9.140625" style="77" hidden="1"/>
    <col min="9239" max="9240" width="7.5703125" style="77" hidden="1"/>
    <col min="9241" max="9241" width="12.140625" style="77" hidden="1"/>
    <col min="9242" max="9242" width="10.5703125" style="77" hidden="1"/>
    <col min="9243" max="9243" width="9.140625" style="77" hidden="1"/>
    <col min="9244" max="9244" width="7.5703125" style="77" hidden="1"/>
    <col min="9245" max="9245" width="11.5703125" style="77" hidden="1"/>
    <col min="9246" max="9491" width="11.42578125" style="77" hidden="1"/>
    <col min="9492" max="9492" width="20.140625" style="77" hidden="1"/>
    <col min="9493" max="9493" width="7.5703125" style="77" hidden="1"/>
    <col min="9494" max="9494" width="9.140625" style="77" hidden="1"/>
    <col min="9495" max="9496" width="7.5703125" style="77" hidden="1"/>
    <col min="9497" max="9497" width="12.140625" style="77" hidden="1"/>
    <col min="9498" max="9498" width="10.5703125" style="77" hidden="1"/>
    <col min="9499" max="9499" width="9.140625" style="77" hidden="1"/>
    <col min="9500" max="9500" width="7.5703125" style="77" hidden="1"/>
    <col min="9501" max="9501" width="11.5703125" style="77" hidden="1"/>
    <col min="9502" max="9747" width="11.42578125" style="77" hidden="1"/>
    <col min="9748" max="9748" width="20.140625" style="77" hidden="1"/>
    <col min="9749" max="9749" width="7.5703125" style="77" hidden="1"/>
    <col min="9750" max="9750" width="9.140625" style="77" hidden="1"/>
    <col min="9751" max="9752" width="7.5703125" style="77" hidden="1"/>
    <col min="9753" max="9753" width="12.140625" style="77" hidden="1"/>
    <col min="9754" max="9754" width="10.5703125" style="77" hidden="1"/>
    <col min="9755" max="9755" width="9.140625" style="77" hidden="1"/>
    <col min="9756" max="9756" width="7.5703125" style="77" hidden="1"/>
    <col min="9757" max="9757" width="11.5703125" style="77" hidden="1"/>
    <col min="9758" max="10003" width="11.42578125" style="77" hidden="1"/>
    <col min="10004" max="10004" width="20.140625" style="77" hidden="1"/>
    <col min="10005" max="10005" width="7.5703125" style="77" hidden="1"/>
    <col min="10006" max="10006" width="9.140625" style="77" hidden="1"/>
    <col min="10007" max="10008" width="7.5703125" style="77" hidden="1"/>
    <col min="10009" max="10009" width="12.140625" style="77" hidden="1"/>
    <col min="10010" max="10010" width="10.5703125" style="77" hidden="1"/>
    <col min="10011" max="10011" width="9.140625" style="77" hidden="1"/>
    <col min="10012" max="10012" width="7.5703125" style="77" hidden="1"/>
    <col min="10013" max="10013" width="11.5703125" style="77" hidden="1"/>
    <col min="10014" max="10259" width="11.42578125" style="77" hidden="1"/>
    <col min="10260" max="10260" width="20.140625" style="77" hidden="1"/>
    <col min="10261" max="10261" width="7.5703125" style="77" hidden="1"/>
    <col min="10262" max="10262" width="9.140625" style="77" hidden="1"/>
    <col min="10263" max="10264" width="7.5703125" style="77" hidden="1"/>
    <col min="10265" max="10265" width="12.140625" style="77" hidden="1"/>
    <col min="10266" max="10266" width="10.5703125" style="77" hidden="1"/>
    <col min="10267" max="10267" width="9.140625" style="77" hidden="1"/>
    <col min="10268" max="10268" width="7.5703125" style="77" hidden="1"/>
    <col min="10269" max="10269" width="11.5703125" style="77" hidden="1"/>
    <col min="10270" max="10515" width="11.42578125" style="77" hidden="1"/>
    <col min="10516" max="10516" width="20.140625" style="77" hidden="1"/>
    <col min="10517" max="10517" width="7.5703125" style="77" hidden="1"/>
    <col min="10518" max="10518" width="9.140625" style="77" hidden="1"/>
    <col min="10519" max="10520" width="7.5703125" style="77" hidden="1"/>
    <col min="10521" max="10521" width="12.140625" style="77" hidden="1"/>
    <col min="10522" max="10522" width="10.5703125" style="77" hidden="1"/>
    <col min="10523" max="10523" width="9.140625" style="77" hidden="1"/>
    <col min="10524" max="10524" width="7.5703125" style="77" hidden="1"/>
    <col min="10525" max="10525" width="11.5703125" style="77" hidden="1"/>
    <col min="10526" max="10771" width="11.42578125" style="77" hidden="1"/>
    <col min="10772" max="10772" width="20.140625" style="77" hidden="1"/>
    <col min="10773" max="10773" width="7.5703125" style="77" hidden="1"/>
    <col min="10774" max="10774" width="9.140625" style="77" hidden="1"/>
    <col min="10775" max="10776" width="7.5703125" style="77" hidden="1"/>
    <col min="10777" max="10777" width="12.140625" style="77" hidden="1"/>
    <col min="10778" max="10778" width="10.5703125" style="77" hidden="1"/>
    <col min="10779" max="10779" width="9.140625" style="77" hidden="1"/>
    <col min="10780" max="10780" width="7.5703125" style="77" hidden="1"/>
    <col min="10781" max="10781" width="11.5703125" style="77" hidden="1"/>
    <col min="10782" max="11027" width="11.42578125" style="77" hidden="1"/>
    <col min="11028" max="11028" width="20.140625" style="77" hidden="1"/>
    <col min="11029" max="11029" width="7.5703125" style="77" hidden="1"/>
    <col min="11030" max="11030" width="9.140625" style="77" hidden="1"/>
    <col min="11031" max="11032" width="7.5703125" style="77" hidden="1"/>
    <col min="11033" max="11033" width="12.140625" style="77" hidden="1"/>
    <col min="11034" max="11034" width="10.5703125" style="77" hidden="1"/>
    <col min="11035" max="11035" width="9.140625" style="77" hidden="1"/>
    <col min="11036" max="11036" width="7.5703125" style="77" hidden="1"/>
    <col min="11037" max="11037" width="11.5703125" style="77" hidden="1"/>
    <col min="11038" max="11283" width="11.42578125" style="77" hidden="1"/>
    <col min="11284" max="11284" width="20.140625" style="77" hidden="1"/>
    <col min="11285" max="11285" width="7.5703125" style="77" hidden="1"/>
    <col min="11286" max="11286" width="9.140625" style="77" hidden="1"/>
    <col min="11287" max="11288" width="7.5703125" style="77" hidden="1"/>
    <col min="11289" max="11289" width="12.140625" style="77" hidden="1"/>
    <col min="11290" max="11290" width="10.5703125" style="77" hidden="1"/>
    <col min="11291" max="11291" width="9.140625" style="77" hidden="1"/>
    <col min="11292" max="11292" width="7.5703125" style="77" hidden="1"/>
    <col min="11293" max="11293" width="11.5703125" style="77" hidden="1"/>
    <col min="11294" max="11539" width="11.42578125" style="77" hidden="1"/>
    <col min="11540" max="11540" width="20.140625" style="77" hidden="1"/>
    <col min="11541" max="11541" width="7.5703125" style="77" hidden="1"/>
    <col min="11542" max="11542" width="9.140625" style="77" hidden="1"/>
    <col min="11543" max="11544" width="7.5703125" style="77" hidden="1"/>
    <col min="11545" max="11545" width="12.140625" style="77" hidden="1"/>
    <col min="11546" max="11546" width="10.5703125" style="77" hidden="1"/>
    <col min="11547" max="11547" width="9.140625" style="77" hidden="1"/>
    <col min="11548" max="11548" width="7.5703125" style="77" hidden="1"/>
    <col min="11549" max="11549" width="11.5703125" style="77" hidden="1"/>
    <col min="11550" max="11795" width="11.42578125" style="77" hidden="1"/>
    <col min="11796" max="11796" width="20.140625" style="77" hidden="1"/>
    <col min="11797" max="11797" width="7.5703125" style="77" hidden="1"/>
    <col min="11798" max="11798" width="9.140625" style="77" hidden="1"/>
    <col min="11799" max="11800" width="7.5703125" style="77" hidden="1"/>
    <col min="11801" max="11801" width="12.140625" style="77" hidden="1"/>
    <col min="11802" max="11802" width="10.5703125" style="77" hidden="1"/>
    <col min="11803" max="11803" width="9.140625" style="77" hidden="1"/>
    <col min="11804" max="11804" width="7.5703125" style="77" hidden="1"/>
    <col min="11805" max="11805" width="11.5703125" style="77" hidden="1"/>
    <col min="11806" max="12051" width="11.42578125" style="77" hidden="1"/>
    <col min="12052" max="12052" width="20.140625" style="77" hidden="1"/>
    <col min="12053" max="12053" width="7.5703125" style="77" hidden="1"/>
    <col min="12054" max="12054" width="9.140625" style="77" hidden="1"/>
    <col min="12055" max="12056" width="7.5703125" style="77" hidden="1"/>
    <col min="12057" max="12057" width="12.140625" style="77" hidden="1"/>
    <col min="12058" max="12058" width="10.5703125" style="77" hidden="1"/>
    <col min="12059" max="12059" width="9.140625" style="77" hidden="1"/>
    <col min="12060" max="12060" width="7.5703125" style="77" hidden="1"/>
    <col min="12061" max="12061" width="11.5703125" style="77" hidden="1"/>
    <col min="12062" max="12307" width="11.42578125" style="77" hidden="1"/>
    <col min="12308" max="12308" width="20.140625" style="77" hidden="1"/>
    <col min="12309" max="12309" width="7.5703125" style="77" hidden="1"/>
    <col min="12310" max="12310" width="9.140625" style="77" hidden="1"/>
    <col min="12311" max="12312" width="7.5703125" style="77" hidden="1"/>
    <col min="12313" max="12313" width="12.140625" style="77" hidden="1"/>
    <col min="12314" max="12314" width="10.5703125" style="77" hidden="1"/>
    <col min="12315" max="12315" width="9.140625" style="77" hidden="1"/>
    <col min="12316" max="12316" width="7.5703125" style="77" hidden="1"/>
    <col min="12317" max="12317" width="11.5703125" style="77" hidden="1"/>
    <col min="12318" max="12563" width="11.42578125" style="77" hidden="1"/>
    <col min="12564" max="12564" width="20.140625" style="77" hidden="1"/>
    <col min="12565" max="12565" width="7.5703125" style="77" hidden="1"/>
    <col min="12566" max="12566" width="9.140625" style="77" hidden="1"/>
    <col min="12567" max="12568" width="7.5703125" style="77" hidden="1"/>
    <col min="12569" max="12569" width="12.140625" style="77" hidden="1"/>
    <col min="12570" max="12570" width="10.5703125" style="77" hidden="1"/>
    <col min="12571" max="12571" width="9.140625" style="77" hidden="1"/>
    <col min="12572" max="12572" width="7.5703125" style="77" hidden="1"/>
    <col min="12573" max="12573" width="11.5703125" style="77" hidden="1"/>
    <col min="12574" max="12819" width="11.42578125" style="77" hidden="1"/>
    <col min="12820" max="12820" width="20.140625" style="77" hidden="1"/>
    <col min="12821" max="12821" width="7.5703125" style="77" hidden="1"/>
    <col min="12822" max="12822" width="9.140625" style="77" hidden="1"/>
    <col min="12823" max="12824" width="7.5703125" style="77" hidden="1"/>
    <col min="12825" max="12825" width="12.140625" style="77" hidden="1"/>
    <col min="12826" max="12826" width="10.5703125" style="77" hidden="1"/>
    <col min="12827" max="12827" width="9.140625" style="77" hidden="1"/>
    <col min="12828" max="12828" width="7.5703125" style="77" hidden="1"/>
    <col min="12829" max="12829" width="11.5703125" style="77" hidden="1"/>
    <col min="12830" max="13075" width="11.42578125" style="77" hidden="1"/>
    <col min="13076" max="13076" width="20.140625" style="77" hidden="1"/>
    <col min="13077" max="13077" width="7.5703125" style="77" hidden="1"/>
    <col min="13078" max="13078" width="9.140625" style="77" hidden="1"/>
    <col min="13079" max="13080" width="7.5703125" style="77" hidden="1"/>
    <col min="13081" max="13081" width="12.140625" style="77" hidden="1"/>
    <col min="13082" max="13082" width="10.5703125" style="77" hidden="1"/>
    <col min="13083" max="13083" width="9.140625" style="77" hidden="1"/>
    <col min="13084" max="13084" width="7.5703125" style="77" hidden="1"/>
    <col min="13085" max="13085" width="11.5703125" style="77" hidden="1"/>
    <col min="13086" max="13331" width="11.42578125" style="77" hidden="1"/>
    <col min="13332" max="13332" width="20.140625" style="77" hidden="1"/>
    <col min="13333" max="13333" width="7.5703125" style="77" hidden="1"/>
    <col min="13334" max="13334" width="9.140625" style="77" hidden="1"/>
    <col min="13335" max="13336" width="7.5703125" style="77" hidden="1"/>
    <col min="13337" max="13337" width="12.140625" style="77" hidden="1"/>
    <col min="13338" max="13338" width="10.5703125" style="77" hidden="1"/>
    <col min="13339" max="13339" width="9.140625" style="77" hidden="1"/>
    <col min="13340" max="13340" width="7.5703125" style="77" hidden="1"/>
    <col min="13341" max="13341" width="11.5703125" style="77" hidden="1"/>
    <col min="13342" max="13587" width="11.42578125" style="77" hidden="1"/>
    <col min="13588" max="13588" width="20.140625" style="77" hidden="1"/>
    <col min="13589" max="13589" width="7.5703125" style="77" hidden="1"/>
    <col min="13590" max="13590" width="9.140625" style="77" hidden="1"/>
    <col min="13591" max="13592" width="7.5703125" style="77" hidden="1"/>
    <col min="13593" max="13593" width="12.140625" style="77" hidden="1"/>
    <col min="13594" max="13594" width="10.5703125" style="77" hidden="1"/>
    <col min="13595" max="13595" width="9.140625" style="77" hidden="1"/>
    <col min="13596" max="13596" width="7.5703125" style="77" hidden="1"/>
    <col min="13597" max="13597" width="11.5703125" style="77" hidden="1"/>
    <col min="13598" max="13843" width="11.42578125" style="77" hidden="1"/>
    <col min="13844" max="13844" width="20.140625" style="77" hidden="1"/>
    <col min="13845" max="13845" width="7.5703125" style="77" hidden="1"/>
    <col min="13846" max="13846" width="9.140625" style="77" hidden="1"/>
    <col min="13847" max="13848" width="7.5703125" style="77" hidden="1"/>
    <col min="13849" max="13849" width="12.140625" style="77" hidden="1"/>
    <col min="13850" max="13850" width="10.5703125" style="77" hidden="1"/>
    <col min="13851" max="13851" width="9.140625" style="77" hidden="1"/>
    <col min="13852" max="13852" width="7.5703125" style="77" hidden="1"/>
    <col min="13853" max="13853" width="11.5703125" style="77" hidden="1"/>
    <col min="13854" max="14099" width="11.42578125" style="77" hidden="1"/>
    <col min="14100" max="14100" width="20.140625" style="77" hidden="1"/>
    <col min="14101" max="14101" width="7.5703125" style="77" hidden="1"/>
    <col min="14102" max="14102" width="9.140625" style="77" hidden="1"/>
    <col min="14103" max="14104" width="7.5703125" style="77" hidden="1"/>
    <col min="14105" max="14105" width="12.140625" style="77" hidden="1"/>
    <col min="14106" max="14106" width="10.5703125" style="77" hidden="1"/>
    <col min="14107" max="14107" width="9.140625" style="77" hidden="1"/>
    <col min="14108" max="14108" width="7.5703125" style="77" hidden="1"/>
    <col min="14109" max="14109" width="11.5703125" style="77" hidden="1"/>
    <col min="14110" max="14355" width="11.42578125" style="77" hidden="1"/>
    <col min="14356" max="14356" width="20.140625" style="77" hidden="1"/>
    <col min="14357" max="14357" width="7.5703125" style="77" hidden="1"/>
    <col min="14358" max="14358" width="9.140625" style="77" hidden="1"/>
    <col min="14359" max="14360" width="7.5703125" style="77" hidden="1"/>
    <col min="14361" max="14361" width="12.140625" style="77" hidden="1"/>
    <col min="14362" max="14362" width="10.5703125" style="77" hidden="1"/>
    <col min="14363" max="14363" width="9.140625" style="77" hidden="1"/>
    <col min="14364" max="14364" width="7.5703125" style="77" hidden="1"/>
    <col min="14365" max="14365" width="11.5703125" style="77" hidden="1"/>
    <col min="14366" max="14611" width="11.42578125" style="77" hidden="1"/>
    <col min="14612" max="14612" width="20.140625" style="77" hidden="1"/>
    <col min="14613" max="14613" width="7.5703125" style="77" hidden="1"/>
    <col min="14614" max="14614" width="9.140625" style="77" hidden="1"/>
    <col min="14615" max="14616" width="7.5703125" style="77" hidden="1"/>
    <col min="14617" max="14617" width="12.140625" style="77" hidden="1"/>
    <col min="14618" max="14618" width="10.5703125" style="77" hidden="1"/>
    <col min="14619" max="14619" width="9.140625" style="77" hidden="1"/>
    <col min="14620" max="14620" width="7.5703125" style="77" hidden="1"/>
    <col min="14621" max="14621" width="11.5703125" style="77" hidden="1"/>
    <col min="14622" max="14867" width="11.42578125" style="77" hidden="1"/>
    <col min="14868" max="14868" width="20.140625" style="77" hidden="1"/>
    <col min="14869" max="14869" width="7.5703125" style="77" hidden="1"/>
    <col min="14870" max="14870" width="9.140625" style="77" hidden="1"/>
    <col min="14871" max="14872" width="7.5703125" style="77" hidden="1"/>
    <col min="14873" max="14873" width="12.140625" style="77" hidden="1"/>
    <col min="14874" max="14874" width="10.5703125" style="77" hidden="1"/>
    <col min="14875" max="14875" width="9.140625" style="77" hidden="1"/>
    <col min="14876" max="14876" width="7.5703125" style="77" hidden="1"/>
    <col min="14877" max="14877" width="11.5703125" style="77" hidden="1"/>
    <col min="14878" max="15123" width="11.42578125" style="77" hidden="1"/>
    <col min="15124" max="15124" width="20.140625" style="77" hidden="1"/>
    <col min="15125" max="15125" width="7.5703125" style="77" hidden="1"/>
    <col min="15126" max="15126" width="9.140625" style="77" hidden="1"/>
    <col min="15127" max="15128" width="7.5703125" style="77" hidden="1"/>
    <col min="15129" max="15129" width="12.140625" style="77" hidden="1"/>
    <col min="15130" max="15130" width="10.5703125" style="77" hidden="1"/>
    <col min="15131" max="15131" width="9.140625" style="77" hidden="1"/>
    <col min="15132" max="15132" width="7.5703125" style="77" hidden="1"/>
    <col min="15133" max="15133" width="11.5703125" style="77" hidden="1"/>
    <col min="15134" max="15379" width="11.42578125" style="77" hidden="1"/>
    <col min="15380" max="15380" width="20.140625" style="77" hidden="1"/>
    <col min="15381" max="15381" width="7.5703125" style="77" hidden="1"/>
    <col min="15382" max="15382" width="9.140625" style="77" hidden="1"/>
    <col min="15383" max="15384" width="7.5703125" style="77" hidden="1"/>
    <col min="15385" max="15385" width="12.140625" style="77" hidden="1"/>
    <col min="15386" max="15386" width="10.5703125" style="77" hidden="1"/>
    <col min="15387" max="15387" width="9.140625" style="77" hidden="1"/>
    <col min="15388" max="15388" width="7.5703125" style="77" hidden="1"/>
    <col min="15389" max="15389" width="11.5703125" style="77" hidden="1"/>
    <col min="15390" max="15635" width="11.42578125" style="77" hidden="1"/>
    <col min="15636" max="15636" width="20.140625" style="77" hidden="1"/>
    <col min="15637" max="15637" width="7.5703125" style="77" hidden="1"/>
    <col min="15638" max="15638" width="9.140625" style="77" hidden="1"/>
    <col min="15639" max="15640" width="7.5703125" style="77" hidden="1"/>
    <col min="15641" max="15641" width="12.140625" style="77" hidden="1"/>
    <col min="15642" max="15642" width="10.5703125" style="77" hidden="1"/>
    <col min="15643" max="15643" width="9.140625" style="77" hidden="1"/>
    <col min="15644" max="15644" width="7.5703125" style="77" hidden="1"/>
    <col min="15645" max="15645" width="11.5703125" style="77" hidden="1"/>
    <col min="15646" max="15891" width="11.42578125" style="77" hidden="1"/>
    <col min="15892" max="15892" width="20.140625" style="77" hidden="1"/>
    <col min="15893" max="15893" width="7.5703125" style="77" hidden="1"/>
    <col min="15894" max="15894" width="9.140625" style="77" hidden="1"/>
    <col min="15895" max="15896" width="7.5703125" style="77" hidden="1"/>
    <col min="15897" max="15897" width="12.140625" style="77" hidden="1"/>
    <col min="15898" max="15898" width="10.5703125" style="77" hidden="1"/>
    <col min="15899" max="15899" width="9.140625" style="77" hidden="1"/>
    <col min="15900" max="15900" width="7.5703125" style="77" hidden="1"/>
    <col min="15901" max="15901" width="11.5703125" style="77" hidden="1"/>
    <col min="15902" max="16147" width="11.42578125" style="77" hidden="1"/>
    <col min="16148" max="16148" width="20.140625" style="77" hidden="1"/>
    <col min="16149" max="16149" width="7.5703125" style="77" hidden="1"/>
    <col min="16150" max="16150" width="9.140625" style="77" hidden="1"/>
    <col min="16151" max="16152" width="7.5703125" style="77" hidden="1"/>
    <col min="16153" max="16153" width="12.140625" style="77" hidden="1"/>
    <col min="16154" max="16154" width="10.5703125" style="77" hidden="1"/>
    <col min="16155" max="16155" width="9.140625" style="77" hidden="1"/>
    <col min="16156" max="16156" width="7.5703125" style="77" hidden="1"/>
    <col min="16157" max="16157" width="11.5703125" style="77" hidden="1"/>
    <col min="16158" max="16384" width="11.42578125" style="77" hidden="1"/>
  </cols>
  <sheetData>
    <row r="1" spans="1:89" ht="16.5" customHeight="1">
      <c r="A1" s="916"/>
      <c r="B1" s="917"/>
      <c r="C1" s="192"/>
      <c r="D1" s="193"/>
      <c r="E1" s="194"/>
      <c r="F1" s="195"/>
      <c r="G1" s="194"/>
      <c r="H1" s="195"/>
      <c r="I1" s="194"/>
      <c r="J1" s="195"/>
      <c r="K1" s="194"/>
      <c r="L1" s="195"/>
      <c r="M1" s="194"/>
      <c r="N1" s="194"/>
      <c r="O1" s="194"/>
      <c r="P1" s="195"/>
      <c r="Q1" s="194"/>
      <c r="R1" s="195"/>
      <c r="S1" s="194"/>
      <c r="T1" s="195"/>
      <c r="U1" s="194"/>
      <c r="V1" s="195"/>
      <c r="W1" s="194"/>
      <c r="X1" s="195"/>
      <c r="Y1" s="194"/>
      <c r="Z1" s="195"/>
      <c r="AA1" s="194"/>
      <c r="AB1" s="195"/>
      <c r="AC1" s="194"/>
      <c r="AD1" s="195"/>
      <c r="AE1" s="194"/>
      <c r="AF1" s="195"/>
      <c r="AG1" s="194"/>
      <c r="AH1" s="195"/>
      <c r="AI1" s="194"/>
      <c r="AJ1" s="195"/>
      <c r="AK1" s="194"/>
      <c r="AL1" s="195"/>
      <c r="AM1" s="194"/>
      <c r="AN1" s="195"/>
      <c r="AO1" s="194"/>
      <c r="AP1" s="195"/>
      <c r="AQ1" s="194"/>
      <c r="AR1" s="213"/>
      <c r="AS1" s="214" t="s">
        <v>292</v>
      </c>
    </row>
    <row r="2" spans="1:89" ht="19.5" customHeight="1">
      <c r="A2" s="918"/>
      <c r="B2" s="919"/>
      <c r="C2" s="196"/>
      <c r="D2" s="197"/>
      <c r="E2" s="929" t="s">
        <v>913</v>
      </c>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c r="AQ2" s="929"/>
      <c r="AR2" s="930"/>
      <c r="AS2" s="18" t="s">
        <v>314</v>
      </c>
    </row>
    <row r="3" spans="1:89" ht="18.75">
      <c r="A3" s="918"/>
      <c r="B3" s="919"/>
      <c r="C3" s="196"/>
      <c r="D3" s="197"/>
      <c r="E3" s="931" t="s">
        <v>914</v>
      </c>
      <c r="F3" s="931"/>
      <c r="G3" s="931"/>
      <c r="H3" s="931"/>
      <c r="I3" s="931"/>
      <c r="J3" s="931"/>
      <c r="K3" s="931"/>
      <c r="L3" s="931"/>
      <c r="M3" s="931"/>
      <c r="N3" s="931"/>
      <c r="O3" s="931"/>
      <c r="P3" s="931"/>
      <c r="Q3" s="931"/>
      <c r="R3" s="931"/>
      <c r="S3" s="931"/>
      <c r="T3" s="931"/>
      <c r="U3" s="931"/>
      <c r="V3" s="931"/>
      <c r="W3" s="931"/>
      <c r="X3" s="931"/>
      <c r="Y3" s="931"/>
      <c r="Z3" s="931"/>
      <c r="AA3" s="931"/>
      <c r="AB3" s="931"/>
      <c r="AC3" s="931"/>
      <c r="AD3" s="931"/>
      <c r="AE3" s="931"/>
      <c r="AF3" s="931"/>
      <c r="AG3" s="931"/>
      <c r="AH3" s="931"/>
      <c r="AI3" s="931"/>
      <c r="AJ3" s="931"/>
      <c r="AK3" s="931"/>
      <c r="AL3" s="931"/>
      <c r="AM3" s="931"/>
      <c r="AN3" s="931"/>
      <c r="AO3" s="931"/>
      <c r="AP3" s="931"/>
      <c r="AQ3" s="931"/>
      <c r="AR3" s="932"/>
    </row>
    <row r="4" spans="1:89" ht="24" customHeight="1">
      <c r="A4" s="918"/>
      <c r="B4" s="919"/>
      <c r="C4" s="196"/>
      <c r="D4" s="197"/>
      <c r="E4" s="933"/>
      <c r="F4" s="933"/>
      <c r="G4" s="933"/>
      <c r="H4" s="933"/>
      <c r="I4" s="933"/>
      <c r="J4" s="933"/>
      <c r="K4" s="933"/>
      <c r="L4" s="933"/>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4"/>
      <c r="AT4" s="215"/>
      <c r="AV4" s="216">
        <v>407168</v>
      </c>
      <c r="AX4" s="216">
        <v>619061</v>
      </c>
      <c r="AZ4" s="77">
        <v>550280</v>
      </c>
      <c r="BB4" s="77">
        <v>262975</v>
      </c>
      <c r="BD4" s="77">
        <v>51303</v>
      </c>
      <c r="BF4" s="77">
        <v>109965</v>
      </c>
      <c r="BG4" s="77">
        <v>737368</v>
      </c>
      <c r="BH4" s="77">
        <v>1389865</v>
      </c>
      <c r="BJ4" s="77">
        <v>1348269</v>
      </c>
      <c r="BL4" s="77"/>
      <c r="BM4" s="77"/>
      <c r="BN4" s="77">
        <v>1928358</v>
      </c>
      <c r="BO4" s="77"/>
      <c r="BP4" s="77"/>
      <c r="BQ4" s="77"/>
      <c r="BR4" s="77">
        <v>1861836</v>
      </c>
      <c r="BV4" s="77">
        <v>3760756</v>
      </c>
      <c r="BX4" s="77">
        <v>1332698</v>
      </c>
      <c r="BZ4" s="77">
        <v>1181346</v>
      </c>
      <c r="CB4" s="77">
        <v>587523</v>
      </c>
      <c r="CD4" s="77">
        <v>875137</v>
      </c>
      <c r="CF4" s="77">
        <v>8137</v>
      </c>
      <c r="CH4" s="77">
        <v>4797</v>
      </c>
      <c r="CI4" s="77"/>
    </row>
    <row r="5" spans="1:89" ht="18" customHeight="1">
      <c r="A5" s="923" t="s">
        <v>915</v>
      </c>
      <c r="B5" s="924" t="s">
        <v>916</v>
      </c>
      <c r="C5" s="142"/>
      <c r="D5" s="198"/>
      <c r="E5" s="924" t="s">
        <v>917</v>
      </c>
      <c r="F5" s="924"/>
      <c r="G5" s="924"/>
      <c r="H5" s="924"/>
      <c r="I5" s="924"/>
      <c r="J5" s="924"/>
      <c r="K5" s="924"/>
      <c r="L5" s="924"/>
      <c r="M5" s="924"/>
      <c r="N5" s="924"/>
      <c r="O5" s="924" t="s">
        <v>918</v>
      </c>
      <c r="P5" s="924"/>
      <c r="Q5" s="924"/>
      <c r="R5" s="924"/>
      <c r="S5" s="924" t="s">
        <v>919</v>
      </c>
      <c r="T5" s="924"/>
      <c r="U5" s="924"/>
      <c r="V5" s="924"/>
      <c r="W5" s="924" t="s">
        <v>920</v>
      </c>
      <c r="X5" s="924"/>
      <c r="Y5" s="924"/>
      <c r="Z5" s="924"/>
      <c r="AA5" s="924" t="s">
        <v>921</v>
      </c>
      <c r="AB5" s="924"/>
      <c r="AC5" s="924"/>
      <c r="AD5" s="924"/>
      <c r="AE5" s="924" t="s">
        <v>922</v>
      </c>
      <c r="AF5" s="924"/>
      <c r="AG5" s="924"/>
      <c r="AH5" s="924"/>
      <c r="AI5" s="924"/>
      <c r="AJ5" s="924"/>
      <c r="AK5" s="924"/>
      <c r="AL5" s="924"/>
      <c r="AM5" s="924"/>
      <c r="AN5" s="924"/>
      <c r="AO5" s="924"/>
      <c r="AP5" s="924"/>
      <c r="AQ5" s="924" t="s">
        <v>923</v>
      </c>
      <c r="AR5" s="924" t="s">
        <v>924</v>
      </c>
      <c r="AU5">
        <v>1</v>
      </c>
      <c r="AV5">
        <v>2</v>
      </c>
      <c r="AW5">
        <v>3</v>
      </c>
      <c r="AX5">
        <v>4</v>
      </c>
      <c r="AY5">
        <v>5</v>
      </c>
      <c r="AZ5">
        <v>6</v>
      </c>
      <c r="BA5">
        <v>7</v>
      </c>
      <c r="BB5">
        <v>8</v>
      </c>
      <c r="BC5">
        <v>9</v>
      </c>
      <c r="BD5">
        <v>10</v>
      </c>
      <c r="BE5">
        <v>11</v>
      </c>
      <c r="BF5">
        <v>12</v>
      </c>
      <c r="BG5">
        <v>13</v>
      </c>
      <c r="BH5">
        <v>14</v>
      </c>
      <c r="BI5">
        <v>15</v>
      </c>
      <c r="BJ5">
        <v>16</v>
      </c>
      <c r="BK5">
        <v>17</v>
      </c>
      <c r="BL5">
        <v>18</v>
      </c>
      <c r="BM5">
        <v>19</v>
      </c>
      <c r="BN5">
        <v>20</v>
      </c>
      <c r="BO5">
        <v>21</v>
      </c>
      <c r="BP5">
        <v>22</v>
      </c>
      <c r="BQ5">
        <v>23</v>
      </c>
      <c r="BR5">
        <v>24</v>
      </c>
      <c r="BS5">
        <v>25</v>
      </c>
      <c r="BT5">
        <v>26</v>
      </c>
      <c r="BU5">
        <v>27</v>
      </c>
      <c r="BV5">
        <v>28</v>
      </c>
      <c r="BW5">
        <v>29</v>
      </c>
      <c r="BX5">
        <v>30</v>
      </c>
      <c r="BY5">
        <v>31</v>
      </c>
      <c r="BZ5">
        <v>32</v>
      </c>
      <c r="CA5">
        <v>33</v>
      </c>
      <c r="CB5">
        <v>34</v>
      </c>
      <c r="CC5">
        <v>35</v>
      </c>
      <c r="CD5">
        <v>36</v>
      </c>
      <c r="CE5">
        <v>37</v>
      </c>
      <c r="CF5">
        <v>38</v>
      </c>
      <c r="CG5">
        <v>39</v>
      </c>
      <c r="CH5">
        <v>40</v>
      </c>
      <c r="CI5">
        <v>41</v>
      </c>
      <c r="CJ5"/>
      <c r="CK5"/>
    </row>
    <row r="6" spans="1:89" ht="41.25" customHeight="1">
      <c r="A6" s="923"/>
      <c r="B6" s="924"/>
      <c r="C6" s="142" t="s">
        <v>925</v>
      </c>
      <c r="D6" s="199" t="s">
        <v>926</v>
      </c>
      <c r="E6" s="142" t="s">
        <v>927</v>
      </c>
      <c r="F6" s="199" t="s">
        <v>928</v>
      </c>
      <c r="G6" s="82" t="s">
        <v>929</v>
      </c>
      <c r="H6" s="199" t="s">
        <v>930</v>
      </c>
      <c r="I6" s="142" t="s">
        <v>931</v>
      </c>
      <c r="J6" s="199" t="s">
        <v>605</v>
      </c>
      <c r="K6" s="142" t="s">
        <v>932</v>
      </c>
      <c r="L6" s="199" t="s">
        <v>605</v>
      </c>
      <c r="M6" s="142" t="s">
        <v>933</v>
      </c>
      <c r="N6" s="142" t="s">
        <v>934</v>
      </c>
      <c r="O6" s="82" t="s">
        <v>935</v>
      </c>
      <c r="P6" s="199" t="s">
        <v>605</v>
      </c>
      <c r="Q6" s="82" t="s">
        <v>936</v>
      </c>
      <c r="R6" s="199" t="s">
        <v>605</v>
      </c>
      <c r="S6" s="82" t="s">
        <v>935</v>
      </c>
      <c r="T6" s="199" t="s">
        <v>605</v>
      </c>
      <c r="U6" s="82" t="s">
        <v>936</v>
      </c>
      <c r="V6" s="199" t="s">
        <v>605</v>
      </c>
      <c r="W6" s="82" t="s">
        <v>937</v>
      </c>
      <c r="X6" s="199" t="s">
        <v>605</v>
      </c>
      <c r="Y6" s="82" t="s">
        <v>938</v>
      </c>
      <c r="Z6" s="199" t="s">
        <v>605</v>
      </c>
      <c r="AA6" s="82" t="s">
        <v>937</v>
      </c>
      <c r="AB6" s="199" t="s">
        <v>605</v>
      </c>
      <c r="AC6" s="82" t="s">
        <v>938</v>
      </c>
      <c r="AD6" s="199" t="s">
        <v>605</v>
      </c>
      <c r="AE6" s="121" t="s">
        <v>939</v>
      </c>
      <c r="AF6" s="199" t="s">
        <v>605</v>
      </c>
      <c r="AG6" s="121" t="s">
        <v>940</v>
      </c>
      <c r="AH6" s="199" t="s">
        <v>605</v>
      </c>
      <c r="AI6" s="121" t="s">
        <v>941</v>
      </c>
      <c r="AJ6" s="199" t="s">
        <v>605</v>
      </c>
      <c r="AK6" s="121" t="s">
        <v>942</v>
      </c>
      <c r="AL6" s="199" t="s">
        <v>605</v>
      </c>
      <c r="AM6" s="121" t="s">
        <v>943</v>
      </c>
      <c r="AN6" s="199" t="s">
        <v>605</v>
      </c>
      <c r="AO6" s="121" t="s">
        <v>944</v>
      </c>
      <c r="AP6" s="199" t="s">
        <v>605</v>
      </c>
      <c r="AQ6" s="924"/>
      <c r="AR6" s="924"/>
      <c r="AU6" s="217" t="s">
        <v>945</v>
      </c>
      <c r="AV6" s="217"/>
      <c r="AW6" s="217"/>
      <c r="AX6" s="217"/>
      <c r="AY6" s="217"/>
      <c r="AZ6" s="217"/>
      <c r="BA6" s="217"/>
      <c r="BB6" s="217"/>
      <c r="BC6" s="217"/>
      <c r="BD6" s="217"/>
      <c r="BE6" s="217"/>
      <c r="BF6" s="217"/>
      <c r="BG6" s="217"/>
      <c r="BH6" s="925" t="s">
        <v>946</v>
      </c>
      <c r="BI6" s="925"/>
      <c r="BJ6" s="925"/>
      <c r="BK6" s="925"/>
      <c r="BL6" s="926" t="s">
        <v>947</v>
      </c>
      <c r="BM6" s="926"/>
      <c r="BN6" s="926"/>
      <c r="BO6" s="926"/>
      <c r="BP6" s="927" t="s">
        <v>948</v>
      </c>
      <c r="BQ6" s="927"/>
      <c r="BR6" s="927"/>
      <c r="BS6" s="927"/>
      <c r="BT6" s="928" t="s">
        <v>949</v>
      </c>
      <c r="BU6" s="928"/>
      <c r="BV6" s="928"/>
      <c r="BW6" s="928"/>
      <c r="BX6" s="225"/>
      <c r="BY6" s="225"/>
      <c r="BZ6" s="225"/>
      <c r="CA6" s="225"/>
      <c r="CB6" s="225"/>
      <c r="CC6" s="225"/>
      <c r="CD6" s="225"/>
      <c r="CE6" s="222"/>
      <c r="CF6" s="227"/>
      <c r="CG6" s="227"/>
      <c r="CH6" s="227"/>
      <c r="CI6" s="228"/>
    </row>
    <row r="7" spans="1:89" ht="42" customHeight="1">
      <c r="A7" s="200"/>
      <c r="B7" s="200" t="s">
        <v>950</v>
      </c>
      <c r="C7" s="201">
        <v>407168</v>
      </c>
      <c r="D7" s="202">
        <v>14.8702729669183</v>
      </c>
      <c r="E7" s="201">
        <v>619061</v>
      </c>
      <c r="F7" s="202">
        <v>22.608864284947298</v>
      </c>
      <c r="G7" s="203">
        <v>550280</v>
      </c>
      <c r="H7" s="202">
        <v>20.096898106520701</v>
      </c>
      <c r="I7" s="203">
        <v>262975</v>
      </c>
      <c r="J7" s="202">
        <v>9.6041683862075402</v>
      </c>
      <c r="K7" s="203">
        <v>51303</v>
      </c>
      <c r="L7" s="202">
        <v>1.8736482582664</v>
      </c>
      <c r="M7" s="203">
        <v>109965</v>
      </c>
      <c r="N7" s="208">
        <v>737368</v>
      </c>
      <c r="O7" s="208">
        <v>1348269</v>
      </c>
      <c r="P7" s="209">
        <v>49.240431622411499</v>
      </c>
      <c r="Q7" s="208">
        <v>1389865</v>
      </c>
      <c r="R7" s="209">
        <v>50.759568377588501</v>
      </c>
      <c r="S7" s="208">
        <v>1928358</v>
      </c>
      <c r="T7" s="209">
        <v>48.334159640548798</v>
      </c>
      <c r="U7" s="208">
        <v>2061280</v>
      </c>
      <c r="V7" s="209">
        <v>51.665840359451202</v>
      </c>
      <c r="W7" s="208">
        <v>1861836</v>
      </c>
      <c r="X7" s="209">
        <v>67.996526101352202</v>
      </c>
      <c r="Y7" s="208">
        <v>876298</v>
      </c>
      <c r="Z7" s="209">
        <v>32.003473898647798</v>
      </c>
      <c r="AA7" s="208">
        <v>3760756</v>
      </c>
      <c r="AB7" s="209">
        <v>94.263088530839099</v>
      </c>
      <c r="AC7" s="208">
        <v>228882</v>
      </c>
      <c r="AD7" s="209">
        <v>5.7369114691608596</v>
      </c>
      <c r="AE7" s="208">
        <v>1332698</v>
      </c>
      <c r="AF7" s="209">
        <v>33.403983018008098</v>
      </c>
      <c r="AG7" s="208">
        <v>1181346</v>
      </c>
      <c r="AH7" s="209">
        <v>29.610355626249799</v>
      </c>
      <c r="AI7" s="208">
        <v>587523</v>
      </c>
      <c r="AJ7" s="209">
        <v>14.726223281410499</v>
      </c>
      <c r="AK7" s="208">
        <v>875137</v>
      </c>
      <c r="AL7" s="209">
        <v>21.935248260619101</v>
      </c>
      <c r="AM7" s="208">
        <v>8137</v>
      </c>
      <c r="AN7" s="209">
        <v>0.203953341130198</v>
      </c>
      <c r="AO7" s="208">
        <v>4797</v>
      </c>
      <c r="AP7" s="209">
        <v>0.120236472582224</v>
      </c>
      <c r="AQ7" s="218">
        <v>2738134</v>
      </c>
      <c r="AR7" s="218">
        <v>3989638</v>
      </c>
      <c r="AU7" s="219" t="s">
        <v>951</v>
      </c>
      <c r="AV7" s="220" t="s">
        <v>952</v>
      </c>
      <c r="AW7" s="220" t="s">
        <v>953</v>
      </c>
      <c r="AX7" s="220" t="s">
        <v>954</v>
      </c>
      <c r="AY7" s="220" t="s">
        <v>955</v>
      </c>
      <c r="AZ7" s="220" t="s">
        <v>956</v>
      </c>
      <c r="BA7" s="220" t="s">
        <v>957</v>
      </c>
      <c r="BB7" s="220" t="s">
        <v>958</v>
      </c>
      <c r="BC7" s="220" t="s">
        <v>959</v>
      </c>
      <c r="BD7" s="220" t="s">
        <v>960</v>
      </c>
      <c r="BE7" s="220" t="s">
        <v>961</v>
      </c>
      <c r="BF7" s="220" t="s">
        <v>962</v>
      </c>
      <c r="BG7" s="220" t="s">
        <v>963</v>
      </c>
      <c r="BH7" s="55" t="s">
        <v>964</v>
      </c>
      <c r="BI7" s="55" t="s">
        <v>965</v>
      </c>
      <c r="BJ7" s="55" t="s">
        <v>966</v>
      </c>
      <c r="BK7" s="55" t="s">
        <v>967</v>
      </c>
      <c r="BL7" s="221" t="s">
        <v>968</v>
      </c>
      <c r="BM7" s="221" t="s">
        <v>969</v>
      </c>
      <c r="BN7" s="221" t="s">
        <v>970</v>
      </c>
      <c r="BO7" s="221" t="s">
        <v>971</v>
      </c>
      <c r="BP7" s="223" t="s">
        <v>972</v>
      </c>
      <c r="BQ7" s="223" t="s">
        <v>973</v>
      </c>
      <c r="BR7" s="223" t="s">
        <v>974</v>
      </c>
      <c r="BS7" s="223" t="s">
        <v>975</v>
      </c>
      <c r="BT7" s="224" t="s">
        <v>976</v>
      </c>
      <c r="BU7" s="224" t="s">
        <v>977</v>
      </c>
      <c r="BV7" s="224" t="s">
        <v>978</v>
      </c>
      <c r="BW7" s="224" t="s">
        <v>979</v>
      </c>
      <c r="BX7" s="226" t="s">
        <v>980</v>
      </c>
      <c r="BY7" s="226" t="s">
        <v>981</v>
      </c>
      <c r="BZ7" s="226" t="s">
        <v>982</v>
      </c>
      <c r="CA7" s="226" t="s">
        <v>983</v>
      </c>
      <c r="CB7" s="226" t="s">
        <v>984</v>
      </c>
      <c r="CC7" s="226" t="s">
        <v>985</v>
      </c>
      <c r="CD7" s="226" t="s">
        <v>986</v>
      </c>
      <c r="CE7" s="226" t="s">
        <v>987</v>
      </c>
      <c r="CF7" s="226" t="s">
        <v>988</v>
      </c>
      <c r="CG7" s="226" t="s">
        <v>989</v>
      </c>
      <c r="CH7" s="226" t="s">
        <v>990</v>
      </c>
      <c r="CI7" s="226" t="s">
        <v>991</v>
      </c>
    </row>
    <row r="8" spans="1:89" ht="18" customHeight="1">
      <c r="A8" s="145">
        <v>1</v>
      </c>
      <c r="B8" s="90" t="s">
        <v>316</v>
      </c>
      <c r="C8" s="204">
        <v>14276</v>
      </c>
      <c r="D8" s="205">
        <v>1.44995633623874</v>
      </c>
      <c r="E8" s="204">
        <v>18089</v>
      </c>
      <c r="F8" s="206">
        <v>30.806042337233301</v>
      </c>
      <c r="G8" s="204">
        <v>8138</v>
      </c>
      <c r="H8" s="206">
        <v>13.8592278478857</v>
      </c>
      <c r="I8" s="204">
        <v>4009</v>
      </c>
      <c r="J8" s="206">
        <v>6.8274323472811203</v>
      </c>
      <c r="K8" s="204">
        <v>724</v>
      </c>
      <c r="L8" s="206">
        <v>1.2329910250515199</v>
      </c>
      <c r="M8" s="204">
        <v>1145</v>
      </c>
      <c r="N8" s="204">
        <v>12338</v>
      </c>
      <c r="O8" s="204">
        <v>29022</v>
      </c>
      <c r="P8" s="206">
        <v>49.425228631277797</v>
      </c>
      <c r="Q8" s="204">
        <v>29697</v>
      </c>
      <c r="R8" s="206">
        <v>50.574771368722203</v>
      </c>
      <c r="S8" s="204">
        <v>14398</v>
      </c>
      <c r="T8" s="206">
        <v>58.112689699709399</v>
      </c>
      <c r="U8" s="204">
        <v>10378</v>
      </c>
      <c r="V8" s="206">
        <v>41.887310300290601</v>
      </c>
      <c r="W8" s="204">
        <v>37850</v>
      </c>
      <c r="X8" s="206">
        <v>64.459544610773307</v>
      </c>
      <c r="Y8" s="204">
        <v>20869</v>
      </c>
      <c r="Z8" s="206">
        <v>35.5404553892267</v>
      </c>
      <c r="AA8" s="204">
        <v>19513</v>
      </c>
      <c r="AB8" s="206">
        <v>78.757668711656393</v>
      </c>
      <c r="AC8" s="204">
        <v>5263</v>
      </c>
      <c r="AD8" s="206">
        <v>21.2423312883436</v>
      </c>
      <c r="AE8" s="204">
        <v>11366</v>
      </c>
      <c r="AF8" s="206">
        <v>45.875040361640302</v>
      </c>
      <c r="AG8" s="204">
        <v>5163</v>
      </c>
      <c r="AH8" s="206">
        <v>20.838714885372902</v>
      </c>
      <c r="AI8" s="204">
        <v>3029</v>
      </c>
      <c r="AJ8" s="206">
        <v>12.225540845979999</v>
      </c>
      <c r="AK8" s="204">
        <v>5207</v>
      </c>
      <c r="AL8" s="206">
        <v>21.016306102680002</v>
      </c>
      <c r="AM8" s="204">
        <v>3</v>
      </c>
      <c r="AN8" s="206">
        <v>1.2108492089118499E-2</v>
      </c>
      <c r="AO8" s="204">
        <v>8</v>
      </c>
      <c r="AP8" s="206">
        <v>3.2289312237649297E-2</v>
      </c>
      <c r="AQ8" s="100">
        <v>58719</v>
      </c>
      <c r="AR8" s="100">
        <v>24776</v>
      </c>
      <c r="AT8" s="55"/>
      <c r="AU8" s="55">
        <v>142</v>
      </c>
      <c r="AV8" s="55">
        <v>702</v>
      </c>
      <c r="AW8" s="55">
        <v>0.239917976760082</v>
      </c>
      <c r="AX8" s="55">
        <v>1176</v>
      </c>
      <c r="AY8" s="55">
        <v>0.401913875598086</v>
      </c>
      <c r="AZ8" s="55">
        <v>429</v>
      </c>
      <c r="BA8" s="55">
        <v>0.14661654135338301</v>
      </c>
      <c r="BB8" s="55">
        <v>105</v>
      </c>
      <c r="BC8" s="55">
        <v>3.5885167464114798E-2</v>
      </c>
      <c r="BD8" s="55">
        <v>36</v>
      </c>
      <c r="BE8" s="55">
        <v>1.23034859876965E-2</v>
      </c>
      <c r="BF8" s="55">
        <v>17</v>
      </c>
      <c r="BG8" s="55">
        <v>461</v>
      </c>
      <c r="BH8" s="55">
        <v>1446</v>
      </c>
      <c r="BI8" s="55">
        <v>0.49419002050581001</v>
      </c>
      <c r="BJ8" s="55">
        <v>1480</v>
      </c>
      <c r="BK8" s="55">
        <v>0.50580997949419004</v>
      </c>
      <c r="BL8" s="55">
        <v>341</v>
      </c>
      <c r="BM8" s="55">
        <v>0.44228274967574599</v>
      </c>
      <c r="BN8" s="55">
        <v>430</v>
      </c>
      <c r="BO8" s="55">
        <v>0.55771725032425401</v>
      </c>
      <c r="BP8" s="55">
        <v>1306</v>
      </c>
      <c r="BQ8" s="55">
        <v>0.44634313055365699</v>
      </c>
      <c r="BR8" s="55">
        <v>1620</v>
      </c>
      <c r="BS8" s="55">
        <v>0.55365686944634296</v>
      </c>
      <c r="BT8" s="55">
        <v>160</v>
      </c>
      <c r="BU8" s="55">
        <v>0.20752269779507099</v>
      </c>
      <c r="BV8" s="55">
        <v>611</v>
      </c>
      <c r="BW8" s="55">
        <v>0.79247730220492896</v>
      </c>
      <c r="BX8" s="55">
        <v>340</v>
      </c>
      <c r="BY8" s="55">
        <v>0.44098573281452702</v>
      </c>
      <c r="BZ8" s="55">
        <v>170</v>
      </c>
      <c r="CA8" s="55">
        <v>0.22049286640726301</v>
      </c>
      <c r="CB8" s="55">
        <v>90</v>
      </c>
      <c r="CC8" s="55">
        <v>0.116731517509728</v>
      </c>
      <c r="CD8" s="55">
        <v>171</v>
      </c>
      <c r="CE8" s="55">
        <v>0.22178988326848201</v>
      </c>
      <c r="CF8" s="55">
        <v>0</v>
      </c>
      <c r="CG8" s="55">
        <v>0</v>
      </c>
      <c r="CH8" s="55">
        <v>0</v>
      </c>
      <c r="CI8" s="55">
        <v>0</v>
      </c>
    </row>
    <row r="9" spans="1:89" ht="15">
      <c r="A9" s="94">
        <v>142</v>
      </c>
      <c r="B9" s="94" t="s">
        <v>67</v>
      </c>
      <c r="C9" s="96">
        <v>702</v>
      </c>
      <c r="D9" s="207">
        <v>0.239917976760082</v>
      </c>
      <c r="E9" s="96">
        <v>1176</v>
      </c>
      <c r="F9" s="207">
        <v>0.401913875598086</v>
      </c>
      <c r="G9" s="96">
        <v>429</v>
      </c>
      <c r="H9" s="207">
        <v>0.14661654135338301</v>
      </c>
      <c r="I9" s="96">
        <v>105</v>
      </c>
      <c r="J9" s="207">
        <v>3.5885167464114798E-2</v>
      </c>
      <c r="K9" s="96">
        <v>36</v>
      </c>
      <c r="L9" s="207">
        <v>1.23034859876965E-2</v>
      </c>
      <c r="M9" s="96">
        <v>17</v>
      </c>
      <c r="N9" s="96">
        <v>461</v>
      </c>
      <c r="O9" s="96">
        <v>1480</v>
      </c>
      <c r="P9" s="207">
        <v>0.50580997949419004</v>
      </c>
      <c r="Q9" s="96">
        <v>1446</v>
      </c>
      <c r="R9" s="207">
        <v>0.49419002050581001</v>
      </c>
      <c r="S9" s="96">
        <v>430</v>
      </c>
      <c r="T9" s="207">
        <v>0.55771725032425401</v>
      </c>
      <c r="U9" s="96">
        <v>341</v>
      </c>
      <c r="V9" s="207">
        <v>0.44228274967574599</v>
      </c>
      <c r="W9" s="96">
        <v>1620</v>
      </c>
      <c r="X9" s="207">
        <v>0.55365686944634296</v>
      </c>
      <c r="Y9" s="96">
        <v>1306</v>
      </c>
      <c r="Z9" s="207">
        <v>0.44634313055365699</v>
      </c>
      <c r="AA9" s="96">
        <v>611</v>
      </c>
      <c r="AB9" s="207">
        <v>0.79247730220492896</v>
      </c>
      <c r="AC9" s="96">
        <v>160</v>
      </c>
      <c r="AD9" s="207">
        <v>20.752269779507099</v>
      </c>
      <c r="AE9" s="96">
        <v>340</v>
      </c>
      <c r="AF9" s="207">
        <v>0.44098573281452702</v>
      </c>
      <c r="AG9" s="96">
        <v>170</v>
      </c>
      <c r="AH9" s="207">
        <v>0.22049286640726301</v>
      </c>
      <c r="AI9" s="96">
        <v>90</v>
      </c>
      <c r="AJ9" s="207">
        <v>0.116731517509728</v>
      </c>
      <c r="AK9" s="96">
        <v>171</v>
      </c>
      <c r="AL9" s="207">
        <v>0.22178988326848201</v>
      </c>
      <c r="AM9" s="96">
        <v>0</v>
      </c>
      <c r="AN9" s="207">
        <v>0</v>
      </c>
      <c r="AO9" s="96">
        <v>0</v>
      </c>
      <c r="AP9" s="207">
        <v>0</v>
      </c>
      <c r="AQ9" s="101">
        <v>2926</v>
      </c>
      <c r="AR9" s="101">
        <v>771</v>
      </c>
      <c r="AT9" s="55"/>
      <c r="AU9" s="55">
        <v>425</v>
      </c>
      <c r="AV9" s="55">
        <v>1175</v>
      </c>
      <c r="AW9" s="55">
        <v>0.208814643682246</v>
      </c>
      <c r="AX9" s="55">
        <v>1628</v>
      </c>
      <c r="AY9" s="55">
        <v>0.28931935311889101</v>
      </c>
      <c r="AZ9" s="55">
        <v>1048</v>
      </c>
      <c r="BA9" s="55">
        <v>0.18624489070552699</v>
      </c>
      <c r="BB9" s="55">
        <v>316</v>
      </c>
      <c r="BC9" s="55">
        <v>5.6157810556246697E-2</v>
      </c>
      <c r="BD9" s="55">
        <v>92</v>
      </c>
      <c r="BE9" s="55">
        <v>1.6349742313844E-2</v>
      </c>
      <c r="BF9" s="55">
        <v>73</v>
      </c>
      <c r="BG9" s="55">
        <v>1295</v>
      </c>
      <c r="BH9" s="55">
        <v>2801</v>
      </c>
      <c r="BI9" s="55">
        <v>0.49777856762040201</v>
      </c>
      <c r="BJ9" s="55">
        <v>2826</v>
      </c>
      <c r="BK9" s="55">
        <v>0.50222143237959804</v>
      </c>
      <c r="BL9" s="55">
        <v>874</v>
      </c>
      <c r="BM9" s="55">
        <v>0.41461100569260001</v>
      </c>
      <c r="BN9" s="55">
        <v>1234</v>
      </c>
      <c r="BO9" s="55">
        <v>0.58538899430739999</v>
      </c>
      <c r="BP9" s="55">
        <v>2734</v>
      </c>
      <c r="BQ9" s="55">
        <v>0.48587169006575398</v>
      </c>
      <c r="BR9" s="55">
        <v>2893</v>
      </c>
      <c r="BS9" s="55">
        <v>0.51412830993424596</v>
      </c>
      <c r="BT9" s="55">
        <v>566</v>
      </c>
      <c r="BU9" s="55">
        <v>0.26850094876660302</v>
      </c>
      <c r="BV9" s="55">
        <v>1542</v>
      </c>
      <c r="BW9" s="55">
        <v>0.73149905123339698</v>
      </c>
      <c r="BX9" s="55">
        <v>999</v>
      </c>
      <c r="BY9" s="55">
        <v>0.47390891840607202</v>
      </c>
      <c r="BZ9" s="55">
        <v>433</v>
      </c>
      <c r="CA9" s="55">
        <v>0.205407969639469</v>
      </c>
      <c r="CB9" s="55">
        <v>234</v>
      </c>
      <c r="CC9" s="55">
        <v>0.11100569259962</v>
      </c>
      <c r="CD9" s="55">
        <v>441</v>
      </c>
      <c r="CE9" s="55">
        <v>0.20920303605313101</v>
      </c>
      <c r="CF9" s="55">
        <v>1</v>
      </c>
      <c r="CG9" s="55">
        <v>4.7438330170778E-4</v>
      </c>
      <c r="CH9" s="55">
        <v>0</v>
      </c>
      <c r="CI9" s="55">
        <v>0</v>
      </c>
    </row>
    <row r="10" spans="1:89" ht="15">
      <c r="A10" s="94">
        <v>425</v>
      </c>
      <c r="B10" s="94" t="s">
        <v>147</v>
      </c>
      <c r="C10" s="96">
        <v>1175</v>
      </c>
      <c r="D10" s="207">
        <v>0.208814643682246</v>
      </c>
      <c r="E10" s="96">
        <v>1628</v>
      </c>
      <c r="F10" s="207">
        <v>0.28931935311889101</v>
      </c>
      <c r="G10" s="96">
        <v>1048</v>
      </c>
      <c r="H10" s="207">
        <v>0.18624489070552699</v>
      </c>
      <c r="I10" s="96">
        <v>316</v>
      </c>
      <c r="J10" s="207">
        <v>5.6157810556246697E-2</v>
      </c>
      <c r="K10" s="96">
        <v>92</v>
      </c>
      <c r="L10" s="207">
        <v>1.6349742313844E-2</v>
      </c>
      <c r="M10" s="96">
        <v>73</v>
      </c>
      <c r="N10" s="96">
        <v>1295</v>
      </c>
      <c r="O10" s="96">
        <v>2826</v>
      </c>
      <c r="P10" s="207">
        <v>0.50222143237959804</v>
      </c>
      <c r="Q10" s="96">
        <v>2801</v>
      </c>
      <c r="R10" s="207">
        <v>0.49777856762040201</v>
      </c>
      <c r="S10" s="96">
        <v>1234</v>
      </c>
      <c r="T10" s="207">
        <v>0.58538899430739999</v>
      </c>
      <c r="U10" s="96">
        <v>874</v>
      </c>
      <c r="V10" s="207">
        <v>0.41461100569260001</v>
      </c>
      <c r="W10" s="96">
        <v>2893</v>
      </c>
      <c r="X10" s="207">
        <v>0.51412830993424596</v>
      </c>
      <c r="Y10" s="96">
        <v>2734</v>
      </c>
      <c r="Z10" s="207">
        <v>0.48587169006575398</v>
      </c>
      <c r="AA10" s="96">
        <v>1542</v>
      </c>
      <c r="AB10" s="207">
        <v>0.73149905123339698</v>
      </c>
      <c r="AC10" s="96">
        <v>566</v>
      </c>
      <c r="AD10" s="207">
        <v>26.8500948766603</v>
      </c>
      <c r="AE10" s="96">
        <v>999</v>
      </c>
      <c r="AF10" s="207">
        <v>0.47390891840607202</v>
      </c>
      <c r="AG10" s="96">
        <v>433</v>
      </c>
      <c r="AH10" s="207">
        <v>0.205407969639469</v>
      </c>
      <c r="AI10" s="96">
        <v>234</v>
      </c>
      <c r="AJ10" s="207">
        <v>0.11100569259962</v>
      </c>
      <c r="AK10" s="96">
        <v>441</v>
      </c>
      <c r="AL10" s="207">
        <v>0.20920303605313101</v>
      </c>
      <c r="AM10" s="96">
        <v>1</v>
      </c>
      <c r="AN10" s="207">
        <v>4.7438330170778E-4</v>
      </c>
      <c r="AO10" s="96">
        <v>0</v>
      </c>
      <c r="AP10" s="207">
        <v>0</v>
      </c>
      <c r="AQ10" s="101">
        <v>5627</v>
      </c>
      <c r="AR10" s="101">
        <v>2108</v>
      </c>
      <c r="AT10" s="55"/>
      <c r="AU10" s="55">
        <v>579</v>
      </c>
      <c r="AV10" s="55">
        <v>5690</v>
      </c>
      <c r="AW10" s="55">
        <v>0.22515036403925301</v>
      </c>
      <c r="AX10" s="55">
        <v>8589</v>
      </c>
      <c r="AY10" s="55">
        <v>0.33986229819563202</v>
      </c>
      <c r="AZ10" s="55">
        <v>3811</v>
      </c>
      <c r="BA10" s="55">
        <v>0.15079930357708099</v>
      </c>
      <c r="BB10" s="55">
        <v>1958</v>
      </c>
      <c r="BC10" s="55">
        <v>7.7477049699271897E-2</v>
      </c>
      <c r="BD10" s="55">
        <v>339</v>
      </c>
      <c r="BE10" s="55">
        <v>1.34140550807217E-2</v>
      </c>
      <c r="BF10" s="55">
        <v>573</v>
      </c>
      <c r="BG10" s="55">
        <v>4312</v>
      </c>
      <c r="BH10" s="55">
        <v>12807</v>
      </c>
      <c r="BI10" s="55">
        <v>0.506766381766382</v>
      </c>
      <c r="BJ10" s="55">
        <v>12465</v>
      </c>
      <c r="BK10" s="55">
        <v>0.493233618233618</v>
      </c>
      <c r="BL10" s="55">
        <v>6139</v>
      </c>
      <c r="BM10" s="55">
        <v>0.42694206829404002</v>
      </c>
      <c r="BN10" s="55">
        <v>8240</v>
      </c>
      <c r="BO10" s="55">
        <v>0.57305793170595998</v>
      </c>
      <c r="BP10" s="55">
        <v>6409</v>
      </c>
      <c r="BQ10" s="55">
        <v>0.25360082304526699</v>
      </c>
      <c r="BR10" s="55">
        <v>18863</v>
      </c>
      <c r="BS10" s="55">
        <v>0.74639917695473201</v>
      </c>
      <c r="BT10" s="55">
        <v>2878</v>
      </c>
      <c r="BU10" s="55">
        <v>0.20015300090409599</v>
      </c>
      <c r="BV10" s="55">
        <v>11501</v>
      </c>
      <c r="BW10" s="55">
        <v>0.79984699909590395</v>
      </c>
      <c r="BX10" s="55">
        <v>6444</v>
      </c>
      <c r="BY10" s="55">
        <v>0.44815355727102002</v>
      </c>
      <c r="BZ10" s="55">
        <v>3060</v>
      </c>
      <c r="CA10" s="55">
        <v>0.21281034842478599</v>
      </c>
      <c r="CB10" s="55">
        <v>1795</v>
      </c>
      <c r="CC10" s="55">
        <v>0.124834828569442</v>
      </c>
      <c r="CD10" s="55">
        <v>3073</v>
      </c>
      <c r="CE10" s="55">
        <v>0.21371444467626399</v>
      </c>
      <c r="CF10" s="55">
        <v>1</v>
      </c>
      <c r="CG10" s="55">
        <v>6.9545865498296105E-5</v>
      </c>
      <c r="CH10" s="55">
        <v>6</v>
      </c>
      <c r="CI10" s="55">
        <v>4.1727519298977698E-4</v>
      </c>
    </row>
    <row r="11" spans="1:89" ht="15">
      <c r="A11" s="94">
        <v>579</v>
      </c>
      <c r="B11" s="94" t="s">
        <v>171</v>
      </c>
      <c r="C11" s="96">
        <v>5690</v>
      </c>
      <c r="D11" s="207">
        <v>0.22515036403925301</v>
      </c>
      <c r="E11" s="96">
        <v>8589</v>
      </c>
      <c r="F11" s="207">
        <v>0.33986229819563202</v>
      </c>
      <c r="G11" s="96">
        <v>3811</v>
      </c>
      <c r="H11" s="207">
        <v>0.15079930357708099</v>
      </c>
      <c r="I11" s="96">
        <v>1958</v>
      </c>
      <c r="J11" s="207">
        <v>7.7477049699271897E-2</v>
      </c>
      <c r="K11" s="96">
        <v>339</v>
      </c>
      <c r="L11" s="207">
        <v>1.34140550807217E-2</v>
      </c>
      <c r="M11" s="96">
        <v>573</v>
      </c>
      <c r="N11" s="96">
        <v>4312</v>
      </c>
      <c r="O11" s="96">
        <v>12465</v>
      </c>
      <c r="P11" s="207">
        <v>0.493233618233618</v>
      </c>
      <c r="Q11" s="96">
        <v>12807</v>
      </c>
      <c r="R11" s="207">
        <v>0.506766381766382</v>
      </c>
      <c r="S11" s="96">
        <v>8240</v>
      </c>
      <c r="T11" s="207">
        <v>0.57305793170595998</v>
      </c>
      <c r="U11" s="96">
        <v>6139</v>
      </c>
      <c r="V11" s="207">
        <v>0.42694206829404002</v>
      </c>
      <c r="W11" s="96">
        <v>18863</v>
      </c>
      <c r="X11" s="207">
        <v>0.74639917695473201</v>
      </c>
      <c r="Y11" s="96">
        <v>6409</v>
      </c>
      <c r="Z11" s="207">
        <v>0.25360082304526699</v>
      </c>
      <c r="AA11" s="96">
        <v>11501</v>
      </c>
      <c r="AB11" s="207">
        <v>0.79984699909590395</v>
      </c>
      <c r="AC11" s="96">
        <v>2878</v>
      </c>
      <c r="AD11" s="207">
        <v>20.0153000904096</v>
      </c>
      <c r="AE11" s="96">
        <v>6444</v>
      </c>
      <c r="AF11" s="207">
        <v>0.44815355727102002</v>
      </c>
      <c r="AG11" s="96">
        <v>3060</v>
      </c>
      <c r="AH11" s="207">
        <v>0.21281034842478599</v>
      </c>
      <c r="AI11" s="96">
        <v>1795</v>
      </c>
      <c r="AJ11" s="207">
        <v>0.124834828569442</v>
      </c>
      <c r="AK11" s="96">
        <v>3073</v>
      </c>
      <c r="AL11" s="207">
        <v>0.21371444467626399</v>
      </c>
      <c r="AM11" s="96">
        <v>1</v>
      </c>
      <c r="AN11" s="207">
        <v>6.9545865498296105E-5</v>
      </c>
      <c r="AO11" s="96">
        <v>6</v>
      </c>
      <c r="AP11" s="207">
        <v>4.1727519298977698E-4</v>
      </c>
      <c r="AQ11" s="101">
        <v>25272</v>
      </c>
      <c r="AR11" s="101">
        <v>14379</v>
      </c>
      <c r="AT11" s="55"/>
      <c r="AU11" s="55">
        <v>585</v>
      </c>
      <c r="AV11" s="55">
        <v>1147</v>
      </c>
      <c r="AW11" s="55">
        <v>0.167298716452742</v>
      </c>
      <c r="AX11" s="55">
        <v>2317</v>
      </c>
      <c r="AY11" s="55">
        <v>0.33795215869311601</v>
      </c>
      <c r="AZ11" s="55">
        <v>1579</v>
      </c>
      <c r="BA11" s="55">
        <v>0.23030921820303399</v>
      </c>
      <c r="BB11" s="55">
        <v>448</v>
      </c>
      <c r="BC11" s="55">
        <v>6.5344224037339596E-2</v>
      </c>
      <c r="BD11" s="55">
        <v>141</v>
      </c>
      <c r="BE11" s="55">
        <v>2.0565927654609101E-2</v>
      </c>
      <c r="BF11" s="55">
        <v>68</v>
      </c>
      <c r="BG11" s="55">
        <v>1156</v>
      </c>
      <c r="BH11" s="55">
        <v>3536</v>
      </c>
      <c r="BI11" s="55">
        <v>0.51575262543757305</v>
      </c>
      <c r="BJ11" s="55">
        <v>3320</v>
      </c>
      <c r="BK11" s="55">
        <v>0.484247374562427</v>
      </c>
      <c r="BL11" s="55">
        <v>989</v>
      </c>
      <c r="BM11" s="55">
        <v>0.41450125733445098</v>
      </c>
      <c r="BN11" s="55">
        <v>1397</v>
      </c>
      <c r="BO11" s="55">
        <v>0.58549874266554902</v>
      </c>
      <c r="BP11" s="55">
        <v>2269</v>
      </c>
      <c r="BQ11" s="55">
        <v>0.33095099183197202</v>
      </c>
      <c r="BR11" s="55">
        <v>4587</v>
      </c>
      <c r="BS11" s="55">
        <v>0.66904900816802804</v>
      </c>
      <c r="BT11" s="55">
        <v>426</v>
      </c>
      <c r="BU11" s="55">
        <v>0.17854149203688199</v>
      </c>
      <c r="BV11" s="55">
        <v>1960</v>
      </c>
      <c r="BW11" s="55">
        <v>0.82145850796311803</v>
      </c>
      <c r="BX11" s="55">
        <v>1120</v>
      </c>
      <c r="BY11" s="55">
        <v>0.46940486169321</v>
      </c>
      <c r="BZ11" s="55">
        <v>460</v>
      </c>
      <c r="CA11" s="55">
        <v>0.19279128248114</v>
      </c>
      <c r="CB11" s="55">
        <v>277</v>
      </c>
      <c r="CC11" s="55">
        <v>0.116093880972339</v>
      </c>
      <c r="CD11" s="55">
        <v>529</v>
      </c>
      <c r="CE11" s="55">
        <v>0.22170997485331101</v>
      </c>
      <c r="CF11" s="55">
        <v>0</v>
      </c>
      <c r="CG11" s="55">
        <v>0</v>
      </c>
      <c r="CH11" s="55">
        <v>0</v>
      </c>
      <c r="CI11" s="55">
        <v>0</v>
      </c>
    </row>
    <row r="12" spans="1:89" ht="15">
      <c r="A12" s="94">
        <v>585</v>
      </c>
      <c r="B12" s="94" t="s">
        <v>173</v>
      </c>
      <c r="C12" s="96">
        <v>1147</v>
      </c>
      <c r="D12" s="207">
        <v>0.167298716452742</v>
      </c>
      <c r="E12" s="96">
        <v>2317</v>
      </c>
      <c r="F12" s="207">
        <v>0.33795215869311601</v>
      </c>
      <c r="G12" s="96">
        <v>1579</v>
      </c>
      <c r="H12" s="207">
        <v>0.23030921820303399</v>
      </c>
      <c r="I12" s="96">
        <v>448</v>
      </c>
      <c r="J12" s="207">
        <v>6.5344224037339596E-2</v>
      </c>
      <c r="K12" s="96">
        <v>141</v>
      </c>
      <c r="L12" s="207">
        <v>2.0565927654609101E-2</v>
      </c>
      <c r="M12" s="96">
        <v>68</v>
      </c>
      <c r="N12" s="96">
        <v>1156</v>
      </c>
      <c r="O12" s="96">
        <v>3320</v>
      </c>
      <c r="P12" s="207">
        <v>0.484247374562427</v>
      </c>
      <c r="Q12" s="96">
        <v>3536</v>
      </c>
      <c r="R12" s="207">
        <v>0.51575262543757305</v>
      </c>
      <c r="S12" s="96">
        <v>1397</v>
      </c>
      <c r="T12" s="207">
        <v>0.58549874266554902</v>
      </c>
      <c r="U12" s="96">
        <v>989</v>
      </c>
      <c r="V12" s="207">
        <v>0.41450125733445098</v>
      </c>
      <c r="W12" s="96">
        <v>4587</v>
      </c>
      <c r="X12" s="207">
        <v>0.66904900816802804</v>
      </c>
      <c r="Y12" s="96">
        <v>2269</v>
      </c>
      <c r="Z12" s="207">
        <v>0.33095099183197202</v>
      </c>
      <c r="AA12" s="96">
        <v>1960</v>
      </c>
      <c r="AB12" s="207">
        <v>0.82145850796311803</v>
      </c>
      <c r="AC12" s="96">
        <v>426</v>
      </c>
      <c r="AD12" s="207">
        <v>17.854149203688198</v>
      </c>
      <c r="AE12" s="96">
        <v>1120</v>
      </c>
      <c r="AF12" s="207">
        <v>0.46940486169321</v>
      </c>
      <c r="AG12" s="96">
        <v>460</v>
      </c>
      <c r="AH12" s="207">
        <v>0.19279128248114</v>
      </c>
      <c r="AI12" s="96">
        <v>277</v>
      </c>
      <c r="AJ12" s="207">
        <v>0.116093880972339</v>
      </c>
      <c r="AK12" s="96">
        <v>529</v>
      </c>
      <c r="AL12" s="207">
        <v>0.22170997485331101</v>
      </c>
      <c r="AM12" s="96">
        <v>0</v>
      </c>
      <c r="AN12" s="207">
        <v>0</v>
      </c>
      <c r="AO12" s="96">
        <v>0</v>
      </c>
      <c r="AP12" s="207">
        <v>0</v>
      </c>
      <c r="AQ12" s="101">
        <v>6856</v>
      </c>
      <c r="AR12" s="101">
        <v>2386</v>
      </c>
      <c r="AT12" s="55"/>
      <c r="AU12" s="55">
        <v>591</v>
      </c>
      <c r="AV12" s="55">
        <v>3450</v>
      </c>
      <c r="AW12" s="55">
        <v>0.35450061652281101</v>
      </c>
      <c r="AX12" s="55">
        <v>2283</v>
      </c>
      <c r="AY12" s="55">
        <v>0.234586929716399</v>
      </c>
      <c r="AZ12" s="55">
        <v>518</v>
      </c>
      <c r="BA12" s="55">
        <v>5.3226469379367002E-2</v>
      </c>
      <c r="BB12" s="55">
        <v>661</v>
      </c>
      <c r="BC12" s="55">
        <v>6.7920263049732796E-2</v>
      </c>
      <c r="BD12" s="55">
        <v>28</v>
      </c>
      <c r="BE12" s="55">
        <v>2.8771064529387598E-3</v>
      </c>
      <c r="BF12" s="55">
        <v>202</v>
      </c>
      <c r="BG12" s="55">
        <v>2590</v>
      </c>
      <c r="BH12" s="55">
        <v>4995</v>
      </c>
      <c r="BI12" s="55">
        <v>0.51325524044389603</v>
      </c>
      <c r="BJ12" s="55">
        <v>4737</v>
      </c>
      <c r="BK12" s="55">
        <v>0.48674475955610402</v>
      </c>
      <c r="BL12" s="55">
        <v>1608</v>
      </c>
      <c r="BM12" s="55">
        <v>0.40832910106653098</v>
      </c>
      <c r="BN12" s="55">
        <v>2330</v>
      </c>
      <c r="BO12" s="55">
        <v>0.59167089893346902</v>
      </c>
      <c r="BP12" s="55">
        <v>4189</v>
      </c>
      <c r="BQ12" s="55">
        <v>0.43043567612001599</v>
      </c>
      <c r="BR12" s="55">
        <v>5543</v>
      </c>
      <c r="BS12" s="55">
        <v>0.56956432387998401</v>
      </c>
      <c r="BT12" s="55">
        <v>934</v>
      </c>
      <c r="BU12" s="55">
        <v>0.23717623158963899</v>
      </c>
      <c r="BV12" s="55">
        <v>3004</v>
      </c>
      <c r="BW12" s="55">
        <v>0.76282376841036104</v>
      </c>
      <c r="BX12" s="55">
        <v>1806</v>
      </c>
      <c r="BY12" s="55">
        <v>0.45860843067547002</v>
      </c>
      <c r="BZ12" s="55">
        <v>786</v>
      </c>
      <c r="CA12" s="55">
        <v>0.199593702386998</v>
      </c>
      <c r="CB12" s="55">
        <v>523</v>
      </c>
      <c r="CC12" s="55">
        <v>0.13280853224987299</v>
      </c>
      <c r="CD12" s="55">
        <v>820</v>
      </c>
      <c r="CE12" s="55">
        <v>0.20822752666328101</v>
      </c>
      <c r="CF12" s="55">
        <v>1</v>
      </c>
      <c r="CG12" s="55">
        <v>2.5393600812595202E-4</v>
      </c>
      <c r="CH12" s="55">
        <v>2</v>
      </c>
      <c r="CI12" s="55">
        <v>5.0787201625190404E-4</v>
      </c>
    </row>
    <row r="13" spans="1:89" ht="15">
      <c r="A13" s="94">
        <v>591</v>
      </c>
      <c r="B13" s="94" t="s">
        <v>175</v>
      </c>
      <c r="C13" s="96">
        <v>3450</v>
      </c>
      <c r="D13" s="207">
        <v>0.35450061652281101</v>
      </c>
      <c r="E13" s="96">
        <v>2283</v>
      </c>
      <c r="F13" s="207">
        <v>0.234586929716399</v>
      </c>
      <c r="G13" s="96">
        <v>518</v>
      </c>
      <c r="H13" s="207">
        <v>5.3226469379367002E-2</v>
      </c>
      <c r="I13" s="96">
        <v>661</v>
      </c>
      <c r="J13" s="207">
        <v>6.7920263049732796E-2</v>
      </c>
      <c r="K13" s="96">
        <v>28</v>
      </c>
      <c r="L13" s="207">
        <v>2.8771064529387598E-3</v>
      </c>
      <c r="M13" s="96">
        <v>202</v>
      </c>
      <c r="N13" s="96">
        <v>2590</v>
      </c>
      <c r="O13" s="96">
        <v>4737</v>
      </c>
      <c r="P13" s="207">
        <v>0.48674475955610402</v>
      </c>
      <c r="Q13" s="96">
        <v>4995</v>
      </c>
      <c r="R13" s="207">
        <v>0.51325524044389603</v>
      </c>
      <c r="S13" s="96">
        <v>2330</v>
      </c>
      <c r="T13" s="207">
        <v>0.59167089893346902</v>
      </c>
      <c r="U13" s="96">
        <v>1608</v>
      </c>
      <c r="V13" s="207">
        <v>0.40832910106653098</v>
      </c>
      <c r="W13" s="96">
        <v>5543</v>
      </c>
      <c r="X13" s="207">
        <v>0.56956432387998401</v>
      </c>
      <c r="Y13" s="96">
        <v>4189</v>
      </c>
      <c r="Z13" s="207">
        <v>0.43043567612001599</v>
      </c>
      <c r="AA13" s="96">
        <v>3004</v>
      </c>
      <c r="AB13" s="207">
        <v>0.76282376841036104</v>
      </c>
      <c r="AC13" s="96">
        <v>934</v>
      </c>
      <c r="AD13" s="207">
        <v>23.717623158963899</v>
      </c>
      <c r="AE13" s="96">
        <v>1806</v>
      </c>
      <c r="AF13" s="207">
        <v>0.45860843067547002</v>
      </c>
      <c r="AG13" s="96">
        <v>786</v>
      </c>
      <c r="AH13" s="207">
        <v>0.199593702386998</v>
      </c>
      <c r="AI13" s="96">
        <v>523</v>
      </c>
      <c r="AJ13" s="207">
        <v>0.13280853224987299</v>
      </c>
      <c r="AK13" s="96">
        <v>820</v>
      </c>
      <c r="AL13" s="207">
        <v>0.20822752666328101</v>
      </c>
      <c r="AM13" s="96">
        <v>1</v>
      </c>
      <c r="AN13" s="207">
        <v>2.5393600812595202E-4</v>
      </c>
      <c r="AO13" s="96">
        <v>2</v>
      </c>
      <c r="AP13" s="207">
        <v>5.0787201625190404E-4</v>
      </c>
      <c r="AQ13" s="101">
        <v>9732</v>
      </c>
      <c r="AR13" s="101">
        <v>3938</v>
      </c>
      <c r="AT13" s="55"/>
      <c r="AU13" s="55">
        <v>893</v>
      </c>
      <c r="AV13" s="55">
        <v>2112</v>
      </c>
      <c r="AW13" s="55">
        <v>0.25427401878160399</v>
      </c>
      <c r="AX13" s="55">
        <v>2096</v>
      </c>
      <c r="AY13" s="55">
        <v>0.25234770045750099</v>
      </c>
      <c r="AZ13" s="55">
        <v>753</v>
      </c>
      <c r="BA13" s="55">
        <v>9.0657356128100205E-2</v>
      </c>
      <c r="BB13" s="55">
        <v>521</v>
      </c>
      <c r="BC13" s="55">
        <v>6.2725740428605806E-2</v>
      </c>
      <c r="BD13" s="55">
        <v>88</v>
      </c>
      <c r="BE13" s="55">
        <v>1.05947507825668E-2</v>
      </c>
      <c r="BF13" s="55">
        <v>212</v>
      </c>
      <c r="BG13" s="55">
        <v>2524</v>
      </c>
      <c r="BH13" s="55">
        <v>4112</v>
      </c>
      <c r="BI13" s="55">
        <v>0.49506380929448601</v>
      </c>
      <c r="BJ13" s="55">
        <v>4194</v>
      </c>
      <c r="BK13" s="55">
        <v>0.50493619070551399</v>
      </c>
      <c r="BL13" s="55">
        <v>427</v>
      </c>
      <c r="BM13" s="55">
        <v>0.35762144053601302</v>
      </c>
      <c r="BN13" s="55">
        <v>767</v>
      </c>
      <c r="BO13" s="55">
        <v>0.64237855946398703</v>
      </c>
      <c r="BP13" s="55">
        <v>3962</v>
      </c>
      <c r="BQ13" s="55">
        <v>0.47700457500602</v>
      </c>
      <c r="BR13" s="55">
        <v>4344</v>
      </c>
      <c r="BS13" s="55">
        <v>0.52299542499398</v>
      </c>
      <c r="BT13" s="55">
        <v>299</v>
      </c>
      <c r="BU13" s="55">
        <v>0.25041876046901201</v>
      </c>
      <c r="BV13" s="55">
        <v>895</v>
      </c>
      <c r="BW13" s="55">
        <v>0.74958123953098799</v>
      </c>
      <c r="BX13" s="55">
        <v>657</v>
      </c>
      <c r="BY13" s="55">
        <v>0.55025125628140703</v>
      </c>
      <c r="BZ13" s="55">
        <v>254</v>
      </c>
      <c r="CA13" s="55">
        <v>0.21273031825795599</v>
      </c>
      <c r="CB13" s="55">
        <v>110</v>
      </c>
      <c r="CC13" s="55">
        <v>9.2127303182579598E-2</v>
      </c>
      <c r="CD13" s="55">
        <v>173</v>
      </c>
      <c r="CE13" s="55">
        <v>0.14489112227805701</v>
      </c>
      <c r="CF13" s="55">
        <v>0</v>
      </c>
      <c r="CG13" s="55">
        <v>0</v>
      </c>
      <c r="CH13" s="55">
        <v>0</v>
      </c>
      <c r="CI13" s="55">
        <v>0</v>
      </c>
    </row>
    <row r="14" spans="1:89" ht="15">
      <c r="A14" s="94">
        <v>893</v>
      </c>
      <c r="B14" s="94" t="s">
        <v>265</v>
      </c>
      <c r="C14" s="96">
        <v>2112</v>
      </c>
      <c r="D14" s="207">
        <v>0.25427401878160399</v>
      </c>
      <c r="E14" s="96">
        <v>2096</v>
      </c>
      <c r="F14" s="207">
        <v>0.25234770045750099</v>
      </c>
      <c r="G14" s="96">
        <v>753</v>
      </c>
      <c r="H14" s="207">
        <v>9.0657356128100205E-2</v>
      </c>
      <c r="I14" s="96">
        <v>521</v>
      </c>
      <c r="J14" s="207">
        <v>6.2725740428605806E-2</v>
      </c>
      <c r="K14" s="96">
        <v>88</v>
      </c>
      <c r="L14" s="207">
        <v>1.05947507825668E-2</v>
      </c>
      <c r="M14" s="96">
        <v>212</v>
      </c>
      <c r="N14" s="96">
        <v>2524</v>
      </c>
      <c r="O14" s="96">
        <v>4194</v>
      </c>
      <c r="P14" s="207">
        <v>0.50493619070551399</v>
      </c>
      <c r="Q14" s="96">
        <v>4112</v>
      </c>
      <c r="R14" s="207">
        <v>0.49506380929448601</v>
      </c>
      <c r="S14" s="96">
        <v>767</v>
      </c>
      <c r="T14" s="207">
        <v>0.64237855946398703</v>
      </c>
      <c r="U14" s="96">
        <v>427</v>
      </c>
      <c r="V14" s="207">
        <v>0.35762144053601302</v>
      </c>
      <c r="W14" s="96">
        <v>4344</v>
      </c>
      <c r="X14" s="207">
        <v>0.52299542499398</v>
      </c>
      <c r="Y14" s="96">
        <v>3962</v>
      </c>
      <c r="Z14" s="207">
        <v>0.47700457500602</v>
      </c>
      <c r="AA14" s="96">
        <v>895</v>
      </c>
      <c r="AB14" s="207">
        <v>0.74958123953098799</v>
      </c>
      <c r="AC14" s="96">
        <v>299</v>
      </c>
      <c r="AD14" s="207">
        <v>25.041876046901201</v>
      </c>
      <c r="AE14" s="96">
        <v>657</v>
      </c>
      <c r="AF14" s="207">
        <v>0.55025125628140703</v>
      </c>
      <c r="AG14" s="96">
        <v>254</v>
      </c>
      <c r="AH14" s="207">
        <v>0.21273031825795599</v>
      </c>
      <c r="AI14" s="96">
        <v>110</v>
      </c>
      <c r="AJ14" s="207">
        <v>9.2127303182579598E-2</v>
      </c>
      <c r="AK14" s="96">
        <v>173</v>
      </c>
      <c r="AL14" s="207">
        <v>0.14489112227805701</v>
      </c>
      <c r="AM14" s="96">
        <v>0</v>
      </c>
      <c r="AN14" s="207">
        <v>0</v>
      </c>
      <c r="AO14" s="96">
        <v>0</v>
      </c>
      <c r="AP14" s="207">
        <v>0</v>
      </c>
      <c r="AQ14" s="101">
        <v>8306</v>
      </c>
      <c r="AR14" s="101">
        <v>1194</v>
      </c>
      <c r="AT14" s="55"/>
      <c r="AU14" s="55">
        <v>120</v>
      </c>
      <c r="AV14" s="55">
        <v>5405</v>
      </c>
      <c r="AW14" s="55">
        <v>0.233497494383964</v>
      </c>
      <c r="AX14" s="55">
        <v>5131</v>
      </c>
      <c r="AY14" s="55">
        <v>0.22166061862795899</v>
      </c>
      <c r="AZ14" s="55">
        <v>1032</v>
      </c>
      <c r="BA14" s="55">
        <v>4.4582685329186099E-2</v>
      </c>
      <c r="BB14" s="55">
        <v>1457</v>
      </c>
      <c r="BC14" s="55">
        <v>6.2942802833938105E-2</v>
      </c>
      <c r="BD14" s="55">
        <v>129</v>
      </c>
      <c r="BE14" s="55">
        <v>5.5728356661482598E-3</v>
      </c>
      <c r="BF14" s="55">
        <v>516</v>
      </c>
      <c r="BG14" s="55">
        <v>9478</v>
      </c>
      <c r="BH14" s="55">
        <v>11256</v>
      </c>
      <c r="BI14" s="55">
        <v>0.486262312078797</v>
      </c>
      <c r="BJ14" s="55">
        <v>11892</v>
      </c>
      <c r="BK14" s="55">
        <v>0.513737687921203</v>
      </c>
      <c r="BL14" s="55">
        <v>542</v>
      </c>
      <c r="BM14" s="55">
        <v>0.41185410334346501</v>
      </c>
      <c r="BN14" s="55">
        <v>774</v>
      </c>
      <c r="BO14" s="55">
        <v>0.58814589665653505</v>
      </c>
      <c r="BP14" s="55">
        <v>11551</v>
      </c>
      <c r="BQ14" s="55">
        <v>0.49900639364091898</v>
      </c>
      <c r="BR14" s="55">
        <v>11597</v>
      </c>
      <c r="BS14" s="55">
        <v>0.50099360635908097</v>
      </c>
      <c r="BT14" s="55">
        <v>588</v>
      </c>
      <c r="BU14" s="55">
        <v>0.44680851063829802</v>
      </c>
      <c r="BV14" s="55">
        <v>728</v>
      </c>
      <c r="BW14" s="55">
        <v>0.55319148936170204</v>
      </c>
      <c r="BX14" s="55">
        <v>634</v>
      </c>
      <c r="BY14" s="55">
        <v>0.48176291793313097</v>
      </c>
      <c r="BZ14" s="55">
        <v>376</v>
      </c>
      <c r="CA14" s="55">
        <v>0.28571428571428598</v>
      </c>
      <c r="CB14" s="55">
        <v>140</v>
      </c>
      <c r="CC14" s="55">
        <v>0.10638297872340401</v>
      </c>
      <c r="CD14" s="55">
        <v>166</v>
      </c>
      <c r="CE14" s="55">
        <v>0.126139817629179</v>
      </c>
      <c r="CF14" s="55">
        <v>0</v>
      </c>
      <c r="CG14" s="55">
        <v>0</v>
      </c>
      <c r="CH14" s="55">
        <v>0</v>
      </c>
      <c r="CI14" s="55">
        <v>0</v>
      </c>
    </row>
    <row r="15" spans="1:89" ht="16.5" customHeight="1">
      <c r="A15" s="145">
        <v>2</v>
      </c>
      <c r="B15" s="90" t="s">
        <v>317</v>
      </c>
      <c r="C15" s="204">
        <v>57373</v>
      </c>
      <c r="D15" s="205">
        <v>1.55669580924541</v>
      </c>
      <c r="E15" s="204">
        <v>57038</v>
      </c>
      <c r="F15" s="205">
        <v>1.4166622190653599</v>
      </c>
      <c r="G15" s="204">
        <v>15336</v>
      </c>
      <c r="H15" s="205">
        <v>0.36576934784124898</v>
      </c>
      <c r="I15" s="204">
        <v>16614</v>
      </c>
      <c r="J15" s="205">
        <v>0.418516859558758</v>
      </c>
      <c r="K15" s="204">
        <v>1536</v>
      </c>
      <c r="L15" s="205">
        <v>3.8177910686206601E-2</v>
      </c>
      <c r="M15" s="204">
        <v>5261</v>
      </c>
      <c r="N15" s="204">
        <v>75903</v>
      </c>
      <c r="O15" s="204">
        <v>113377</v>
      </c>
      <c r="P15" s="205">
        <v>3.00567250758492</v>
      </c>
      <c r="Q15" s="204">
        <v>115684</v>
      </c>
      <c r="R15" s="205">
        <v>2.99432749241508</v>
      </c>
      <c r="S15" s="204">
        <v>18426</v>
      </c>
      <c r="T15" s="205">
        <v>3.3018872242033099</v>
      </c>
      <c r="U15" s="204">
        <v>15819</v>
      </c>
      <c r="V15" s="205">
        <v>2.6981127757966901</v>
      </c>
      <c r="W15" s="204">
        <v>140676</v>
      </c>
      <c r="X15" s="205">
        <v>3.4207428726058202</v>
      </c>
      <c r="Y15" s="204">
        <v>88385</v>
      </c>
      <c r="Z15" s="205">
        <v>2.5792571273941798</v>
      </c>
      <c r="AA15" s="210">
        <v>24935</v>
      </c>
      <c r="AB15" s="205">
        <v>3.8582684246293102</v>
      </c>
      <c r="AC15" s="204">
        <v>9310</v>
      </c>
      <c r="AD15" s="212">
        <v>27.1864505767265</v>
      </c>
      <c r="AE15" s="204">
        <v>13641</v>
      </c>
      <c r="AF15" s="205">
        <v>2.6048302804210501</v>
      </c>
      <c r="AG15" s="204">
        <v>8885</v>
      </c>
      <c r="AH15" s="205">
        <v>1.7314833181777101</v>
      </c>
      <c r="AI15" s="204">
        <v>4773</v>
      </c>
      <c r="AJ15" s="205">
        <v>0.69611454048742205</v>
      </c>
      <c r="AK15" s="204">
        <v>6927</v>
      </c>
      <c r="AL15" s="205">
        <v>0.96525602770926899</v>
      </c>
      <c r="AM15" s="204">
        <v>12</v>
      </c>
      <c r="AN15" s="205">
        <v>9.4240329484255605E-4</v>
      </c>
      <c r="AO15" s="204">
        <v>7</v>
      </c>
      <c r="AP15" s="205">
        <v>1.3734299097091099E-3</v>
      </c>
      <c r="AQ15" s="100">
        <v>229061</v>
      </c>
      <c r="AR15" s="100">
        <v>34245</v>
      </c>
      <c r="AT15" s="55"/>
      <c r="AU15" s="55">
        <v>154</v>
      </c>
      <c r="AV15" s="55">
        <v>20199</v>
      </c>
      <c r="AW15" s="55">
        <v>0.25295546761508803</v>
      </c>
      <c r="AX15" s="55">
        <v>22492</v>
      </c>
      <c r="AY15" s="55">
        <v>0.28167109151931102</v>
      </c>
      <c r="AZ15" s="55">
        <v>5470</v>
      </c>
      <c r="BA15" s="55">
        <v>6.8501728197164796E-2</v>
      </c>
      <c r="BB15" s="55">
        <v>5300</v>
      </c>
      <c r="BC15" s="55">
        <v>6.6372789660872594E-2</v>
      </c>
      <c r="BD15" s="55">
        <v>576</v>
      </c>
      <c r="BE15" s="55">
        <v>7.21334468767219E-3</v>
      </c>
      <c r="BF15" s="55">
        <v>1633</v>
      </c>
      <c r="BG15" s="55">
        <v>24182</v>
      </c>
      <c r="BH15" s="55">
        <v>41736</v>
      </c>
      <c r="BI15" s="55">
        <v>0.522666933827581</v>
      </c>
      <c r="BJ15" s="55">
        <v>38116</v>
      </c>
      <c r="BK15" s="55">
        <v>0.477333066172419</v>
      </c>
      <c r="BL15" s="55">
        <v>9187</v>
      </c>
      <c r="BM15" s="55">
        <v>0.46915534674701298</v>
      </c>
      <c r="BN15" s="55">
        <v>10395</v>
      </c>
      <c r="BO15" s="55">
        <v>0.53084465325298702</v>
      </c>
      <c r="BP15" s="55">
        <v>21809</v>
      </c>
      <c r="BQ15" s="55">
        <v>0.27311776787056102</v>
      </c>
      <c r="BR15" s="55">
        <v>58043</v>
      </c>
      <c r="BS15" s="55">
        <v>0.72688223212943903</v>
      </c>
      <c r="BT15" s="55">
        <v>4877</v>
      </c>
      <c r="BU15" s="55">
        <v>0.24905525482586</v>
      </c>
      <c r="BV15" s="55">
        <v>14705</v>
      </c>
      <c r="BW15" s="55">
        <v>0.75094474517414</v>
      </c>
      <c r="BX15" s="55">
        <v>7497</v>
      </c>
      <c r="BY15" s="55">
        <v>0.38285159840670002</v>
      </c>
      <c r="BZ15" s="55">
        <v>5205</v>
      </c>
      <c r="CA15" s="55">
        <v>0.265805331426821</v>
      </c>
      <c r="CB15" s="55">
        <v>2891</v>
      </c>
      <c r="CC15" s="55">
        <v>0.14763558369931601</v>
      </c>
      <c r="CD15" s="55">
        <v>3977</v>
      </c>
      <c r="CE15" s="55">
        <v>0.203094678786641</v>
      </c>
      <c r="CF15" s="55">
        <v>7</v>
      </c>
      <c r="CG15" s="55">
        <v>3.5747114697170899E-4</v>
      </c>
      <c r="CH15" s="55">
        <v>5</v>
      </c>
      <c r="CI15" s="55">
        <v>2.55336533551221E-4</v>
      </c>
    </row>
    <row r="16" spans="1:89" ht="15">
      <c r="A16" s="94">
        <v>120</v>
      </c>
      <c r="B16" s="94" t="s">
        <v>57</v>
      </c>
      <c r="C16" s="96">
        <v>5405</v>
      </c>
      <c r="D16" s="207">
        <v>0.233497494383964</v>
      </c>
      <c r="E16" s="96">
        <v>5131</v>
      </c>
      <c r="F16" s="207">
        <v>0.22166061862795899</v>
      </c>
      <c r="G16" s="96">
        <v>1032</v>
      </c>
      <c r="H16" s="207">
        <v>4.4582685329186099E-2</v>
      </c>
      <c r="I16" s="96">
        <v>1457</v>
      </c>
      <c r="J16" s="207">
        <v>6.2942802833938105E-2</v>
      </c>
      <c r="K16" s="96">
        <v>129</v>
      </c>
      <c r="L16" s="207">
        <v>5.5728356661482598E-3</v>
      </c>
      <c r="M16" s="96">
        <v>516</v>
      </c>
      <c r="N16" s="96">
        <v>9478</v>
      </c>
      <c r="O16" s="96">
        <v>11892</v>
      </c>
      <c r="P16" s="207">
        <v>0.513737687921203</v>
      </c>
      <c r="Q16" s="96">
        <v>11256</v>
      </c>
      <c r="R16" s="207">
        <v>0.486262312078797</v>
      </c>
      <c r="S16" s="96">
        <v>774</v>
      </c>
      <c r="T16" s="207">
        <v>0.58814589665653505</v>
      </c>
      <c r="U16" s="96">
        <v>542</v>
      </c>
      <c r="V16" s="207">
        <v>0.41185410334346501</v>
      </c>
      <c r="W16" s="96">
        <v>11597</v>
      </c>
      <c r="X16" s="207">
        <v>0.50099360635908097</v>
      </c>
      <c r="Y16" s="96">
        <v>11551</v>
      </c>
      <c r="Z16" s="207">
        <v>0.49900639364091898</v>
      </c>
      <c r="AA16" s="96">
        <v>728</v>
      </c>
      <c r="AB16" s="207">
        <v>0.55319148936170204</v>
      </c>
      <c r="AC16" s="96">
        <v>588</v>
      </c>
      <c r="AD16" s="207">
        <v>44.680851063829799</v>
      </c>
      <c r="AE16" s="96">
        <v>634</v>
      </c>
      <c r="AF16" s="207">
        <v>0.48176291793313097</v>
      </c>
      <c r="AG16" s="96">
        <v>376</v>
      </c>
      <c r="AH16" s="207">
        <v>0.28571428571428598</v>
      </c>
      <c r="AI16" s="96">
        <v>140</v>
      </c>
      <c r="AJ16" s="207">
        <v>0.10638297872340401</v>
      </c>
      <c r="AK16" s="96">
        <v>166</v>
      </c>
      <c r="AL16" s="207">
        <v>0.126139817629179</v>
      </c>
      <c r="AM16" s="96">
        <v>0</v>
      </c>
      <c r="AN16" s="207">
        <v>0</v>
      </c>
      <c r="AO16" s="96">
        <v>0</v>
      </c>
      <c r="AP16" s="207">
        <v>0</v>
      </c>
      <c r="AQ16" s="101">
        <v>23148</v>
      </c>
      <c r="AR16" s="101">
        <v>1316</v>
      </c>
      <c r="AT16" s="55"/>
      <c r="AU16" s="55">
        <v>250</v>
      </c>
      <c r="AV16" s="55">
        <v>8933</v>
      </c>
      <c r="AW16" s="55">
        <v>0.18233589157413499</v>
      </c>
      <c r="AX16" s="55">
        <v>12563</v>
      </c>
      <c r="AY16" s="55">
        <v>0.25642962116263901</v>
      </c>
      <c r="AZ16" s="55">
        <v>4978</v>
      </c>
      <c r="BA16" s="55">
        <v>0.10160842586544699</v>
      </c>
      <c r="BB16" s="55">
        <v>5068</v>
      </c>
      <c r="BC16" s="55">
        <v>0.10344546048334401</v>
      </c>
      <c r="BD16" s="55">
        <v>382</v>
      </c>
      <c r="BE16" s="55">
        <v>7.7971913781841899E-3</v>
      </c>
      <c r="BF16" s="55">
        <v>1527</v>
      </c>
      <c r="BG16" s="55">
        <v>15541</v>
      </c>
      <c r="BH16" s="55">
        <v>24594</v>
      </c>
      <c r="BI16" s="55">
        <v>0.50200032658393201</v>
      </c>
      <c r="BJ16" s="55">
        <v>24398</v>
      </c>
      <c r="BK16" s="55">
        <v>0.49799967341606799</v>
      </c>
      <c r="BL16" s="55">
        <v>3947</v>
      </c>
      <c r="BM16" s="55">
        <v>0.46174543752924702</v>
      </c>
      <c r="BN16" s="55">
        <v>4601</v>
      </c>
      <c r="BO16" s="55">
        <v>0.53825456247075298</v>
      </c>
      <c r="BP16" s="55">
        <v>18248</v>
      </c>
      <c r="BQ16" s="55">
        <v>0.372468974526453</v>
      </c>
      <c r="BR16" s="55">
        <v>30744</v>
      </c>
      <c r="BS16" s="55">
        <v>0.627531025473547</v>
      </c>
      <c r="BT16" s="55">
        <v>1908</v>
      </c>
      <c r="BU16" s="55">
        <v>0.223210107627515</v>
      </c>
      <c r="BV16" s="55">
        <v>6640</v>
      </c>
      <c r="BW16" s="55">
        <v>0.77678989237248497</v>
      </c>
      <c r="BX16" s="55">
        <v>3321</v>
      </c>
      <c r="BY16" s="55">
        <v>0.38851193261581701</v>
      </c>
      <c r="BZ16" s="55">
        <v>1777</v>
      </c>
      <c r="CA16" s="55">
        <v>0.20788488535329899</v>
      </c>
      <c r="CB16" s="55">
        <v>1275</v>
      </c>
      <c r="CC16" s="55">
        <v>0.14915769770706599</v>
      </c>
      <c r="CD16" s="55">
        <v>2170</v>
      </c>
      <c r="CE16" s="55">
        <v>0.253860552175948</v>
      </c>
      <c r="CF16" s="55">
        <v>5</v>
      </c>
      <c r="CG16" s="55">
        <v>5.84932147870847E-4</v>
      </c>
      <c r="CH16" s="55">
        <v>0</v>
      </c>
      <c r="CI16" s="55">
        <v>0</v>
      </c>
    </row>
    <row r="17" spans="1:87" ht="15">
      <c r="A17" s="94">
        <v>154</v>
      </c>
      <c r="B17" s="94" t="s">
        <v>77</v>
      </c>
      <c r="C17" s="96">
        <v>20199</v>
      </c>
      <c r="D17" s="207">
        <v>0.25295546761508803</v>
      </c>
      <c r="E17" s="96">
        <v>22492</v>
      </c>
      <c r="F17" s="207">
        <v>0.28167109151931102</v>
      </c>
      <c r="G17" s="96">
        <v>5470</v>
      </c>
      <c r="H17" s="207">
        <v>6.8501728197164796E-2</v>
      </c>
      <c r="I17" s="96">
        <v>5300</v>
      </c>
      <c r="J17" s="207">
        <v>6.6372789660872594E-2</v>
      </c>
      <c r="K17" s="96">
        <v>576</v>
      </c>
      <c r="L17" s="207">
        <v>7.21334468767219E-3</v>
      </c>
      <c r="M17" s="96">
        <v>1633</v>
      </c>
      <c r="N17" s="96">
        <v>24182</v>
      </c>
      <c r="O17" s="96">
        <v>38116</v>
      </c>
      <c r="P17" s="207">
        <v>0.477333066172419</v>
      </c>
      <c r="Q17" s="96">
        <v>41736</v>
      </c>
      <c r="R17" s="207">
        <v>0.522666933827581</v>
      </c>
      <c r="S17" s="96">
        <v>10395</v>
      </c>
      <c r="T17" s="207">
        <v>0.53084465325298702</v>
      </c>
      <c r="U17" s="96">
        <v>9187</v>
      </c>
      <c r="V17" s="207">
        <v>0.46915534674701298</v>
      </c>
      <c r="W17" s="96">
        <v>58043</v>
      </c>
      <c r="X17" s="207">
        <v>0.72688223212943903</v>
      </c>
      <c r="Y17" s="96">
        <v>21809</v>
      </c>
      <c r="Z17" s="207">
        <v>0.27311776787056102</v>
      </c>
      <c r="AA17" s="96">
        <v>14705</v>
      </c>
      <c r="AB17" s="207">
        <v>0.75094474517414</v>
      </c>
      <c r="AC17" s="96">
        <v>4877</v>
      </c>
      <c r="AD17" s="207">
        <v>24.9055254825861</v>
      </c>
      <c r="AE17" s="96">
        <v>7497</v>
      </c>
      <c r="AF17" s="207">
        <v>0.38285159840670002</v>
      </c>
      <c r="AG17" s="96">
        <v>5205</v>
      </c>
      <c r="AH17" s="207">
        <v>0.265805331426821</v>
      </c>
      <c r="AI17" s="96">
        <v>2891</v>
      </c>
      <c r="AJ17" s="207">
        <v>0.14763558369931601</v>
      </c>
      <c r="AK17" s="96">
        <v>3977</v>
      </c>
      <c r="AL17" s="207">
        <v>0.203094678786641</v>
      </c>
      <c r="AM17" s="96">
        <v>7</v>
      </c>
      <c r="AN17" s="207">
        <v>3.5747114697170899E-4</v>
      </c>
      <c r="AO17" s="96">
        <v>5</v>
      </c>
      <c r="AP17" s="207">
        <v>2.55336533551221E-4</v>
      </c>
      <c r="AQ17" s="101">
        <v>79852</v>
      </c>
      <c r="AR17" s="101">
        <v>19582</v>
      </c>
      <c r="AT17" s="55"/>
      <c r="AU17" s="55">
        <v>495</v>
      </c>
      <c r="AV17" s="55">
        <v>8766</v>
      </c>
      <c r="AW17" s="55">
        <v>0.32783574554022199</v>
      </c>
      <c r="AX17" s="55">
        <v>6115</v>
      </c>
      <c r="AY17" s="55">
        <v>0.22869217248214199</v>
      </c>
      <c r="AZ17" s="55">
        <v>1135</v>
      </c>
      <c r="BA17" s="55">
        <v>4.2447361531844897E-2</v>
      </c>
      <c r="BB17" s="55">
        <v>1868</v>
      </c>
      <c r="BC17" s="55">
        <v>6.9860503384569395E-2</v>
      </c>
      <c r="BD17" s="55">
        <v>120</v>
      </c>
      <c r="BE17" s="55">
        <v>4.4878267698866799E-3</v>
      </c>
      <c r="BF17" s="55">
        <v>484</v>
      </c>
      <c r="BG17" s="55">
        <v>8251</v>
      </c>
      <c r="BH17" s="55">
        <v>13050</v>
      </c>
      <c r="BI17" s="55">
        <v>0.488051161225177</v>
      </c>
      <c r="BJ17" s="55">
        <v>13689</v>
      </c>
      <c r="BK17" s="55">
        <v>0.511948838774823</v>
      </c>
      <c r="BL17" s="55">
        <v>570</v>
      </c>
      <c r="BM17" s="55">
        <v>0.47658862876254199</v>
      </c>
      <c r="BN17" s="55">
        <v>626</v>
      </c>
      <c r="BO17" s="55">
        <v>0.52341137123745796</v>
      </c>
      <c r="BP17" s="55">
        <v>11975</v>
      </c>
      <c r="BQ17" s="55">
        <v>0.44784771307827498</v>
      </c>
      <c r="BR17" s="55">
        <v>14764</v>
      </c>
      <c r="BS17" s="55">
        <v>0.55215228692172502</v>
      </c>
      <c r="BT17" s="55">
        <v>495</v>
      </c>
      <c r="BU17" s="55">
        <v>0.41387959866220703</v>
      </c>
      <c r="BV17" s="55">
        <v>701</v>
      </c>
      <c r="BW17" s="55">
        <v>0.58612040133779297</v>
      </c>
      <c r="BX17" s="55">
        <v>511</v>
      </c>
      <c r="BY17" s="55">
        <v>0.42725752508361198</v>
      </c>
      <c r="BZ17" s="55">
        <v>425</v>
      </c>
      <c r="CA17" s="55">
        <v>0.35535117056856202</v>
      </c>
      <c r="CB17" s="55">
        <v>115</v>
      </c>
      <c r="CC17" s="55">
        <v>9.6153846153846201E-2</v>
      </c>
      <c r="CD17" s="55">
        <v>145</v>
      </c>
      <c r="CE17" s="55">
        <v>0.12123745819398001</v>
      </c>
      <c r="CF17" s="55">
        <v>0</v>
      </c>
      <c r="CG17" s="55">
        <v>0</v>
      </c>
      <c r="CH17" s="55">
        <v>0</v>
      </c>
      <c r="CI17" s="55">
        <v>0</v>
      </c>
    </row>
    <row r="18" spans="1:87" ht="15">
      <c r="A18" s="94">
        <v>250</v>
      </c>
      <c r="B18" s="94" t="s">
        <v>99</v>
      </c>
      <c r="C18" s="96">
        <v>8933</v>
      </c>
      <c r="D18" s="207">
        <v>0.18233589157413499</v>
      </c>
      <c r="E18" s="96">
        <v>12563</v>
      </c>
      <c r="F18" s="207">
        <v>0.25642962116263901</v>
      </c>
      <c r="G18" s="96">
        <v>4978</v>
      </c>
      <c r="H18" s="207">
        <v>0.10160842586544699</v>
      </c>
      <c r="I18" s="96">
        <v>5068</v>
      </c>
      <c r="J18" s="207">
        <v>0.10344546048334401</v>
      </c>
      <c r="K18" s="96">
        <v>382</v>
      </c>
      <c r="L18" s="207">
        <v>7.7971913781841899E-3</v>
      </c>
      <c r="M18" s="96">
        <v>1527</v>
      </c>
      <c r="N18" s="96">
        <v>15541</v>
      </c>
      <c r="O18" s="96">
        <v>24398</v>
      </c>
      <c r="P18" s="207">
        <v>0.49799967341606799</v>
      </c>
      <c r="Q18" s="96">
        <v>24594</v>
      </c>
      <c r="R18" s="207">
        <v>0.50200032658393201</v>
      </c>
      <c r="S18" s="96">
        <v>4601</v>
      </c>
      <c r="T18" s="207">
        <v>0.53825456247075298</v>
      </c>
      <c r="U18" s="96">
        <v>3947</v>
      </c>
      <c r="V18" s="207">
        <v>0.46174543752924702</v>
      </c>
      <c r="W18" s="96">
        <v>30744</v>
      </c>
      <c r="X18" s="207">
        <v>0.627531025473547</v>
      </c>
      <c r="Y18" s="96">
        <v>18248</v>
      </c>
      <c r="Z18" s="207">
        <v>0.372468974526453</v>
      </c>
      <c r="AA18" s="96">
        <v>6640</v>
      </c>
      <c r="AB18" s="207">
        <v>0.77678989237248497</v>
      </c>
      <c r="AC18" s="96">
        <v>1908</v>
      </c>
      <c r="AD18" s="207">
        <v>22.321010762751499</v>
      </c>
      <c r="AE18" s="96">
        <v>3321</v>
      </c>
      <c r="AF18" s="207">
        <v>0.38851193261581701</v>
      </c>
      <c r="AG18" s="96">
        <v>1777</v>
      </c>
      <c r="AH18" s="207">
        <v>0.20788488535329899</v>
      </c>
      <c r="AI18" s="96">
        <v>1275</v>
      </c>
      <c r="AJ18" s="207">
        <v>0.14915769770706599</v>
      </c>
      <c r="AK18" s="96">
        <v>2170</v>
      </c>
      <c r="AL18" s="207">
        <v>0.253860552175948</v>
      </c>
      <c r="AM18" s="96">
        <v>5</v>
      </c>
      <c r="AN18" s="207">
        <v>5.84932147870847E-4</v>
      </c>
      <c r="AO18" s="96">
        <v>0</v>
      </c>
      <c r="AP18" s="207">
        <v>0</v>
      </c>
      <c r="AQ18" s="101">
        <v>48992</v>
      </c>
      <c r="AR18" s="101">
        <v>8548</v>
      </c>
      <c r="AT18" s="55"/>
      <c r="AU18" s="55">
        <v>790</v>
      </c>
      <c r="AV18" s="55">
        <v>6205</v>
      </c>
      <c r="AW18" s="55">
        <v>0.243381055108845</v>
      </c>
      <c r="AX18" s="55">
        <v>3957</v>
      </c>
      <c r="AY18" s="55">
        <v>0.15520690331437501</v>
      </c>
      <c r="AZ18" s="55">
        <v>896</v>
      </c>
      <c r="BA18" s="55">
        <v>3.5144145910962897E-2</v>
      </c>
      <c r="BB18" s="55">
        <v>1651</v>
      </c>
      <c r="BC18" s="55">
        <v>6.4757795646205096E-2</v>
      </c>
      <c r="BD18" s="55">
        <v>135</v>
      </c>
      <c r="BE18" s="55">
        <v>5.2951559129241002E-3</v>
      </c>
      <c r="BF18" s="55">
        <v>824</v>
      </c>
      <c r="BG18" s="55">
        <v>11827</v>
      </c>
      <c r="BH18" s="55">
        <v>12692</v>
      </c>
      <c r="BI18" s="55">
        <v>0.49782310256913098</v>
      </c>
      <c r="BJ18" s="55">
        <v>12803</v>
      </c>
      <c r="BK18" s="55">
        <v>0.50217689743086902</v>
      </c>
      <c r="BL18" s="55">
        <v>793</v>
      </c>
      <c r="BM18" s="55">
        <v>0.40604198668714803</v>
      </c>
      <c r="BN18" s="55">
        <v>1160</v>
      </c>
      <c r="BO18" s="55">
        <v>0.59395801331285203</v>
      </c>
      <c r="BP18" s="55">
        <v>11373</v>
      </c>
      <c r="BQ18" s="55">
        <v>0.44608746813100603</v>
      </c>
      <c r="BR18" s="55">
        <v>14122</v>
      </c>
      <c r="BS18" s="55">
        <v>0.55391253186899403</v>
      </c>
      <c r="BT18" s="55">
        <v>693</v>
      </c>
      <c r="BU18" s="55">
        <v>0.35483870967741898</v>
      </c>
      <c r="BV18" s="55">
        <v>1260</v>
      </c>
      <c r="BW18" s="55">
        <v>0.64516129032258096</v>
      </c>
      <c r="BX18" s="55">
        <v>984</v>
      </c>
      <c r="BY18" s="55">
        <v>0.50384024577572994</v>
      </c>
      <c r="BZ18" s="55">
        <v>544</v>
      </c>
      <c r="CA18" s="55">
        <v>0.27854582693292401</v>
      </c>
      <c r="CB18" s="55">
        <v>176</v>
      </c>
      <c r="CC18" s="55">
        <v>9.0117767537122404E-2</v>
      </c>
      <c r="CD18" s="55">
        <v>248</v>
      </c>
      <c r="CE18" s="55">
        <v>0.126984126984127</v>
      </c>
      <c r="CF18" s="55">
        <v>0</v>
      </c>
      <c r="CG18" s="55">
        <v>0</v>
      </c>
      <c r="CH18" s="55">
        <v>1</v>
      </c>
      <c r="CI18" s="55">
        <v>5.1203277009728601E-4</v>
      </c>
    </row>
    <row r="19" spans="1:87" ht="15">
      <c r="A19" s="94">
        <v>495</v>
      </c>
      <c r="B19" s="94" t="s">
        <v>161</v>
      </c>
      <c r="C19" s="96">
        <v>8766</v>
      </c>
      <c r="D19" s="207">
        <v>0.32783574554022199</v>
      </c>
      <c r="E19" s="96">
        <v>6115</v>
      </c>
      <c r="F19" s="207">
        <v>0.22869217248214199</v>
      </c>
      <c r="G19" s="96">
        <v>1135</v>
      </c>
      <c r="H19" s="207">
        <v>4.2447361531844897E-2</v>
      </c>
      <c r="I19" s="96">
        <v>1868</v>
      </c>
      <c r="J19" s="207">
        <v>6.9860503384569395E-2</v>
      </c>
      <c r="K19" s="96">
        <v>120</v>
      </c>
      <c r="L19" s="207">
        <v>4.4878267698866799E-3</v>
      </c>
      <c r="M19" s="96">
        <v>484</v>
      </c>
      <c r="N19" s="96">
        <v>8251</v>
      </c>
      <c r="O19" s="96">
        <v>13689</v>
      </c>
      <c r="P19" s="207">
        <v>0.511948838774823</v>
      </c>
      <c r="Q19" s="96">
        <v>13050</v>
      </c>
      <c r="R19" s="207">
        <v>0.488051161225177</v>
      </c>
      <c r="S19" s="96">
        <v>626</v>
      </c>
      <c r="T19" s="207">
        <v>0.52341137123745796</v>
      </c>
      <c r="U19" s="96">
        <v>570</v>
      </c>
      <c r="V19" s="207">
        <v>0.47658862876254199</v>
      </c>
      <c r="W19" s="96">
        <v>14764</v>
      </c>
      <c r="X19" s="207">
        <v>0.55215228692172502</v>
      </c>
      <c r="Y19" s="96">
        <v>11975</v>
      </c>
      <c r="Z19" s="207">
        <v>0.44784771307827498</v>
      </c>
      <c r="AA19" s="96">
        <v>701</v>
      </c>
      <c r="AB19" s="207">
        <v>0.58612040133779297</v>
      </c>
      <c r="AC19" s="96">
        <v>495</v>
      </c>
      <c r="AD19" s="207">
        <v>41.387959866220697</v>
      </c>
      <c r="AE19" s="96">
        <v>511</v>
      </c>
      <c r="AF19" s="207">
        <v>0.42725752508361198</v>
      </c>
      <c r="AG19" s="96">
        <v>425</v>
      </c>
      <c r="AH19" s="207">
        <v>0.35535117056856202</v>
      </c>
      <c r="AI19" s="96">
        <v>115</v>
      </c>
      <c r="AJ19" s="207">
        <v>9.6153846153846201E-2</v>
      </c>
      <c r="AK19" s="96">
        <v>145</v>
      </c>
      <c r="AL19" s="207">
        <v>0.12123745819398001</v>
      </c>
      <c r="AM19" s="96">
        <v>0</v>
      </c>
      <c r="AN19" s="207">
        <v>0</v>
      </c>
      <c r="AO19" s="96">
        <v>0</v>
      </c>
      <c r="AP19" s="207">
        <v>0</v>
      </c>
      <c r="AQ19" s="101">
        <v>26739</v>
      </c>
      <c r="AR19" s="101">
        <v>1196</v>
      </c>
      <c r="AT19" s="55"/>
      <c r="AU19" s="55">
        <v>895</v>
      </c>
      <c r="AV19" s="55">
        <v>7865</v>
      </c>
      <c r="AW19" s="55">
        <v>0.31669015502315301</v>
      </c>
      <c r="AX19" s="55">
        <v>6780</v>
      </c>
      <c r="AY19" s="55">
        <v>0.27300181195892897</v>
      </c>
      <c r="AZ19" s="55">
        <v>1825</v>
      </c>
      <c r="BA19" s="55">
        <v>7.3485001006643805E-2</v>
      </c>
      <c r="BB19" s="55">
        <v>1270</v>
      </c>
      <c r="BC19" s="55">
        <v>5.1137507549828903E-2</v>
      </c>
      <c r="BD19" s="55">
        <v>194</v>
      </c>
      <c r="BE19" s="55">
        <v>7.8115562713911802E-3</v>
      </c>
      <c r="BF19" s="55">
        <v>277</v>
      </c>
      <c r="BG19" s="55">
        <v>6624</v>
      </c>
      <c r="BH19" s="55">
        <v>12356</v>
      </c>
      <c r="BI19" s="55">
        <v>0.49752365613046101</v>
      </c>
      <c r="BJ19" s="55">
        <v>12479</v>
      </c>
      <c r="BK19" s="55">
        <v>0.50247634386953899</v>
      </c>
      <c r="BL19" s="55">
        <v>780</v>
      </c>
      <c r="BM19" s="55">
        <v>0.472727272727273</v>
      </c>
      <c r="BN19" s="55">
        <v>870</v>
      </c>
      <c r="BO19" s="55">
        <v>0.527272727272727</v>
      </c>
      <c r="BP19" s="55">
        <v>13429</v>
      </c>
      <c r="BQ19" s="55">
        <v>0.54072881014697005</v>
      </c>
      <c r="BR19" s="55">
        <v>11406</v>
      </c>
      <c r="BS19" s="55">
        <v>0.45927118985303</v>
      </c>
      <c r="BT19" s="55">
        <v>749</v>
      </c>
      <c r="BU19" s="55">
        <v>0.45393939393939398</v>
      </c>
      <c r="BV19" s="55">
        <v>901</v>
      </c>
      <c r="BW19" s="55">
        <v>0.54606060606060602</v>
      </c>
      <c r="BX19" s="55">
        <v>694</v>
      </c>
      <c r="BY19" s="55">
        <v>0.42060606060606098</v>
      </c>
      <c r="BZ19" s="55">
        <v>558</v>
      </c>
      <c r="CA19" s="55">
        <v>0.33818181818181797</v>
      </c>
      <c r="CB19" s="55">
        <v>176</v>
      </c>
      <c r="CC19" s="55">
        <v>0.10666666666666701</v>
      </c>
      <c r="CD19" s="55">
        <v>221</v>
      </c>
      <c r="CE19" s="55">
        <v>0.133939393939394</v>
      </c>
      <c r="CF19" s="55">
        <v>0</v>
      </c>
      <c r="CG19" s="55">
        <v>0</v>
      </c>
      <c r="CH19" s="55">
        <v>1</v>
      </c>
      <c r="CI19" s="55">
        <v>6.0606060606060595E-4</v>
      </c>
    </row>
    <row r="20" spans="1:87" ht="15">
      <c r="A20" s="94">
        <v>790</v>
      </c>
      <c r="B20" s="94" t="s">
        <v>234</v>
      </c>
      <c r="C20" s="96">
        <v>6205</v>
      </c>
      <c r="D20" s="207">
        <v>0.243381055108845</v>
      </c>
      <c r="E20" s="96">
        <v>3957</v>
      </c>
      <c r="F20" s="207">
        <v>0.15520690331437501</v>
      </c>
      <c r="G20" s="96">
        <v>896</v>
      </c>
      <c r="H20" s="207">
        <v>3.5144145910962897E-2</v>
      </c>
      <c r="I20" s="96">
        <v>1651</v>
      </c>
      <c r="J20" s="207">
        <v>6.4757795646205096E-2</v>
      </c>
      <c r="K20" s="96">
        <v>135</v>
      </c>
      <c r="L20" s="207">
        <v>5.2951559129241002E-3</v>
      </c>
      <c r="M20" s="96">
        <v>824</v>
      </c>
      <c r="N20" s="96">
        <v>11827</v>
      </c>
      <c r="O20" s="96">
        <v>12803</v>
      </c>
      <c r="P20" s="207">
        <v>0.50217689743086902</v>
      </c>
      <c r="Q20" s="96">
        <v>12692</v>
      </c>
      <c r="R20" s="207">
        <v>0.49782310256913098</v>
      </c>
      <c r="S20" s="96">
        <v>1160</v>
      </c>
      <c r="T20" s="207">
        <v>0.59395801331285203</v>
      </c>
      <c r="U20" s="96">
        <v>793</v>
      </c>
      <c r="V20" s="207">
        <v>0.40604198668714803</v>
      </c>
      <c r="W20" s="96">
        <v>14122</v>
      </c>
      <c r="X20" s="207">
        <v>0.55391253186899403</v>
      </c>
      <c r="Y20" s="96">
        <v>11373</v>
      </c>
      <c r="Z20" s="207">
        <v>0.44608746813100603</v>
      </c>
      <c r="AA20" s="96">
        <v>1260</v>
      </c>
      <c r="AB20" s="207">
        <v>0.64516129032258096</v>
      </c>
      <c r="AC20" s="96">
        <v>693</v>
      </c>
      <c r="AD20" s="207">
        <v>35.4838709677419</v>
      </c>
      <c r="AE20" s="96">
        <v>984</v>
      </c>
      <c r="AF20" s="207">
        <v>0.50384024577572994</v>
      </c>
      <c r="AG20" s="96">
        <v>544</v>
      </c>
      <c r="AH20" s="207">
        <v>0.27854582693292401</v>
      </c>
      <c r="AI20" s="96">
        <v>176</v>
      </c>
      <c r="AJ20" s="207">
        <v>9.0117767537122404E-2</v>
      </c>
      <c r="AK20" s="96">
        <v>248</v>
      </c>
      <c r="AL20" s="207">
        <v>0.126984126984127</v>
      </c>
      <c r="AM20" s="96">
        <v>0</v>
      </c>
      <c r="AN20" s="207">
        <v>0</v>
      </c>
      <c r="AO20" s="96">
        <v>1</v>
      </c>
      <c r="AP20" s="207">
        <v>5.1203277009728601E-4</v>
      </c>
      <c r="AQ20" s="101">
        <v>25495</v>
      </c>
      <c r="AR20" s="101">
        <v>1953</v>
      </c>
      <c r="AT20" s="55"/>
      <c r="AU20" s="55">
        <v>45</v>
      </c>
      <c r="AV20" s="55">
        <v>9032</v>
      </c>
      <c r="AW20" s="55">
        <v>0.13632384459806199</v>
      </c>
      <c r="AX20" s="55">
        <v>10522</v>
      </c>
      <c r="AY20" s="55">
        <v>0.15881305279681199</v>
      </c>
      <c r="AZ20" s="55">
        <v>6299</v>
      </c>
      <c r="BA20" s="55">
        <v>9.5073504995924804E-2</v>
      </c>
      <c r="BB20" s="55">
        <v>5381</v>
      </c>
      <c r="BC20" s="55">
        <v>8.1217737796963202E-2</v>
      </c>
      <c r="BD20" s="55">
        <v>566</v>
      </c>
      <c r="BE20" s="55">
        <v>8.5428804298608406E-3</v>
      </c>
      <c r="BF20" s="55">
        <v>4203</v>
      </c>
      <c r="BG20" s="55">
        <v>30251</v>
      </c>
      <c r="BH20" s="55">
        <v>35038</v>
      </c>
      <c r="BI20" s="55">
        <v>0.52884354152202095</v>
      </c>
      <c r="BJ20" s="55">
        <v>31216</v>
      </c>
      <c r="BK20" s="55">
        <v>0.47115645847797899</v>
      </c>
      <c r="BL20" s="55">
        <v>38324</v>
      </c>
      <c r="BM20" s="55">
        <v>0.482075020755239</v>
      </c>
      <c r="BN20" s="55">
        <v>41174</v>
      </c>
      <c r="BO20" s="55">
        <v>0.517924979244761</v>
      </c>
      <c r="BP20" s="55">
        <v>16116</v>
      </c>
      <c r="BQ20" s="55">
        <v>0.243245690826214</v>
      </c>
      <c r="BR20" s="55">
        <v>50138</v>
      </c>
      <c r="BS20" s="55">
        <v>0.75675430917378605</v>
      </c>
      <c r="BT20" s="55">
        <v>14395</v>
      </c>
      <c r="BU20" s="55">
        <v>0.18107373770409299</v>
      </c>
      <c r="BV20" s="55">
        <v>65103</v>
      </c>
      <c r="BW20" s="55">
        <v>0.81892626229590704</v>
      </c>
      <c r="BX20" s="55">
        <v>27119</v>
      </c>
      <c r="BY20" s="55">
        <v>0.34112807869380402</v>
      </c>
      <c r="BZ20" s="55">
        <v>16142</v>
      </c>
      <c r="CA20" s="55">
        <v>0.20304913331152999</v>
      </c>
      <c r="CB20" s="55">
        <v>14010</v>
      </c>
      <c r="CC20" s="55">
        <v>0.176230848574807</v>
      </c>
      <c r="CD20" s="55">
        <v>22147</v>
      </c>
      <c r="CE20" s="55">
        <v>0.27858562479559201</v>
      </c>
      <c r="CF20" s="55">
        <v>45</v>
      </c>
      <c r="CG20" s="55">
        <v>5.6605197615034299E-4</v>
      </c>
      <c r="CH20" s="55">
        <v>35</v>
      </c>
      <c r="CI20" s="55">
        <v>4.40262648116934E-4</v>
      </c>
    </row>
    <row r="21" spans="1:87" ht="15">
      <c r="A21" s="94">
        <v>895</v>
      </c>
      <c r="B21" s="94" t="s">
        <v>267</v>
      </c>
      <c r="C21" s="96">
        <v>7865</v>
      </c>
      <c r="D21" s="207">
        <v>0.31669015502315301</v>
      </c>
      <c r="E21" s="96">
        <v>6780</v>
      </c>
      <c r="F21" s="207">
        <v>0.27300181195892897</v>
      </c>
      <c r="G21" s="96">
        <v>1825</v>
      </c>
      <c r="H21" s="207">
        <v>7.3485001006643805E-2</v>
      </c>
      <c r="I21" s="96">
        <v>1270</v>
      </c>
      <c r="J21" s="207">
        <v>5.1137507549828903E-2</v>
      </c>
      <c r="K21" s="96">
        <v>194</v>
      </c>
      <c r="L21" s="207">
        <v>7.8115562713911802E-3</v>
      </c>
      <c r="M21" s="96">
        <v>277</v>
      </c>
      <c r="N21" s="96">
        <v>6624</v>
      </c>
      <c r="O21" s="96">
        <v>12479</v>
      </c>
      <c r="P21" s="207">
        <v>0.50247634386953899</v>
      </c>
      <c r="Q21" s="96">
        <v>12356</v>
      </c>
      <c r="R21" s="207">
        <v>0.49752365613046101</v>
      </c>
      <c r="S21" s="96">
        <v>870</v>
      </c>
      <c r="T21" s="207">
        <v>0.527272727272727</v>
      </c>
      <c r="U21" s="96">
        <v>780</v>
      </c>
      <c r="V21" s="207">
        <v>0.472727272727273</v>
      </c>
      <c r="W21" s="96">
        <v>11406</v>
      </c>
      <c r="X21" s="207">
        <v>0.45927118985303</v>
      </c>
      <c r="Y21" s="96">
        <v>13429</v>
      </c>
      <c r="Z21" s="207">
        <v>0.54072881014697005</v>
      </c>
      <c r="AA21" s="96">
        <v>901</v>
      </c>
      <c r="AB21" s="207">
        <v>0.54606060606060602</v>
      </c>
      <c r="AC21" s="96">
        <v>749</v>
      </c>
      <c r="AD21" s="207">
        <v>45.393939393939398</v>
      </c>
      <c r="AE21" s="96">
        <v>694</v>
      </c>
      <c r="AF21" s="207">
        <v>0.42060606060606098</v>
      </c>
      <c r="AG21" s="96">
        <v>558</v>
      </c>
      <c r="AH21" s="207">
        <v>0.33818181818181797</v>
      </c>
      <c r="AI21" s="96">
        <v>176</v>
      </c>
      <c r="AJ21" s="207">
        <v>0.10666666666666701</v>
      </c>
      <c r="AK21" s="96">
        <v>221</v>
      </c>
      <c r="AL21" s="207">
        <v>0.133939393939394</v>
      </c>
      <c r="AM21" s="96">
        <v>0</v>
      </c>
      <c r="AN21" s="207">
        <v>0</v>
      </c>
      <c r="AO21" s="96">
        <v>1</v>
      </c>
      <c r="AP21" s="207">
        <v>6.0606060606060595E-4</v>
      </c>
      <c r="AQ21" s="101">
        <v>24835</v>
      </c>
      <c r="AR21" s="101">
        <v>1650</v>
      </c>
      <c r="AT21" s="55"/>
      <c r="AU21" s="55">
        <v>51</v>
      </c>
      <c r="AV21" s="55">
        <v>5509</v>
      </c>
      <c r="AW21" s="55">
        <v>0.22301837907861699</v>
      </c>
      <c r="AX21" s="55">
        <v>4803</v>
      </c>
      <c r="AY21" s="55">
        <v>0.19443769735244101</v>
      </c>
      <c r="AZ21" s="55">
        <v>1438</v>
      </c>
      <c r="BA21" s="55">
        <v>5.8213909804874099E-2</v>
      </c>
      <c r="BB21" s="55">
        <v>1417</v>
      </c>
      <c r="BC21" s="55">
        <v>5.7363776212452401E-2</v>
      </c>
      <c r="BD21" s="55">
        <v>116</v>
      </c>
      <c r="BE21" s="55">
        <v>4.6959760343292002E-3</v>
      </c>
      <c r="BF21" s="55">
        <v>807</v>
      </c>
      <c r="BG21" s="55">
        <v>10612</v>
      </c>
      <c r="BH21" s="55">
        <v>12689</v>
      </c>
      <c r="BI21" s="55">
        <v>0.51368310258278704</v>
      </c>
      <c r="BJ21" s="55">
        <v>12013</v>
      </c>
      <c r="BK21" s="55">
        <v>0.48631689741721301</v>
      </c>
      <c r="BL21" s="55">
        <v>1756</v>
      </c>
      <c r="BM21" s="55">
        <v>0.45836596188984602</v>
      </c>
      <c r="BN21" s="55">
        <v>2075</v>
      </c>
      <c r="BO21" s="55">
        <v>0.54163403811015398</v>
      </c>
      <c r="BP21" s="55">
        <v>14040</v>
      </c>
      <c r="BQ21" s="55">
        <v>0.56837503036191395</v>
      </c>
      <c r="BR21" s="55">
        <v>10662</v>
      </c>
      <c r="BS21" s="55">
        <v>0.431624969638086</v>
      </c>
      <c r="BT21" s="55">
        <v>1247</v>
      </c>
      <c r="BU21" s="55">
        <v>0.32550247977029501</v>
      </c>
      <c r="BV21" s="55">
        <v>2584</v>
      </c>
      <c r="BW21" s="55">
        <v>0.67449752022970499</v>
      </c>
      <c r="BX21" s="55">
        <v>1421</v>
      </c>
      <c r="BY21" s="55">
        <v>0.37092143043591802</v>
      </c>
      <c r="BZ21" s="55">
        <v>880</v>
      </c>
      <c r="CA21" s="55">
        <v>0.22970503784912599</v>
      </c>
      <c r="CB21" s="55">
        <v>654</v>
      </c>
      <c r="CC21" s="55">
        <v>0.17071260767423599</v>
      </c>
      <c r="CD21" s="55">
        <v>876</v>
      </c>
      <c r="CE21" s="55">
        <v>0.22866092404072</v>
      </c>
      <c r="CF21" s="55">
        <v>0</v>
      </c>
      <c r="CG21" s="55">
        <v>0</v>
      </c>
      <c r="CH21" s="55">
        <v>0</v>
      </c>
      <c r="CI21" s="55">
        <v>0</v>
      </c>
    </row>
    <row r="22" spans="1:87" ht="17.25" customHeight="1">
      <c r="A22" s="145">
        <v>3</v>
      </c>
      <c r="B22" s="90" t="s">
        <v>616</v>
      </c>
      <c r="C22" s="204">
        <v>79330</v>
      </c>
      <c r="D22" s="205">
        <v>2.34346561092535</v>
      </c>
      <c r="E22" s="204">
        <v>58337</v>
      </c>
      <c r="F22" s="205">
        <v>1.4863486412848499</v>
      </c>
      <c r="G22" s="204">
        <v>22383</v>
      </c>
      <c r="H22" s="205">
        <v>0.49949308097941503</v>
      </c>
      <c r="I22" s="204">
        <v>29474</v>
      </c>
      <c r="J22" s="205">
        <v>0.73688790016565997</v>
      </c>
      <c r="K22" s="204">
        <v>1775</v>
      </c>
      <c r="L22" s="205">
        <v>3.9748938811800798E-2</v>
      </c>
      <c r="M22" s="204">
        <v>22897</v>
      </c>
      <c r="N22" s="204">
        <v>186068</v>
      </c>
      <c r="O22" s="204">
        <v>191738</v>
      </c>
      <c r="P22" s="205">
        <v>5.3203900556276196</v>
      </c>
      <c r="Q22" s="204">
        <v>208526</v>
      </c>
      <c r="R22" s="205">
        <v>5.6796099443723804</v>
      </c>
      <c r="S22" s="204">
        <v>102057</v>
      </c>
      <c r="T22" s="205">
        <v>6.0765639274912502</v>
      </c>
      <c r="U22" s="204">
        <v>91359</v>
      </c>
      <c r="V22" s="205">
        <v>4.9234360725087498</v>
      </c>
      <c r="W22" s="204">
        <v>230506</v>
      </c>
      <c r="X22" s="205">
        <v>5.7202671371430096</v>
      </c>
      <c r="Y22" s="204">
        <v>169758</v>
      </c>
      <c r="Z22" s="205">
        <v>5.2797328628569904</v>
      </c>
      <c r="AA22" s="204">
        <v>146393</v>
      </c>
      <c r="AB22" s="205">
        <v>6.9709830427280197</v>
      </c>
      <c r="AC22" s="210">
        <v>47023</v>
      </c>
      <c r="AD22" s="212">
        <v>24.311845969309701</v>
      </c>
      <c r="AE22" s="204">
        <v>67610</v>
      </c>
      <c r="AF22" s="205">
        <v>4.42302773916912</v>
      </c>
      <c r="AG22" s="204">
        <v>35474</v>
      </c>
      <c r="AH22" s="205">
        <v>2.4839155537711202</v>
      </c>
      <c r="AI22" s="204">
        <v>34350</v>
      </c>
      <c r="AJ22" s="205">
        <v>1.6505125847481901</v>
      </c>
      <c r="AK22" s="204">
        <v>55800</v>
      </c>
      <c r="AL22" s="205">
        <v>2.43722709396727</v>
      </c>
      <c r="AM22" s="204">
        <v>97</v>
      </c>
      <c r="AN22" s="205">
        <v>3.0236035739349401E-3</v>
      </c>
      <c r="AO22" s="204">
        <v>85</v>
      </c>
      <c r="AP22" s="205">
        <v>2.29342477036917E-3</v>
      </c>
      <c r="AQ22" s="100">
        <v>400264</v>
      </c>
      <c r="AR22" s="100">
        <v>193416</v>
      </c>
      <c r="AT22" s="55"/>
      <c r="AU22" s="55">
        <v>147</v>
      </c>
      <c r="AV22" s="55">
        <v>7495</v>
      </c>
      <c r="AW22" s="55">
        <v>0.233372773695354</v>
      </c>
      <c r="AX22" s="55">
        <v>4117</v>
      </c>
      <c r="AY22" s="55">
        <v>0.12819155561091</v>
      </c>
      <c r="AZ22" s="55">
        <v>1247</v>
      </c>
      <c r="BA22" s="55">
        <v>3.8827998505417897E-2</v>
      </c>
      <c r="BB22" s="55">
        <v>1876</v>
      </c>
      <c r="BC22" s="55">
        <v>5.8413251961639101E-2</v>
      </c>
      <c r="BD22" s="55">
        <v>56</v>
      </c>
      <c r="BE22" s="55">
        <v>1.7436791630340001E-3</v>
      </c>
      <c r="BF22" s="55">
        <v>1362</v>
      </c>
      <c r="BG22" s="55">
        <v>15963</v>
      </c>
      <c r="BH22" s="55">
        <v>17038</v>
      </c>
      <c r="BI22" s="55">
        <v>0.53051438535309503</v>
      </c>
      <c r="BJ22" s="55">
        <v>15078</v>
      </c>
      <c r="BK22" s="55">
        <v>0.46948561464690503</v>
      </c>
      <c r="BL22" s="55">
        <v>12315</v>
      </c>
      <c r="BM22" s="55">
        <v>0.466777849372702</v>
      </c>
      <c r="BN22" s="55">
        <v>14068</v>
      </c>
      <c r="BO22" s="55">
        <v>0.53322215062729805</v>
      </c>
      <c r="BP22" s="55">
        <v>9809</v>
      </c>
      <c r="BQ22" s="55">
        <v>0.30542408768215201</v>
      </c>
      <c r="BR22" s="55">
        <v>22307</v>
      </c>
      <c r="BS22" s="55">
        <v>0.69457591231784799</v>
      </c>
      <c r="BT22" s="55">
        <v>6355</v>
      </c>
      <c r="BU22" s="55">
        <v>0.24087480574612399</v>
      </c>
      <c r="BV22" s="55">
        <v>20028</v>
      </c>
      <c r="BW22" s="55">
        <v>0.75912519425387603</v>
      </c>
      <c r="BX22" s="55">
        <v>9424</v>
      </c>
      <c r="BY22" s="55">
        <v>0.35719971193571598</v>
      </c>
      <c r="BZ22" s="55">
        <v>4116</v>
      </c>
      <c r="CA22" s="55">
        <v>0.1560095516052</v>
      </c>
      <c r="CB22" s="55">
        <v>4627</v>
      </c>
      <c r="CC22" s="55">
        <v>0.17537808437251301</v>
      </c>
      <c r="CD22" s="55">
        <v>8187</v>
      </c>
      <c r="CE22" s="55">
        <v>0.31031345942463001</v>
      </c>
      <c r="CF22" s="55">
        <v>17</v>
      </c>
      <c r="CG22" s="55">
        <v>6.4435431906909805E-4</v>
      </c>
      <c r="CH22" s="55">
        <v>12</v>
      </c>
      <c r="CI22" s="55">
        <v>4.5483834287230401E-4</v>
      </c>
    </row>
    <row r="23" spans="1:87" ht="15">
      <c r="A23" s="94">
        <v>45</v>
      </c>
      <c r="B23" s="94" t="s">
        <v>32</v>
      </c>
      <c r="C23" s="96">
        <v>9032</v>
      </c>
      <c r="D23" s="207">
        <v>0.13632384459806199</v>
      </c>
      <c r="E23" s="96">
        <v>10522</v>
      </c>
      <c r="F23" s="207">
        <v>0.15881305279681199</v>
      </c>
      <c r="G23" s="96">
        <v>6299</v>
      </c>
      <c r="H23" s="207">
        <v>9.5073504995924804E-2</v>
      </c>
      <c r="I23" s="96">
        <v>5381</v>
      </c>
      <c r="J23" s="207">
        <v>8.1217737796963202E-2</v>
      </c>
      <c r="K23" s="96">
        <v>566</v>
      </c>
      <c r="L23" s="207">
        <v>8.5428804298608406E-3</v>
      </c>
      <c r="M23" s="96">
        <v>4203</v>
      </c>
      <c r="N23" s="96">
        <v>30251</v>
      </c>
      <c r="O23" s="96">
        <v>31216</v>
      </c>
      <c r="P23" s="207">
        <v>0.47115645847797899</v>
      </c>
      <c r="Q23" s="96">
        <v>35038</v>
      </c>
      <c r="R23" s="207">
        <v>0.52884354152202095</v>
      </c>
      <c r="S23" s="96">
        <v>41174</v>
      </c>
      <c r="T23" s="207">
        <v>0.517924979244761</v>
      </c>
      <c r="U23" s="96">
        <v>38324</v>
      </c>
      <c r="V23" s="207">
        <v>0.482075020755239</v>
      </c>
      <c r="W23" s="96">
        <v>50138</v>
      </c>
      <c r="X23" s="207">
        <v>0.75675430917378605</v>
      </c>
      <c r="Y23" s="96">
        <v>16116</v>
      </c>
      <c r="Z23" s="207">
        <v>0.243245690826214</v>
      </c>
      <c r="AA23" s="96">
        <v>65103</v>
      </c>
      <c r="AB23" s="207">
        <v>0.81892626229590704</v>
      </c>
      <c r="AC23" s="96">
        <v>14395</v>
      </c>
      <c r="AD23" s="207">
        <v>18.1073737704093</v>
      </c>
      <c r="AE23" s="96">
        <v>27119</v>
      </c>
      <c r="AF23" s="207">
        <v>0.34112807869380402</v>
      </c>
      <c r="AG23" s="96">
        <v>16142</v>
      </c>
      <c r="AH23" s="207">
        <v>0.20304913331152999</v>
      </c>
      <c r="AI23" s="96">
        <v>14010</v>
      </c>
      <c r="AJ23" s="207">
        <v>0.176230848574807</v>
      </c>
      <c r="AK23" s="96">
        <v>22147</v>
      </c>
      <c r="AL23" s="207">
        <v>0.27858562479559201</v>
      </c>
      <c r="AM23" s="96">
        <v>45</v>
      </c>
      <c r="AN23" s="207">
        <v>5.6605197615034299E-4</v>
      </c>
      <c r="AO23" s="96">
        <v>35</v>
      </c>
      <c r="AP23" s="207">
        <v>4.40262648116934E-4</v>
      </c>
      <c r="AQ23" s="101">
        <v>66254</v>
      </c>
      <c r="AR23" s="101">
        <v>79498</v>
      </c>
      <c r="AT23" s="55"/>
      <c r="AU23" s="55">
        <v>172</v>
      </c>
      <c r="AV23" s="55">
        <v>7940</v>
      </c>
      <c r="AW23" s="55">
        <v>0.18242808565389201</v>
      </c>
      <c r="AX23" s="55">
        <v>6516</v>
      </c>
      <c r="AY23" s="55">
        <v>0.149710504549214</v>
      </c>
      <c r="AZ23" s="55">
        <v>2931</v>
      </c>
      <c r="BA23" s="55">
        <v>6.7342156051833496E-2</v>
      </c>
      <c r="BB23" s="55">
        <v>3015</v>
      </c>
      <c r="BC23" s="55">
        <v>6.9272125723738601E-2</v>
      </c>
      <c r="BD23" s="55">
        <v>214</v>
      </c>
      <c r="BE23" s="55">
        <v>4.9168274974726598E-3</v>
      </c>
      <c r="BF23" s="55">
        <v>2516</v>
      </c>
      <c r="BG23" s="55">
        <v>20392</v>
      </c>
      <c r="BH23" s="55">
        <v>23059</v>
      </c>
      <c r="BI23" s="55">
        <v>0.52979965076739299</v>
      </c>
      <c r="BJ23" s="55">
        <v>20465</v>
      </c>
      <c r="BK23" s="55">
        <v>0.47020034923260701</v>
      </c>
      <c r="BL23" s="55">
        <v>14436</v>
      </c>
      <c r="BM23" s="55">
        <v>0.46813892401984603</v>
      </c>
      <c r="BN23" s="55">
        <v>16401</v>
      </c>
      <c r="BO23" s="55">
        <v>0.53186107598015397</v>
      </c>
      <c r="BP23" s="55">
        <v>14112</v>
      </c>
      <c r="BQ23" s="55">
        <v>0.32423490488006601</v>
      </c>
      <c r="BR23" s="55">
        <v>29412</v>
      </c>
      <c r="BS23" s="55">
        <v>0.67576509511993399</v>
      </c>
      <c r="BT23" s="55">
        <v>7316</v>
      </c>
      <c r="BU23" s="55">
        <v>0.237247462463923</v>
      </c>
      <c r="BV23" s="55">
        <v>23521</v>
      </c>
      <c r="BW23" s="55">
        <v>0.76275253753607697</v>
      </c>
      <c r="BX23" s="55">
        <v>10871</v>
      </c>
      <c r="BY23" s="55">
        <v>0.352531050361579</v>
      </c>
      <c r="BZ23" s="55">
        <v>4457</v>
      </c>
      <c r="CA23" s="55">
        <v>0.14453416350487999</v>
      </c>
      <c r="CB23" s="55">
        <v>5513</v>
      </c>
      <c r="CC23" s="55">
        <v>0.17877873982553399</v>
      </c>
      <c r="CD23" s="55">
        <v>9967</v>
      </c>
      <c r="CE23" s="55">
        <v>0.323215617602231</v>
      </c>
      <c r="CF23" s="55">
        <v>17</v>
      </c>
      <c r="CG23" s="55">
        <v>5.5128579304082798E-4</v>
      </c>
      <c r="CH23" s="55">
        <v>12</v>
      </c>
      <c r="CI23" s="55">
        <v>3.8914291273470198E-4</v>
      </c>
    </row>
    <row r="24" spans="1:87" ht="15">
      <c r="A24" s="94">
        <v>51</v>
      </c>
      <c r="B24" s="94" t="s">
        <v>35</v>
      </c>
      <c r="C24" s="96">
        <v>5509</v>
      </c>
      <c r="D24" s="207">
        <v>0.22301837907861699</v>
      </c>
      <c r="E24" s="96">
        <v>4803</v>
      </c>
      <c r="F24" s="207">
        <v>0.19443769735244101</v>
      </c>
      <c r="G24" s="96">
        <v>1438</v>
      </c>
      <c r="H24" s="207">
        <v>5.8213909804874099E-2</v>
      </c>
      <c r="I24" s="96">
        <v>1417</v>
      </c>
      <c r="J24" s="207">
        <v>5.7363776212452401E-2</v>
      </c>
      <c r="K24" s="96">
        <v>116</v>
      </c>
      <c r="L24" s="207">
        <v>4.6959760343292002E-3</v>
      </c>
      <c r="M24" s="96">
        <v>807</v>
      </c>
      <c r="N24" s="96">
        <v>10612</v>
      </c>
      <c r="O24" s="96">
        <v>12013</v>
      </c>
      <c r="P24" s="207">
        <v>0.48631689741721301</v>
      </c>
      <c r="Q24" s="96">
        <v>12689</v>
      </c>
      <c r="R24" s="207">
        <v>0.51368310258278704</v>
      </c>
      <c r="S24" s="96">
        <v>2075</v>
      </c>
      <c r="T24" s="207">
        <v>0.54163403811015398</v>
      </c>
      <c r="U24" s="96">
        <v>1756</v>
      </c>
      <c r="V24" s="207">
        <v>0.45836596188984602</v>
      </c>
      <c r="W24" s="96">
        <v>10662</v>
      </c>
      <c r="X24" s="207">
        <v>0.431624969638086</v>
      </c>
      <c r="Y24" s="96">
        <v>14040</v>
      </c>
      <c r="Z24" s="207">
        <v>0.56837503036191395</v>
      </c>
      <c r="AA24" s="96">
        <v>2584</v>
      </c>
      <c r="AB24" s="207">
        <v>0.67449752022970499</v>
      </c>
      <c r="AC24" s="96">
        <v>1247</v>
      </c>
      <c r="AD24" s="207">
        <v>32.5502479770295</v>
      </c>
      <c r="AE24" s="96">
        <v>1421</v>
      </c>
      <c r="AF24" s="207">
        <v>0.37092143043591802</v>
      </c>
      <c r="AG24" s="96">
        <v>880</v>
      </c>
      <c r="AH24" s="207">
        <v>0.22970503784912599</v>
      </c>
      <c r="AI24" s="96">
        <v>654</v>
      </c>
      <c r="AJ24" s="207">
        <v>0.17071260767423599</v>
      </c>
      <c r="AK24" s="96">
        <v>876</v>
      </c>
      <c r="AL24" s="207">
        <v>0.22866092404072</v>
      </c>
      <c r="AM24" s="96">
        <v>0</v>
      </c>
      <c r="AN24" s="207">
        <v>0</v>
      </c>
      <c r="AO24" s="96">
        <v>0</v>
      </c>
      <c r="AP24" s="207">
        <v>0</v>
      </c>
      <c r="AQ24" s="101">
        <v>24702</v>
      </c>
      <c r="AR24" s="101">
        <v>3831</v>
      </c>
      <c r="AT24" s="55"/>
      <c r="AU24" s="55">
        <v>475</v>
      </c>
      <c r="AV24" s="55">
        <v>898</v>
      </c>
      <c r="AW24" s="55">
        <v>0.183527488248518</v>
      </c>
      <c r="AX24" s="55">
        <v>379</v>
      </c>
      <c r="AY24" s="55">
        <v>7.7457592479051707E-2</v>
      </c>
      <c r="AZ24" s="55">
        <v>111</v>
      </c>
      <c r="BA24" s="55">
        <v>2.2685469037400399E-2</v>
      </c>
      <c r="BB24" s="55">
        <v>283</v>
      </c>
      <c r="BC24" s="55">
        <v>5.7837727365624397E-2</v>
      </c>
      <c r="BD24" s="55">
        <v>8</v>
      </c>
      <c r="BE24" s="55">
        <v>1.6349887594522799E-3</v>
      </c>
      <c r="BF24" s="55">
        <v>266</v>
      </c>
      <c r="BG24" s="55">
        <v>2948</v>
      </c>
      <c r="BH24" s="55">
        <v>2392</v>
      </c>
      <c r="BI24" s="55">
        <v>0.48886163907623098</v>
      </c>
      <c r="BJ24" s="55">
        <v>2501</v>
      </c>
      <c r="BK24" s="55">
        <v>0.51113836092376896</v>
      </c>
      <c r="BL24" s="55">
        <v>132</v>
      </c>
      <c r="BM24" s="55">
        <v>0.46643109540636002</v>
      </c>
      <c r="BN24" s="55">
        <v>151</v>
      </c>
      <c r="BO24" s="55">
        <v>0.53356890459364004</v>
      </c>
      <c r="BP24" s="55">
        <v>3740</v>
      </c>
      <c r="BQ24" s="55">
        <v>0.76435724504393998</v>
      </c>
      <c r="BR24" s="55">
        <v>1153</v>
      </c>
      <c r="BS24" s="55">
        <v>0.23564275495605999</v>
      </c>
      <c r="BT24" s="55">
        <v>105</v>
      </c>
      <c r="BU24" s="55">
        <v>0.37102473498233202</v>
      </c>
      <c r="BV24" s="55">
        <v>178</v>
      </c>
      <c r="BW24" s="55">
        <v>0.62897526501766798</v>
      </c>
      <c r="BX24" s="55">
        <v>132</v>
      </c>
      <c r="BY24" s="55">
        <v>0.46643109540636002</v>
      </c>
      <c r="BZ24" s="55">
        <v>104</v>
      </c>
      <c r="CA24" s="55">
        <v>0.36749116607773902</v>
      </c>
      <c r="CB24" s="55">
        <v>19</v>
      </c>
      <c r="CC24" s="55">
        <v>6.7137809187279199E-2</v>
      </c>
      <c r="CD24" s="55">
        <v>28</v>
      </c>
      <c r="CE24" s="55">
        <v>9.8939929328621903E-2</v>
      </c>
      <c r="CF24" s="55">
        <v>0</v>
      </c>
      <c r="CG24" s="55">
        <v>0</v>
      </c>
      <c r="CH24" s="55">
        <v>0</v>
      </c>
      <c r="CI24" s="55">
        <v>0</v>
      </c>
    </row>
    <row r="25" spans="1:87" ht="15">
      <c r="A25" s="94">
        <v>147</v>
      </c>
      <c r="B25" s="94" t="s">
        <v>71</v>
      </c>
      <c r="C25" s="96">
        <v>7495</v>
      </c>
      <c r="D25" s="207">
        <v>0.233372773695354</v>
      </c>
      <c r="E25" s="96">
        <v>4117</v>
      </c>
      <c r="F25" s="207">
        <v>0.12819155561091</v>
      </c>
      <c r="G25" s="96">
        <v>1247</v>
      </c>
      <c r="H25" s="207">
        <v>3.8827998505417897E-2</v>
      </c>
      <c r="I25" s="96">
        <v>1876</v>
      </c>
      <c r="J25" s="207">
        <v>5.8413251961639101E-2</v>
      </c>
      <c r="K25" s="96">
        <v>56</v>
      </c>
      <c r="L25" s="207">
        <v>1.7436791630340001E-3</v>
      </c>
      <c r="M25" s="96">
        <v>1362</v>
      </c>
      <c r="N25" s="96">
        <v>15963</v>
      </c>
      <c r="O25" s="96">
        <v>15078</v>
      </c>
      <c r="P25" s="207">
        <v>0.46948561464690503</v>
      </c>
      <c r="Q25" s="96">
        <v>17038</v>
      </c>
      <c r="R25" s="207">
        <v>0.53051438535309503</v>
      </c>
      <c r="S25" s="96">
        <v>14068</v>
      </c>
      <c r="T25" s="207">
        <v>0.53322215062729805</v>
      </c>
      <c r="U25" s="96">
        <v>12315</v>
      </c>
      <c r="V25" s="207">
        <v>0.466777849372702</v>
      </c>
      <c r="W25" s="96">
        <v>22307</v>
      </c>
      <c r="X25" s="207">
        <v>0.69457591231784799</v>
      </c>
      <c r="Y25" s="96">
        <v>9809</v>
      </c>
      <c r="Z25" s="207">
        <v>0.30542408768215201</v>
      </c>
      <c r="AA25" s="96">
        <v>20028</v>
      </c>
      <c r="AB25" s="207">
        <v>0.75912519425387603</v>
      </c>
      <c r="AC25" s="96">
        <v>6355</v>
      </c>
      <c r="AD25" s="207">
        <v>24.0874805746124</v>
      </c>
      <c r="AE25" s="96">
        <v>9424</v>
      </c>
      <c r="AF25" s="207">
        <v>0.35719971193571598</v>
      </c>
      <c r="AG25" s="96">
        <v>4116</v>
      </c>
      <c r="AH25" s="207">
        <v>0.1560095516052</v>
      </c>
      <c r="AI25" s="96">
        <v>4627</v>
      </c>
      <c r="AJ25" s="207">
        <v>0.17537808437251301</v>
      </c>
      <c r="AK25" s="96">
        <v>8187</v>
      </c>
      <c r="AL25" s="207">
        <v>0.31031345942463001</v>
      </c>
      <c r="AM25" s="96">
        <v>17</v>
      </c>
      <c r="AN25" s="207">
        <v>6.4435431906909805E-4</v>
      </c>
      <c r="AO25" s="96">
        <v>12</v>
      </c>
      <c r="AP25" s="207">
        <v>4.5483834287230401E-4</v>
      </c>
      <c r="AQ25" s="101">
        <v>32116</v>
      </c>
      <c r="AR25" s="101">
        <v>26383</v>
      </c>
      <c r="AT25" s="55"/>
      <c r="AU25" s="55">
        <v>480</v>
      </c>
      <c r="AV25" s="55">
        <v>4871</v>
      </c>
      <c r="AW25" s="55">
        <v>0.236502233443387</v>
      </c>
      <c r="AX25" s="55">
        <v>1751</v>
      </c>
      <c r="AY25" s="55">
        <v>8.5016508059817406E-2</v>
      </c>
      <c r="AZ25" s="55">
        <v>380</v>
      </c>
      <c r="BA25" s="55">
        <v>1.8450184501845001E-2</v>
      </c>
      <c r="BB25" s="55">
        <v>1851</v>
      </c>
      <c r="BC25" s="55">
        <v>8.9871819770829295E-2</v>
      </c>
      <c r="BD25" s="55">
        <v>42</v>
      </c>
      <c r="BE25" s="55">
        <v>2.0392309186249799E-3</v>
      </c>
      <c r="BF25" s="55">
        <v>1333</v>
      </c>
      <c r="BG25" s="55">
        <v>10368</v>
      </c>
      <c r="BH25" s="55">
        <v>10604</v>
      </c>
      <c r="BI25" s="55">
        <v>0.51485725383569603</v>
      </c>
      <c r="BJ25" s="55">
        <v>9992</v>
      </c>
      <c r="BK25" s="55">
        <v>0.48514274616430397</v>
      </c>
      <c r="BL25" s="55">
        <v>823</v>
      </c>
      <c r="BM25" s="55">
        <v>0.38566073102155601</v>
      </c>
      <c r="BN25" s="55">
        <v>1311</v>
      </c>
      <c r="BO25" s="55">
        <v>0.61433926897844404</v>
      </c>
      <c r="BP25" s="55">
        <v>10867</v>
      </c>
      <c r="BQ25" s="55">
        <v>0.52762672363565699</v>
      </c>
      <c r="BR25" s="55">
        <v>9729</v>
      </c>
      <c r="BS25" s="55">
        <v>0.47237327636434301</v>
      </c>
      <c r="BT25" s="55">
        <v>1129</v>
      </c>
      <c r="BU25" s="55">
        <v>0.52905342080599804</v>
      </c>
      <c r="BV25" s="55">
        <v>1005</v>
      </c>
      <c r="BW25" s="55">
        <v>0.47094657919400201</v>
      </c>
      <c r="BX25" s="55">
        <v>1011</v>
      </c>
      <c r="BY25" s="55">
        <v>0.47375820056232398</v>
      </c>
      <c r="BZ25" s="55">
        <v>415</v>
      </c>
      <c r="CA25" s="55">
        <v>0.19447047797563299</v>
      </c>
      <c r="CB25" s="55">
        <v>300</v>
      </c>
      <c r="CC25" s="55">
        <v>0.14058106841612</v>
      </c>
      <c r="CD25" s="55">
        <v>408</v>
      </c>
      <c r="CE25" s="55">
        <v>0.19119025304592299</v>
      </c>
      <c r="CF25" s="55">
        <v>0</v>
      </c>
      <c r="CG25" s="55">
        <v>0</v>
      </c>
      <c r="CH25" s="55">
        <v>0</v>
      </c>
      <c r="CI25" s="55">
        <v>0</v>
      </c>
    </row>
    <row r="26" spans="1:87" ht="15">
      <c r="A26" s="94">
        <v>172</v>
      </c>
      <c r="B26" s="94" t="s">
        <v>79</v>
      </c>
      <c r="C26" s="96">
        <v>7940</v>
      </c>
      <c r="D26" s="207">
        <v>0.18242808565389201</v>
      </c>
      <c r="E26" s="96">
        <v>6516</v>
      </c>
      <c r="F26" s="207">
        <v>0.149710504549214</v>
      </c>
      <c r="G26" s="96">
        <v>2931</v>
      </c>
      <c r="H26" s="207">
        <v>6.7342156051833496E-2</v>
      </c>
      <c r="I26" s="96">
        <v>3015</v>
      </c>
      <c r="J26" s="207">
        <v>6.9272125723738601E-2</v>
      </c>
      <c r="K26" s="96">
        <v>214</v>
      </c>
      <c r="L26" s="207">
        <v>4.9168274974726598E-3</v>
      </c>
      <c r="M26" s="96">
        <v>2516</v>
      </c>
      <c r="N26" s="96">
        <v>20392</v>
      </c>
      <c r="O26" s="96">
        <v>20465</v>
      </c>
      <c r="P26" s="207">
        <v>0.47020034923260701</v>
      </c>
      <c r="Q26" s="96">
        <v>23059</v>
      </c>
      <c r="R26" s="207">
        <v>0.52979965076739299</v>
      </c>
      <c r="S26" s="96">
        <v>16401</v>
      </c>
      <c r="T26" s="207">
        <v>0.53186107598015397</v>
      </c>
      <c r="U26" s="96">
        <v>14436</v>
      </c>
      <c r="V26" s="207">
        <v>0.46813892401984603</v>
      </c>
      <c r="W26" s="96">
        <v>29412</v>
      </c>
      <c r="X26" s="207">
        <v>0.67576509511993399</v>
      </c>
      <c r="Y26" s="96">
        <v>14112</v>
      </c>
      <c r="Z26" s="207">
        <v>0.32423490488006601</v>
      </c>
      <c r="AA26" s="96">
        <v>23521</v>
      </c>
      <c r="AB26" s="207">
        <v>0.76275253753607697</v>
      </c>
      <c r="AC26" s="96">
        <v>7316</v>
      </c>
      <c r="AD26" s="207">
        <v>23.7247462463923</v>
      </c>
      <c r="AE26" s="96">
        <v>10871</v>
      </c>
      <c r="AF26" s="207">
        <v>0.352531050361579</v>
      </c>
      <c r="AG26" s="96">
        <v>4457</v>
      </c>
      <c r="AH26" s="207">
        <v>0.14453416350487999</v>
      </c>
      <c r="AI26" s="96">
        <v>5513</v>
      </c>
      <c r="AJ26" s="207">
        <v>0.17877873982553399</v>
      </c>
      <c r="AK26" s="96">
        <v>9967</v>
      </c>
      <c r="AL26" s="207">
        <v>0.323215617602231</v>
      </c>
      <c r="AM26" s="96">
        <v>17</v>
      </c>
      <c r="AN26" s="207">
        <v>5.5128579304082798E-4</v>
      </c>
      <c r="AO26" s="96">
        <v>12</v>
      </c>
      <c r="AP26" s="207">
        <v>3.8914291273470198E-4</v>
      </c>
      <c r="AQ26" s="101">
        <v>43524</v>
      </c>
      <c r="AR26" s="101">
        <v>30837</v>
      </c>
      <c r="AT26" s="55"/>
      <c r="AU26" s="55">
        <v>490</v>
      </c>
      <c r="AV26" s="55">
        <v>12918</v>
      </c>
      <c r="AW26" s="55">
        <v>0.261075181891673</v>
      </c>
      <c r="AX26" s="55">
        <v>5973</v>
      </c>
      <c r="AY26" s="55">
        <v>0.120715440582053</v>
      </c>
      <c r="AZ26" s="55">
        <v>1386</v>
      </c>
      <c r="BA26" s="55">
        <v>2.80113177041229E-2</v>
      </c>
      <c r="BB26" s="55">
        <v>3889</v>
      </c>
      <c r="BC26" s="55">
        <v>7.8597413096200497E-2</v>
      </c>
      <c r="BD26" s="55">
        <v>89</v>
      </c>
      <c r="BE26" s="55">
        <v>1.7987065481002401E-3</v>
      </c>
      <c r="BF26" s="55">
        <v>4401</v>
      </c>
      <c r="BG26" s="55">
        <v>20824</v>
      </c>
      <c r="BH26" s="55">
        <v>25218</v>
      </c>
      <c r="BI26" s="55">
        <v>0.509660468876314</v>
      </c>
      <c r="BJ26" s="55">
        <v>24262</v>
      </c>
      <c r="BK26" s="55">
        <v>0.490339531123686</v>
      </c>
      <c r="BL26" s="55">
        <v>2635</v>
      </c>
      <c r="BM26" s="55">
        <v>0.456989247311828</v>
      </c>
      <c r="BN26" s="55">
        <v>3131</v>
      </c>
      <c r="BO26" s="55">
        <v>0.543010752688172</v>
      </c>
      <c r="BP26" s="55">
        <v>33389</v>
      </c>
      <c r="BQ26" s="55">
        <v>0.67479789814066304</v>
      </c>
      <c r="BR26" s="55">
        <v>16091</v>
      </c>
      <c r="BS26" s="55">
        <v>0.32520210185933701</v>
      </c>
      <c r="BT26" s="55">
        <v>3275</v>
      </c>
      <c r="BU26" s="55">
        <v>0.56798473812001404</v>
      </c>
      <c r="BV26" s="55">
        <v>2491</v>
      </c>
      <c r="BW26" s="55">
        <v>0.43201526187998601</v>
      </c>
      <c r="BX26" s="55">
        <v>2157</v>
      </c>
      <c r="BY26" s="55">
        <v>0.37408949011446402</v>
      </c>
      <c r="BZ26" s="55">
        <v>1363</v>
      </c>
      <c r="CA26" s="55">
        <v>0.236385709330558</v>
      </c>
      <c r="CB26" s="55">
        <v>972</v>
      </c>
      <c r="CC26" s="55">
        <v>0.16857440166493201</v>
      </c>
      <c r="CD26" s="55">
        <v>1272</v>
      </c>
      <c r="CE26" s="55">
        <v>0.220603537981269</v>
      </c>
      <c r="CF26" s="55">
        <v>2</v>
      </c>
      <c r="CG26" s="55">
        <v>3.4686090877558099E-4</v>
      </c>
      <c r="CH26" s="55">
        <v>0</v>
      </c>
      <c r="CI26" s="55">
        <v>0</v>
      </c>
    </row>
    <row r="27" spans="1:87" ht="15">
      <c r="A27" s="94">
        <v>475</v>
      </c>
      <c r="B27" s="94" t="s">
        <v>153</v>
      </c>
      <c r="C27" s="96">
        <v>898</v>
      </c>
      <c r="D27" s="207">
        <v>0.183527488248518</v>
      </c>
      <c r="E27" s="96">
        <v>379</v>
      </c>
      <c r="F27" s="207">
        <v>7.7457592479051707E-2</v>
      </c>
      <c r="G27" s="96">
        <v>111</v>
      </c>
      <c r="H27" s="207">
        <v>2.2685469037400399E-2</v>
      </c>
      <c r="I27" s="96">
        <v>283</v>
      </c>
      <c r="J27" s="207">
        <v>5.7837727365624397E-2</v>
      </c>
      <c r="K27" s="96">
        <v>8</v>
      </c>
      <c r="L27" s="207">
        <v>1.6349887594522799E-3</v>
      </c>
      <c r="M27" s="96">
        <v>266</v>
      </c>
      <c r="N27" s="96">
        <v>2948</v>
      </c>
      <c r="O27" s="96">
        <v>2501</v>
      </c>
      <c r="P27" s="207">
        <v>0.51113836092376896</v>
      </c>
      <c r="Q27" s="96">
        <v>2392</v>
      </c>
      <c r="R27" s="207">
        <v>0.48886163907623098</v>
      </c>
      <c r="S27" s="96">
        <v>151</v>
      </c>
      <c r="T27" s="207">
        <v>0.53356890459364004</v>
      </c>
      <c r="U27" s="96">
        <v>132</v>
      </c>
      <c r="V27" s="207">
        <v>0.46643109540636002</v>
      </c>
      <c r="W27" s="96">
        <v>1153</v>
      </c>
      <c r="X27" s="207">
        <v>0.23564275495605999</v>
      </c>
      <c r="Y27" s="96">
        <v>3740</v>
      </c>
      <c r="Z27" s="207">
        <v>0.76435724504393998</v>
      </c>
      <c r="AA27" s="96">
        <v>178</v>
      </c>
      <c r="AB27" s="207">
        <v>0.62897526501766798</v>
      </c>
      <c r="AC27" s="96">
        <v>105</v>
      </c>
      <c r="AD27" s="207">
        <v>37.102473498233202</v>
      </c>
      <c r="AE27" s="96">
        <v>132</v>
      </c>
      <c r="AF27" s="207">
        <v>0.46643109540636002</v>
      </c>
      <c r="AG27" s="96">
        <v>104</v>
      </c>
      <c r="AH27" s="207">
        <v>0.36749116607773902</v>
      </c>
      <c r="AI27" s="96">
        <v>19</v>
      </c>
      <c r="AJ27" s="207">
        <v>6.7137809187279199E-2</v>
      </c>
      <c r="AK27" s="96">
        <v>28</v>
      </c>
      <c r="AL27" s="207">
        <v>9.8939929328621903E-2</v>
      </c>
      <c r="AM27" s="96">
        <v>0</v>
      </c>
      <c r="AN27" s="207">
        <v>0</v>
      </c>
      <c r="AO27" s="96">
        <v>0</v>
      </c>
      <c r="AP27" s="207">
        <v>0</v>
      </c>
      <c r="AQ27" s="101">
        <v>4893</v>
      </c>
      <c r="AR27" s="101">
        <v>283</v>
      </c>
      <c r="AT27" s="55"/>
      <c r="AU27" s="55">
        <v>659</v>
      </c>
      <c r="AV27" s="55">
        <v>5884</v>
      </c>
      <c r="AW27" s="55">
        <v>0.27514613046527903</v>
      </c>
      <c r="AX27" s="55">
        <v>4068</v>
      </c>
      <c r="AY27" s="55">
        <v>0.19022679448211399</v>
      </c>
      <c r="AZ27" s="55">
        <v>1129</v>
      </c>
      <c r="BA27" s="55">
        <v>5.2794014496142197E-2</v>
      </c>
      <c r="BB27" s="55">
        <v>1164</v>
      </c>
      <c r="BC27" s="55">
        <v>5.4430675707271503E-2</v>
      </c>
      <c r="BD27" s="55">
        <v>95</v>
      </c>
      <c r="BE27" s="55">
        <v>4.4423661444938003E-3</v>
      </c>
      <c r="BF27" s="55">
        <v>458</v>
      </c>
      <c r="BG27" s="55">
        <v>8587</v>
      </c>
      <c r="BH27" s="55">
        <v>11064</v>
      </c>
      <c r="BI27" s="55">
        <v>0.51737198971241505</v>
      </c>
      <c r="BJ27" s="55">
        <v>10321</v>
      </c>
      <c r="BK27" s="55">
        <v>0.48262801028758501</v>
      </c>
      <c r="BL27" s="55">
        <v>800</v>
      </c>
      <c r="BM27" s="55">
        <v>0.43196544276457899</v>
      </c>
      <c r="BN27" s="55">
        <v>1052</v>
      </c>
      <c r="BO27" s="55">
        <v>0.56803455723542096</v>
      </c>
      <c r="BP27" s="55">
        <v>11827</v>
      </c>
      <c r="BQ27" s="55">
        <v>0.55305120411503395</v>
      </c>
      <c r="BR27" s="55">
        <v>9558</v>
      </c>
      <c r="BS27" s="55">
        <v>0.446948795884966</v>
      </c>
      <c r="BT27" s="55">
        <v>1038</v>
      </c>
      <c r="BU27" s="55">
        <v>0.56047516198704095</v>
      </c>
      <c r="BV27" s="55">
        <v>814</v>
      </c>
      <c r="BW27" s="55">
        <v>0.439524838012959</v>
      </c>
      <c r="BX27" s="55">
        <v>780</v>
      </c>
      <c r="BY27" s="55">
        <v>0.42116630669546401</v>
      </c>
      <c r="BZ27" s="55">
        <v>405</v>
      </c>
      <c r="CA27" s="55">
        <v>0.21868250539956799</v>
      </c>
      <c r="CB27" s="55">
        <v>271</v>
      </c>
      <c r="CC27" s="55">
        <v>0.146328293736501</v>
      </c>
      <c r="CD27" s="55">
        <v>395</v>
      </c>
      <c r="CE27" s="55">
        <v>0.213282937365011</v>
      </c>
      <c r="CF27" s="55">
        <v>1</v>
      </c>
      <c r="CG27" s="55">
        <v>5.3995680345572401E-4</v>
      </c>
      <c r="CH27" s="55">
        <v>0</v>
      </c>
      <c r="CI27" s="55">
        <v>0</v>
      </c>
    </row>
    <row r="28" spans="1:87" ht="15">
      <c r="A28" s="94">
        <v>480</v>
      </c>
      <c r="B28" s="94" t="s">
        <v>155</v>
      </c>
      <c r="C28" s="96">
        <v>4871</v>
      </c>
      <c r="D28" s="207">
        <v>0.236502233443387</v>
      </c>
      <c r="E28" s="96">
        <v>1751</v>
      </c>
      <c r="F28" s="207">
        <v>8.5016508059817406E-2</v>
      </c>
      <c r="G28" s="96">
        <v>380</v>
      </c>
      <c r="H28" s="207">
        <v>1.8450184501845001E-2</v>
      </c>
      <c r="I28" s="96">
        <v>1851</v>
      </c>
      <c r="J28" s="207">
        <v>8.9871819770829295E-2</v>
      </c>
      <c r="K28" s="96">
        <v>42</v>
      </c>
      <c r="L28" s="207">
        <v>2.0392309186249799E-3</v>
      </c>
      <c r="M28" s="96">
        <v>1333</v>
      </c>
      <c r="N28" s="96">
        <v>10368</v>
      </c>
      <c r="O28" s="96">
        <v>9992</v>
      </c>
      <c r="P28" s="207">
        <v>0.48514274616430397</v>
      </c>
      <c r="Q28" s="96">
        <v>10604</v>
      </c>
      <c r="R28" s="207">
        <v>0.51485725383569603</v>
      </c>
      <c r="S28" s="96">
        <v>1311</v>
      </c>
      <c r="T28" s="207">
        <v>0.61433926897844404</v>
      </c>
      <c r="U28" s="96">
        <v>823</v>
      </c>
      <c r="V28" s="207">
        <v>0.38566073102155601</v>
      </c>
      <c r="W28" s="96">
        <v>9729</v>
      </c>
      <c r="X28" s="207">
        <v>0.47237327636434301</v>
      </c>
      <c r="Y28" s="96">
        <v>10867</v>
      </c>
      <c r="Z28" s="207">
        <v>0.52762672363565699</v>
      </c>
      <c r="AA28" s="96">
        <v>1005</v>
      </c>
      <c r="AB28" s="207">
        <v>0.47094657919400201</v>
      </c>
      <c r="AC28" s="96">
        <v>1129</v>
      </c>
      <c r="AD28" s="207">
        <v>52.905342080599802</v>
      </c>
      <c r="AE28" s="96">
        <v>1011</v>
      </c>
      <c r="AF28" s="207">
        <v>0.47375820056232398</v>
      </c>
      <c r="AG28" s="96">
        <v>415</v>
      </c>
      <c r="AH28" s="207">
        <v>0.19447047797563299</v>
      </c>
      <c r="AI28" s="96">
        <v>300</v>
      </c>
      <c r="AJ28" s="207">
        <v>0.14058106841612</v>
      </c>
      <c r="AK28" s="96">
        <v>408</v>
      </c>
      <c r="AL28" s="207">
        <v>0.19119025304592299</v>
      </c>
      <c r="AM28" s="96">
        <v>0</v>
      </c>
      <c r="AN28" s="207">
        <v>0</v>
      </c>
      <c r="AO28" s="96">
        <v>0</v>
      </c>
      <c r="AP28" s="207">
        <v>0</v>
      </c>
      <c r="AQ28" s="101">
        <v>20596</v>
      </c>
      <c r="AR28" s="101">
        <v>2134</v>
      </c>
      <c r="AT28" s="55"/>
      <c r="AU28" s="55">
        <v>665</v>
      </c>
      <c r="AV28" s="55">
        <v>5744</v>
      </c>
      <c r="AW28" s="55">
        <v>0.19710383638734499</v>
      </c>
      <c r="AX28" s="55">
        <v>4256</v>
      </c>
      <c r="AY28" s="55">
        <v>0.14604351108365901</v>
      </c>
      <c r="AZ28" s="55">
        <v>1155</v>
      </c>
      <c r="BA28" s="55">
        <v>3.9633518632901002E-2</v>
      </c>
      <c r="BB28" s="55">
        <v>1829</v>
      </c>
      <c r="BC28" s="55">
        <v>6.2761649852446602E-2</v>
      </c>
      <c r="BD28" s="55">
        <v>116</v>
      </c>
      <c r="BE28" s="55">
        <v>3.9805092306636498E-3</v>
      </c>
      <c r="BF28" s="55">
        <v>1098</v>
      </c>
      <c r="BG28" s="55">
        <v>14944</v>
      </c>
      <c r="BH28" s="55">
        <v>14864</v>
      </c>
      <c r="BI28" s="55">
        <v>0.51005421728089995</v>
      </c>
      <c r="BJ28" s="55">
        <v>14278</v>
      </c>
      <c r="BK28" s="55">
        <v>0.4899457827191</v>
      </c>
      <c r="BL28" s="55">
        <v>1156</v>
      </c>
      <c r="BM28" s="55">
        <v>0.44393241167434699</v>
      </c>
      <c r="BN28" s="55">
        <v>1448</v>
      </c>
      <c r="BO28" s="55">
        <v>0.55606758832565295</v>
      </c>
      <c r="BP28" s="55">
        <v>17088</v>
      </c>
      <c r="BQ28" s="55">
        <v>0.58637018735845203</v>
      </c>
      <c r="BR28" s="55">
        <v>12054</v>
      </c>
      <c r="BS28" s="55">
        <v>0.41362981264154802</v>
      </c>
      <c r="BT28" s="55">
        <v>1098</v>
      </c>
      <c r="BU28" s="55">
        <v>0.42165898617511499</v>
      </c>
      <c r="BV28" s="55">
        <v>1506</v>
      </c>
      <c r="BW28" s="55">
        <v>0.57834101382488501</v>
      </c>
      <c r="BX28" s="55">
        <v>1048</v>
      </c>
      <c r="BY28" s="55">
        <v>0.40245775729646699</v>
      </c>
      <c r="BZ28" s="55">
        <v>642</v>
      </c>
      <c r="CA28" s="55">
        <v>0.246543778801843</v>
      </c>
      <c r="CB28" s="55">
        <v>400</v>
      </c>
      <c r="CC28" s="55">
        <v>0.15360983102918599</v>
      </c>
      <c r="CD28" s="55">
        <v>513</v>
      </c>
      <c r="CE28" s="55">
        <v>0.19700460829493099</v>
      </c>
      <c r="CF28" s="55">
        <v>0</v>
      </c>
      <c r="CG28" s="55">
        <v>0</v>
      </c>
      <c r="CH28" s="55">
        <v>1</v>
      </c>
      <c r="CI28" s="55">
        <v>3.8402457757296499E-4</v>
      </c>
    </row>
    <row r="29" spans="1:87" ht="15">
      <c r="A29" s="94">
        <v>490</v>
      </c>
      <c r="B29" s="94" t="s">
        <v>159</v>
      </c>
      <c r="C29" s="96">
        <v>12918</v>
      </c>
      <c r="D29" s="207">
        <v>0.261075181891673</v>
      </c>
      <c r="E29" s="96">
        <v>5973</v>
      </c>
      <c r="F29" s="207">
        <v>0.120715440582053</v>
      </c>
      <c r="G29" s="96">
        <v>1386</v>
      </c>
      <c r="H29" s="207">
        <v>2.80113177041229E-2</v>
      </c>
      <c r="I29" s="96">
        <v>3889</v>
      </c>
      <c r="J29" s="207">
        <v>7.8597413096200497E-2</v>
      </c>
      <c r="K29" s="96">
        <v>89</v>
      </c>
      <c r="L29" s="207">
        <v>1.7987065481002401E-3</v>
      </c>
      <c r="M29" s="96">
        <v>4401</v>
      </c>
      <c r="N29" s="96">
        <v>20824</v>
      </c>
      <c r="O29" s="96">
        <v>24262</v>
      </c>
      <c r="P29" s="207">
        <v>0.490339531123686</v>
      </c>
      <c r="Q29" s="96">
        <v>25218</v>
      </c>
      <c r="R29" s="207">
        <v>0.509660468876314</v>
      </c>
      <c r="S29" s="96">
        <v>3131</v>
      </c>
      <c r="T29" s="207">
        <v>0.543010752688172</v>
      </c>
      <c r="U29" s="96">
        <v>2635</v>
      </c>
      <c r="V29" s="207">
        <v>0.456989247311828</v>
      </c>
      <c r="W29" s="96">
        <v>16091</v>
      </c>
      <c r="X29" s="207">
        <v>0.32520210185933701</v>
      </c>
      <c r="Y29" s="96">
        <v>33389</v>
      </c>
      <c r="Z29" s="207">
        <v>0.67479789814066304</v>
      </c>
      <c r="AA29" s="96">
        <v>2491</v>
      </c>
      <c r="AB29" s="207">
        <v>0.43201526187998601</v>
      </c>
      <c r="AC29" s="96">
        <v>3275</v>
      </c>
      <c r="AD29" s="207">
        <v>56.798473812001397</v>
      </c>
      <c r="AE29" s="96">
        <v>2157</v>
      </c>
      <c r="AF29" s="207">
        <v>0.37408949011446402</v>
      </c>
      <c r="AG29" s="96">
        <v>1363</v>
      </c>
      <c r="AH29" s="207">
        <v>0.236385709330558</v>
      </c>
      <c r="AI29" s="96">
        <v>972</v>
      </c>
      <c r="AJ29" s="207">
        <v>0.16857440166493201</v>
      </c>
      <c r="AK29" s="96">
        <v>1272</v>
      </c>
      <c r="AL29" s="207">
        <v>0.220603537981269</v>
      </c>
      <c r="AM29" s="96">
        <v>2</v>
      </c>
      <c r="AN29" s="207">
        <v>3.4686090877558099E-4</v>
      </c>
      <c r="AO29" s="96">
        <v>0</v>
      </c>
      <c r="AP29" s="207">
        <v>0</v>
      </c>
      <c r="AQ29" s="101">
        <v>49480</v>
      </c>
      <c r="AR29" s="101">
        <v>5766</v>
      </c>
      <c r="AT29" s="55"/>
      <c r="AU29" s="55">
        <v>837</v>
      </c>
      <c r="AV29" s="55">
        <v>17248</v>
      </c>
      <c r="AW29" s="55">
        <v>0.171061896874907</v>
      </c>
      <c r="AX29" s="55">
        <v>15338</v>
      </c>
      <c r="AY29" s="55">
        <v>0.15211893403683499</v>
      </c>
      <c r="AZ29" s="55">
        <v>6181</v>
      </c>
      <c r="BA29" s="55">
        <v>6.1301808011583997E-2</v>
      </c>
      <c r="BB29" s="55">
        <v>8451</v>
      </c>
      <c r="BC29" s="55">
        <v>8.3815172222277301E-2</v>
      </c>
      <c r="BD29" s="55">
        <v>463</v>
      </c>
      <c r="BE29" s="55">
        <v>4.5919328764541904E-3</v>
      </c>
      <c r="BF29" s="55">
        <v>6211</v>
      </c>
      <c r="BG29" s="55">
        <v>46937</v>
      </c>
      <c r="BH29" s="55">
        <v>52798</v>
      </c>
      <c r="BI29" s="55">
        <v>0.523639032421228</v>
      </c>
      <c r="BJ29" s="55">
        <v>48031</v>
      </c>
      <c r="BK29" s="55">
        <v>0.476360967578772</v>
      </c>
      <c r="BL29" s="55">
        <v>18889</v>
      </c>
      <c r="BM29" s="55">
        <v>0.47234308577144302</v>
      </c>
      <c r="BN29" s="55">
        <v>21101</v>
      </c>
      <c r="BO29" s="55">
        <v>0.52765691422855698</v>
      </c>
      <c r="BP29" s="55">
        <v>36016</v>
      </c>
      <c r="BQ29" s="55">
        <v>0.35719882176754703</v>
      </c>
      <c r="BR29" s="55">
        <v>64813</v>
      </c>
      <c r="BS29" s="55">
        <v>0.64280117823245297</v>
      </c>
      <c r="BT29" s="55">
        <v>10989</v>
      </c>
      <c r="BU29" s="55">
        <v>0.27479369842460599</v>
      </c>
      <c r="BV29" s="55">
        <v>29001</v>
      </c>
      <c r="BW29" s="55">
        <v>0.72520630157539401</v>
      </c>
      <c r="BX29" s="55">
        <v>13522</v>
      </c>
      <c r="BY29" s="55">
        <v>0.33813453363340801</v>
      </c>
      <c r="BZ29" s="55">
        <v>6875</v>
      </c>
      <c r="CA29" s="55">
        <v>0.171917979494874</v>
      </c>
      <c r="CB29" s="55">
        <v>7564</v>
      </c>
      <c r="CC29" s="55">
        <v>0.18914728682170501</v>
      </c>
      <c r="CD29" s="55">
        <v>11989</v>
      </c>
      <c r="CE29" s="55">
        <v>0.29979994998749698</v>
      </c>
      <c r="CF29" s="55">
        <v>15</v>
      </c>
      <c r="CG29" s="55">
        <v>3.7509377344336102E-4</v>
      </c>
      <c r="CH29" s="55">
        <v>25</v>
      </c>
      <c r="CI29" s="55">
        <v>6.2515628907226805E-4</v>
      </c>
    </row>
    <row r="30" spans="1:87" ht="15">
      <c r="A30" s="94">
        <v>659</v>
      </c>
      <c r="B30" s="94" t="s">
        <v>199</v>
      </c>
      <c r="C30" s="96">
        <v>5884</v>
      </c>
      <c r="D30" s="207">
        <v>0.27514613046527903</v>
      </c>
      <c r="E30" s="96">
        <v>4068</v>
      </c>
      <c r="F30" s="207">
        <v>0.19022679448211399</v>
      </c>
      <c r="G30" s="96">
        <v>1129</v>
      </c>
      <c r="H30" s="207">
        <v>5.2794014496142197E-2</v>
      </c>
      <c r="I30" s="96">
        <v>1164</v>
      </c>
      <c r="J30" s="207">
        <v>5.4430675707271503E-2</v>
      </c>
      <c r="K30" s="96">
        <v>95</v>
      </c>
      <c r="L30" s="207">
        <v>4.4423661444938003E-3</v>
      </c>
      <c r="M30" s="96">
        <v>458</v>
      </c>
      <c r="N30" s="96">
        <v>8587</v>
      </c>
      <c r="O30" s="96">
        <v>10321</v>
      </c>
      <c r="P30" s="207">
        <v>0.48262801028758501</v>
      </c>
      <c r="Q30" s="96">
        <v>11064</v>
      </c>
      <c r="R30" s="207">
        <v>0.51737198971241505</v>
      </c>
      <c r="S30" s="96">
        <v>1052</v>
      </c>
      <c r="T30" s="207">
        <v>0.56803455723542096</v>
      </c>
      <c r="U30" s="96">
        <v>800</v>
      </c>
      <c r="V30" s="207">
        <v>0.43196544276457899</v>
      </c>
      <c r="W30" s="96">
        <v>9558</v>
      </c>
      <c r="X30" s="207">
        <v>0.446948795884966</v>
      </c>
      <c r="Y30" s="96">
        <v>11827</v>
      </c>
      <c r="Z30" s="207">
        <v>0.55305120411503395</v>
      </c>
      <c r="AA30" s="96">
        <v>814</v>
      </c>
      <c r="AB30" s="207">
        <v>0.439524838012959</v>
      </c>
      <c r="AC30" s="96">
        <v>1038</v>
      </c>
      <c r="AD30" s="207">
        <v>56.047516198704102</v>
      </c>
      <c r="AE30" s="96">
        <v>780</v>
      </c>
      <c r="AF30" s="207">
        <v>0.42116630669546401</v>
      </c>
      <c r="AG30" s="96">
        <v>405</v>
      </c>
      <c r="AH30" s="207">
        <v>0.21868250539956799</v>
      </c>
      <c r="AI30" s="96">
        <v>271</v>
      </c>
      <c r="AJ30" s="207">
        <v>0.146328293736501</v>
      </c>
      <c r="AK30" s="96">
        <v>395</v>
      </c>
      <c r="AL30" s="207">
        <v>0.213282937365011</v>
      </c>
      <c r="AM30" s="96">
        <v>1</v>
      </c>
      <c r="AN30" s="207">
        <v>5.3995680345572401E-4</v>
      </c>
      <c r="AO30" s="96">
        <v>0</v>
      </c>
      <c r="AP30" s="207">
        <v>0</v>
      </c>
      <c r="AQ30" s="101">
        <v>21385</v>
      </c>
      <c r="AR30" s="101">
        <v>1852</v>
      </c>
      <c r="AT30" s="55"/>
      <c r="AU30" s="55">
        <v>873</v>
      </c>
      <c r="AV30" s="55">
        <v>1791</v>
      </c>
      <c r="AW30" s="55">
        <v>0.24390576058831501</v>
      </c>
      <c r="AX30" s="55">
        <v>614</v>
      </c>
      <c r="AY30" s="55">
        <v>8.3617050251940606E-2</v>
      </c>
      <c r="AZ30" s="55">
        <v>126</v>
      </c>
      <c r="BA30" s="55">
        <v>1.7159199237368899E-2</v>
      </c>
      <c r="BB30" s="55">
        <v>318</v>
      </c>
      <c r="BC30" s="55">
        <v>4.33065504562168E-2</v>
      </c>
      <c r="BD30" s="55">
        <v>10</v>
      </c>
      <c r="BE30" s="55">
        <v>1.36184120931499E-3</v>
      </c>
      <c r="BF30" s="55">
        <v>242</v>
      </c>
      <c r="BG30" s="55">
        <v>4242</v>
      </c>
      <c r="BH30" s="55">
        <v>3762</v>
      </c>
      <c r="BI30" s="55">
        <v>0.51232466294430101</v>
      </c>
      <c r="BJ30" s="55">
        <v>3581</v>
      </c>
      <c r="BK30" s="55">
        <v>0.48767533705569899</v>
      </c>
      <c r="BL30" s="55">
        <v>93</v>
      </c>
      <c r="BM30" s="55">
        <v>0.39075630252100801</v>
      </c>
      <c r="BN30" s="55">
        <v>145</v>
      </c>
      <c r="BO30" s="55">
        <v>0.60924369747899199</v>
      </c>
      <c r="BP30" s="55">
        <v>2754</v>
      </c>
      <c r="BQ30" s="55">
        <v>0.37505106904534902</v>
      </c>
      <c r="BR30" s="55">
        <v>4589</v>
      </c>
      <c r="BS30" s="55">
        <v>0.62494893095465098</v>
      </c>
      <c r="BT30" s="55">
        <v>76</v>
      </c>
      <c r="BU30" s="55">
        <v>0.31932773109243701</v>
      </c>
      <c r="BV30" s="55">
        <v>162</v>
      </c>
      <c r="BW30" s="55">
        <v>0.68067226890756305</v>
      </c>
      <c r="BX30" s="55">
        <v>125</v>
      </c>
      <c r="BY30" s="55">
        <v>0.52521008403361302</v>
      </c>
      <c r="BZ30" s="55">
        <v>75</v>
      </c>
      <c r="CA30" s="55">
        <v>0.315126050420168</v>
      </c>
      <c r="CB30" s="55">
        <v>20</v>
      </c>
      <c r="CC30" s="55">
        <v>8.40336134453782E-2</v>
      </c>
      <c r="CD30" s="55">
        <v>18</v>
      </c>
      <c r="CE30" s="55">
        <v>7.5630252100840303E-2</v>
      </c>
      <c r="CF30" s="55">
        <v>0</v>
      </c>
      <c r="CG30" s="55">
        <v>0</v>
      </c>
      <c r="CH30" s="55">
        <v>0</v>
      </c>
      <c r="CI30" s="55">
        <v>0</v>
      </c>
    </row>
    <row r="31" spans="1:87" ht="15">
      <c r="A31" s="94">
        <v>665</v>
      </c>
      <c r="B31" s="94" t="s">
        <v>207</v>
      </c>
      <c r="C31" s="96">
        <v>5744</v>
      </c>
      <c r="D31" s="207">
        <v>0.19710383638734499</v>
      </c>
      <c r="E31" s="96">
        <v>4256</v>
      </c>
      <c r="F31" s="207">
        <v>0.14604351108365901</v>
      </c>
      <c r="G31" s="96">
        <v>1155</v>
      </c>
      <c r="H31" s="207">
        <v>3.9633518632901002E-2</v>
      </c>
      <c r="I31" s="96">
        <v>1829</v>
      </c>
      <c r="J31" s="207">
        <v>6.2761649852446602E-2</v>
      </c>
      <c r="K31" s="96">
        <v>116</v>
      </c>
      <c r="L31" s="207">
        <v>3.9805092306636498E-3</v>
      </c>
      <c r="M31" s="96">
        <v>1098</v>
      </c>
      <c r="N31" s="96">
        <v>14944</v>
      </c>
      <c r="O31" s="96">
        <v>14278</v>
      </c>
      <c r="P31" s="207">
        <v>0.4899457827191</v>
      </c>
      <c r="Q31" s="96">
        <v>14864</v>
      </c>
      <c r="R31" s="207">
        <v>0.51005421728089995</v>
      </c>
      <c r="S31" s="96">
        <v>1448</v>
      </c>
      <c r="T31" s="207">
        <v>0.55606758832565295</v>
      </c>
      <c r="U31" s="96">
        <v>1156</v>
      </c>
      <c r="V31" s="207">
        <v>0.44393241167434699</v>
      </c>
      <c r="W31" s="96">
        <v>12054</v>
      </c>
      <c r="X31" s="207">
        <v>0.41362981264154802</v>
      </c>
      <c r="Y31" s="96">
        <v>17088</v>
      </c>
      <c r="Z31" s="207">
        <v>0.58637018735845203</v>
      </c>
      <c r="AA31" s="96">
        <v>1506</v>
      </c>
      <c r="AB31" s="207">
        <v>0.57834101382488501</v>
      </c>
      <c r="AC31" s="96">
        <v>1098</v>
      </c>
      <c r="AD31" s="207">
        <v>42.165898617511502</v>
      </c>
      <c r="AE31" s="96">
        <v>1048</v>
      </c>
      <c r="AF31" s="207">
        <v>0.40245775729646699</v>
      </c>
      <c r="AG31" s="96">
        <v>642</v>
      </c>
      <c r="AH31" s="207">
        <v>0.246543778801843</v>
      </c>
      <c r="AI31" s="96">
        <v>400</v>
      </c>
      <c r="AJ31" s="207">
        <v>0.15360983102918599</v>
      </c>
      <c r="AK31" s="96">
        <v>513</v>
      </c>
      <c r="AL31" s="207">
        <v>0.19700460829493099</v>
      </c>
      <c r="AM31" s="96">
        <v>0</v>
      </c>
      <c r="AN31" s="207">
        <v>0</v>
      </c>
      <c r="AO31" s="96">
        <v>1</v>
      </c>
      <c r="AP31" s="207">
        <v>3.8402457757296499E-4</v>
      </c>
      <c r="AQ31" s="101">
        <v>29142</v>
      </c>
      <c r="AR31" s="101">
        <v>2604</v>
      </c>
      <c r="AT31" s="55"/>
      <c r="AU31" s="55">
        <v>31</v>
      </c>
      <c r="AV31" s="55">
        <v>3957</v>
      </c>
      <c r="AW31" s="55">
        <v>0.215946299934512</v>
      </c>
      <c r="AX31" s="55">
        <v>6015</v>
      </c>
      <c r="AY31" s="55">
        <v>0.32825802226588102</v>
      </c>
      <c r="AZ31" s="55">
        <v>2552</v>
      </c>
      <c r="BA31" s="55">
        <v>0.13927090154988001</v>
      </c>
      <c r="BB31" s="55">
        <v>1287</v>
      </c>
      <c r="BC31" s="55">
        <v>7.0235756385068807E-2</v>
      </c>
      <c r="BD31" s="55">
        <v>141</v>
      </c>
      <c r="BE31" s="55">
        <v>7.6948264571054404E-3</v>
      </c>
      <c r="BF31" s="55">
        <v>352</v>
      </c>
      <c r="BG31" s="55">
        <v>4020</v>
      </c>
      <c r="BH31" s="55">
        <v>9012</v>
      </c>
      <c r="BI31" s="55">
        <v>0.49181401440733502</v>
      </c>
      <c r="BJ31" s="55">
        <v>9312</v>
      </c>
      <c r="BK31" s="55">
        <v>0.50818598559266503</v>
      </c>
      <c r="BL31" s="55">
        <v>1383</v>
      </c>
      <c r="BM31" s="55">
        <v>0.44455159112825499</v>
      </c>
      <c r="BN31" s="55">
        <v>1728</v>
      </c>
      <c r="BO31" s="55">
        <v>0.55544840887174496</v>
      </c>
      <c r="BP31" s="55">
        <v>10962</v>
      </c>
      <c r="BQ31" s="55">
        <v>0.59823182711198397</v>
      </c>
      <c r="BR31" s="55">
        <v>7362</v>
      </c>
      <c r="BS31" s="55">
        <v>0.40176817288801597</v>
      </c>
      <c r="BT31" s="55">
        <v>934</v>
      </c>
      <c r="BU31" s="55">
        <v>0.300225008036001</v>
      </c>
      <c r="BV31" s="55">
        <v>2177</v>
      </c>
      <c r="BW31" s="55">
        <v>0.69977499196399895</v>
      </c>
      <c r="BX31" s="55">
        <v>1338</v>
      </c>
      <c r="BY31" s="55">
        <v>0.43008678881388601</v>
      </c>
      <c r="BZ31" s="55">
        <v>782</v>
      </c>
      <c r="CA31" s="55">
        <v>0.25136612021857901</v>
      </c>
      <c r="CB31" s="55">
        <v>388</v>
      </c>
      <c r="CC31" s="55">
        <v>0.12471873995499801</v>
      </c>
      <c r="CD31" s="55">
        <v>600</v>
      </c>
      <c r="CE31" s="55">
        <v>0.19286403085824499</v>
      </c>
      <c r="CF31" s="55">
        <v>2</v>
      </c>
      <c r="CG31" s="55">
        <v>6.4288010286081597E-4</v>
      </c>
      <c r="CH31" s="55">
        <v>1</v>
      </c>
      <c r="CI31" s="55">
        <v>3.2144005143040799E-4</v>
      </c>
    </row>
    <row r="32" spans="1:87" ht="15">
      <c r="A32" s="94">
        <v>837</v>
      </c>
      <c r="B32" s="94" t="s">
        <v>242</v>
      </c>
      <c r="C32" s="96">
        <v>17248</v>
      </c>
      <c r="D32" s="207">
        <v>0.171061896874907</v>
      </c>
      <c r="E32" s="96">
        <v>15338</v>
      </c>
      <c r="F32" s="207">
        <v>0.15211893403683499</v>
      </c>
      <c r="G32" s="96">
        <v>6181</v>
      </c>
      <c r="H32" s="207">
        <v>6.1301808011583997E-2</v>
      </c>
      <c r="I32" s="96">
        <v>8451</v>
      </c>
      <c r="J32" s="207">
        <v>8.3815172222277301E-2</v>
      </c>
      <c r="K32" s="96">
        <v>463</v>
      </c>
      <c r="L32" s="207">
        <v>4.5919328764541904E-3</v>
      </c>
      <c r="M32" s="96">
        <v>6211</v>
      </c>
      <c r="N32" s="96">
        <v>46937</v>
      </c>
      <c r="O32" s="96">
        <v>48031</v>
      </c>
      <c r="P32" s="207">
        <v>0.476360967578772</v>
      </c>
      <c r="Q32" s="96">
        <v>52798</v>
      </c>
      <c r="R32" s="207">
        <v>0.523639032421228</v>
      </c>
      <c r="S32" s="96">
        <v>21101</v>
      </c>
      <c r="T32" s="207">
        <v>0.52765691422855698</v>
      </c>
      <c r="U32" s="96">
        <v>18889</v>
      </c>
      <c r="V32" s="207">
        <v>0.47234308577144302</v>
      </c>
      <c r="W32" s="96">
        <v>64813</v>
      </c>
      <c r="X32" s="207">
        <v>0.64280117823245297</v>
      </c>
      <c r="Y32" s="96">
        <v>36016</v>
      </c>
      <c r="Z32" s="207">
        <v>0.35719882176754703</v>
      </c>
      <c r="AA32" s="96">
        <v>29001</v>
      </c>
      <c r="AB32" s="207">
        <v>0.72520630157539401</v>
      </c>
      <c r="AC32" s="96">
        <v>10989</v>
      </c>
      <c r="AD32" s="207">
        <v>27.479369842460599</v>
      </c>
      <c r="AE32" s="96">
        <v>13522</v>
      </c>
      <c r="AF32" s="207">
        <v>0.33813453363340801</v>
      </c>
      <c r="AG32" s="96">
        <v>6875</v>
      </c>
      <c r="AH32" s="207">
        <v>0.171917979494874</v>
      </c>
      <c r="AI32" s="96">
        <v>7564</v>
      </c>
      <c r="AJ32" s="207">
        <v>0.18914728682170501</v>
      </c>
      <c r="AK32" s="96">
        <v>11989</v>
      </c>
      <c r="AL32" s="207">
        <v>0.29979994998749698</v>
      </c>
      <c r="AM32" s="96">
        <v>15</v>
      </c>
      <c r="AN32" s="207">
        <v>3.7509377344336102E-4</v>
      </c>
      <c r="AO32" s="96">
        <v>25</v>
      </c>
      <c r="AP32" s="207">
        <v>6.2515628907226805E-4</v>
      </c>
      <c r="AQ32" s="101">
        <v>100829</v>
      </c>
      <c r="AR32" s="101">
        <v>39990</v>
      </c>
      <c r="AT32" s="55"/>
      <c r="AU32" s="55">
        <v>40</v>
      </c>
      <c r="AV32" s="55">
        <v>3663</v>
      </c>
      <c r="AW32" s="55">
        <v>0.234386997696442</v>
      </c>
      <c r="AX32" s="55">
        <v>4441</v>
      </c>
      <c r="AY32" s="55">
        <v>0.28416943946762202</v>
      </c>
      <c r="AZ32" s="55">
        <v>1091</v>
      </c>
      <c r="BA32" s="55">
        <v>6.9810596365497801E-2</v>
      </c>
      <c r="BB32" s="55">
        <v>646</v>
      </c>
      <c r="BC32" s="55">
        <v>4.1336063475812597E-2</v>
      </c>
      <c r="BD32" s="55">
        <v>158</v>
      </c>
      <c r="BE32" s="55">
        <v>1.0110058868697199E-2</v>
      </c>
      <c r="BF32" s="55">
        <v>230</v>
      </c>
      <c r="BG32" s="55">
        <v>5399</v>
      </c>
      <c r="BH32" s="55">
        <v>7408</v>
      </c>
      <c r="BI32" s="55">
        <v>0.47402098797031</v>
      </c>
      <c r="BJ32" s="55">
        <v>8220</v>
      </c>
      <c r="BK32" s="55">
        <v>0.52597901202969</v>
      </c>
      <c r="BL32" s="55">
        <v>669</v>
      </c>
      <c r="BM32" s="55">
        <v>0.45386702849389399</v>
      </c>
      <c r="BN32" s="55">
        <v>805</v>
      </c>
      <c r="BO32" s="55">
        <v>0.54613297150610596</v>
      </c>
      <c r="BP32" s="55">
        <v>10917</v>
      </c>
      <c r="BQ32" s="55">
        <v>0.69855387765549004</v>
      </c>
      <c r="BR32" s="55">
        <v>4711</v>
      </c>
      <c r="BS32" s="55">
        <v>0.30144612234451001</v>
      </c>
      <c r="BT32" s="55">
        <v>733</v>
      </c>
      <c r="BU32" s="55">
        <v>0.49728629579375799</v>
      </c>
      <c r="BV32" s="55">
        <v>741</v>
      </c>
      <c r="BW32" s="55">
        <v>0.50271370420624195</v>
      </c>
      <c r="BX32" s="55">
        <v>646</v>
      </c>
      <c r="BY32" s="55">
        <v>0.43826322930800499</v>
      </c>
      <c r="BZ32" s="55">
        <v>472</v>
      </c>
      <c r="CA32" s="55">
        <v>0.32021709633649897</v>
      </c>
      <c r="CB32" s="55">
        <v>159</v>
      </c>
      <c r="CC32" s="55">
        <v>0.1078697421981</v>
      </c>
      <c r="CD32" s="55">
        <v>197</v>
      </c>
      <c r="CE32" s="55">
        <v>0.13364993215739501</v>
      </c>
      <c r="CF32" s="55">
        <v>0</v>
      </c>
      <c r="CG32" s="55">
        <v>0</v>
      </c>
      <c r="CH32" s="55">
        <v>0</v>
      </c>
      <c r="CI32" s="55">
        <v>0</v>
      </c>
    </row>
    <row r="33" spans="1:87" ht="15">
      <c r="A33" s="94">
        <v>873</v>
      </c>
      <c r="B33" s="94" t="s">
        <v>992</v>
      </c>
      <c r="C33" s="96">
        <v>1791</v>
      </c>
      <c r="D33" s="207">
        <v>0.24390576058831501</v>
      </c>
      <c r="E33" s="96">
        <v>614</v>
      </c>
      <c r="F33" s="207">
        <v>8.3617050251940606E-2</v>
      </c>
      <c r="G33" s="96">
        <v>126</v>
      </c>
      <c r="H33" s="207">
        <v>1.7159199237368899E-2</v>
      </c>
      <c r="I33" s="96">
        <v>318</v>
      </c>
      <c r="J33" s="207">
        <v>4.33065504562168E-2</v>
      </c>
      <c r="K33" s="96">
        <v>10</v>
      </c>
      <c r="L33" s="207">
        <v>1.36184120931499E-3</v>
      </c>
      <c r="M33" s="96">
        <v>242</v>
      </c>
      <c r="N33" s="96">
        <v>4242</v>
      </c>
      <c r="O33" s="96">
        <v>3581</v>
      </c>
      <c r="P33" s="207">
        <v>0.48767533705569899</v>
      </c>
      <c r="Q33" s="96">
        <v>3762</v>
      </c>
      <c r="R33" s="207">
        <v>0.51232466294430101</v>
      </c>
      <c r="S33" s="96">
        <v>145</v>
      </c>
      <c r="T33" s="207">
        <v>0.60924369747899199</v>
      </c>
      <c r="U33" s="96">
        <v>93</v>
      </c>
      <c r="V33" s="207">
        <v>0.39075630252100801</v>
      </c>
      <c r="W33" s="96">
        <v>4589</v>
      </c>
      <c r="X33" s="207">
        <v>0.62494893095465098</v>
      </c>
      <c r="Y33" s="96">
        <v>2754</v>
      </c>
      <c r="Z33" s="207">
        <v>0.37505106904534902</v>
      </c>
      <c r="AA33" s="96">
        <v>162</v>
      </c>
      <c r="AB33" s="207">
        <v>0.68067226890756305</v>
      </c>
      <c r="AC33" s="96">
        <v>76</v>
      </c>
      <c r="AD33" s="207">
        <v>31.932773109243701</v>
      </c>
      <c r="AE33" s="96">
        <v>125</v>
      </c>
      <c r="AF33" s="207">
        <v>0.52521008403361302</v>
      </c>
      <c r="AG33" s="96">
        <v>75</v>
      </c>
      <c r="AH33" s="207">
        <v>0.315126050420168</v>
      </c>
      <c r="AI33" s="96">
        <v>20</v>
      </c>
      <c r="AJ33" s="207">
        <v>8.40336134453782E-2</v>
      </c>
      <c r="AK33" s="96">
        <v>18</v>
      </c>
      <c r="AL33" s="207">
        <v>7.5630252100840303E-2</v>
      </c>
      <c r="AM33" s="96">
        <v>0</v>
      </c>
      <c r="AN33" s="207">
        <v>0</v>
      </c>
      <c r="AO33" s="96">
        <v>0</v>
      </c>
      <c r="AP33" s="207">
        <v>0</v>
      </c>
      <c r="AQ33" s="101">
        <v>7343</v>
      </c>
      <c r="AR33" s="101">
        <v>238</v>
      </c>
      <c r="AT33" s="55"/>
      <c r="AU33" s="55">
        <v>190</v>
      </c>
      <c r="AV33" s="55">
        <v>1206</v>
      </c>
      <c r="AW33" s="55">
        <v>0.18642757767815701</v>
      </c>
      <c r="AX33" s="55">
        <v>2494</v>
      </c>
      <c r="AY33" s="55">
        <v>0.38553099397124801</v>
      </c>
      <c r="AZ33" s="55">
        <v>1244</v>
      </c>
      <c r="BA33" s="55">
        <v>0.19230174679239501</v>
      </c>
      <c r="BB33" s="55">
        <v>243</v>
      </c>
      <c r="BC33" s="55">
        <v>3.7563765651568999E-2</v>
      </c>
      <c r="BD33" s="55">
        <v>41</v>
      </c>
      <c r="BE33" s="55">
        <v>6.3379193074663796E-3</v>
      </c>
      <c r="BF33" s="55">
        <v>66</v>
      </c>
      <c r="BG33" s="55">
        <v>1175</v>
      </c>
      <c r="BH33" s="55">
        <v>3431</v>
      </c>
      <c r="BI33" s="55">
        <v>0.53037563765651596</v>
      </c>
      <c r="BJ33" s="55">
        <v>3038</v>
      </c>
      <c r="BK33" s="55">
        <v>0.46962436234348398</v>
      </c>
      <c r="BL33" s="55">
        <v>1379</v>
      </c>
      <c r="BM33" s="55">
        <v>0.44772727272727297</v>
      </c>
      <c r="BN33" s="55">
        <v>1701</v>
      </c>
      <c r="BO33" s="55">
        <v>0.55227272727272703</v>
      </c>
      <c r="BP33" s="55">
        <v>1728</v>
      </c>
      <c r="BQ33" s="55">
        <v>0.26712011130004598</v>
      </c>
      <c r="BR33" s="55">
        <v>4741</v>
      </c>
      <c r="BS33" s="55">
        <v>0.73287988869995402</v>
      </c>
      <c r="BT33" s="55">
        <v>517</v>
      </c>
      <c r="BU33" s="55">
        <v>0.16785714285714301</v>
      </c>
      <c r="BV33" s="55">
        <v>2563</v>
      </c>
      <c r="BW33" s="55">
        <v>0.83214285714285696</v>
      </c>
      <c r="BX33" s="55">
        <v>1346</v>
      </c>
      <c r="BY33" s="55">
        <v>0.43701298701298702</v>
      </c>
      <c r="BZ33" s="55">
        <v>709</v>
      </c>
      <c r="CA33" s="55">
        <v>0.23019480519480501</v>
      </c>
      <c r="CB33" s="55">
        <v>354</v>
      </c>
      <c r="CC33" s="55">
        <v>0.114935064935065</v>
      </c>
      <c r="CD33" s="55">
        <v>669</v>
      </c>
      <c r="CE33" s="55">
        <v>0.21720779220779199</v>
      </c>
      <c r="CF33" s="55">
        <v>1</v>
      </c>
      <c r="CG33" s="55">
        <v>3.24675324675325E-4</v>
      </c>
      <c r="CH33" s="55">
        <v>1</v>
      </c>
      <c r="CI33" s="55">
        <v>3.24675324675325E-4</v>
      </c>
    </row>
    <row r="34" spans="1:87" ht="17.25" customHeight="1">
      <c r="A34" s="145">
        <v>4</v>
      </c>
      <c r="B34" s="90" t="s">
        <v>319</v>
      </c>
      <c r="C34" s="204">
        <v>30140</v>
      </c>
      <c r="D34" s="205">
        <v>2.0846293130551499</v>
      </c>
      <c r="E34" s="204">
        <v>44835</v>
      </c>
      <c r="F34" s="205">
        <v>3.1666179804132999</v>
      </c>
      <c r="G34" s="204">
        <v>24118</v>
      </c>
      <c r="H34" s="205">
        <v>1.6393500441322799</v>
      </c>
      <c r="I34" s="204">
        <v>7101</v>
      </c>
      <c r="J34" s="205">
        <v>0.42975086447232203</v>
      </c>
      <c r="K34" s="204">
        <v>2095</v>
      </c>
      <c r="L34" s="205">
        <v>0.13511302766897301</v>
      </c>
      <c r="M34" s="204">
        <v>2325</v>
      </c>
      <c r="N34" s="204">
        <v>35374</v>
      </c>
      <c r="O34" s="204">
        <v>73283</v>
      </c>
      <c r="P34" s="205">
        <v>5.0410051910075797</v>
      </c>
      <c r="Q34" s="204">
        <v>72705</v>
      </c>
      <c r="R34" s="205">
        <v>4.9589948089924203</v>
      </c>
      <c r="S34" s="204">
        <v>23450</v>
      </c>
      <c r="T34" s="205">
        <v>5.7444377773724398</v>
      </c>
      <c r="U34" s="204">
        <v>16792</v>
      </c>
      <c r="V34" s="205">
        <v>4.2555622226275602</v>
      </c>
      <c r="W34" s="204">
        <v>72543</v>
      </c>
      <c r="X34" s="205">
        <v>4.9156765982467201</v>
      </c>
      <c r="Y34" s="204">
        <v>73445</v>
      </c>
      <c r="Z34" s="205">
        <v>5.0843234017532799</v>
      </c>
      <c r="AA34" s="204">
        <v>30053</v>
      </c>
      <c r="AB34" s="205">
        <v>7.2199907333164299</v>
      </c>
      <c r="AC34" s="210">
        <v>10189</v>
      </c>
      <c r="AD34" s="212">
        <v>25.319318125341699</v>
      </c>
      <c r="AE34" s="204">
        <v>18706</v>
      </c>
      <c r="AF34" s="205">
        <v>4.5551030502949601</v>
      </c>
      <c r="AG34" s="204">
        <v>8897</v>
      </c>
      <c r="AH34" s="205">
        <v>2.3509268564731798</v>
      </c>
      <c r="AI34" s="204">
        <v>4738</v>
      </c>
      <c r="AJ34" s="205">
        <v>1.18760792695296</v>
      </c>
      <c r="AK34" s="204">
        <v>7891</v>
      </c>
      <c r="AL34" s="205">
        <v>1.90364331057689</v>
      </c>
      <c r="AM34" s="204">
        <v>6</v>
      </c>
      <c r="AN34" s="205">
        <v>1.7268001245226801E-3</v>
      </c>
      <c r="AO34" s="204">
        <v>4</v>
      </c>
      <c r="AP34" s="205">
        <v>9.9205557747963306E-4</v>
      </c>
      <c r="AQ34" s="100">
        <v>145988</v>
      </c>
      <c r="AR34" s="100">
        <v>40242</v>
      </c>
      <c r="AT34" s="55"/>
      <c r="AU34" s="55">
        <v>604</v>
      </c>
      <c r="AV34" s="55">
        <v>4729</v>
      </c>
      <c r="AW34" s="55">
        <v>0.19124843288712701</v>
      </c>
      <c r="AX34" s="55">
        <v>7651</v>
      </c>
      <c r="AY34" s="55">
        <v>0.30941885388441798</v>
      </c>
      <c r="AZ34" s="55">
        <v>4491</v>
      </c>
      <c r="BA34" s="55">
        <v>0.18162332672786799</v>
      </c>
      <c r="BB34" s="55">
        <v>1443</v>
      </c>
      <c r="BC34" s="55">
        <v>5.8357261293323102E-2</v>
      </c>
      <c r="BD34" s="55">
        <v>516</v>
      </c>
      <c r="BE34" s="55">
        <v>2.0867877219233999E-2</v>
      </c>
      <c r="BF34" s="55">
        <v>336</v>
      </c>
      <c r="BG34" s="55">
        <v>5561</v>
      </c>
      <c r="BH34" s="55">
        <v>12557</v>
      </c>
      <c r="BI34" s="55">
        <v>0.50782545395721301</v>
      </c>
      <c r="BJ34" s="55">
        <v>12170</v>
      </c>
      <c r="BK34" s="55">
        <v>0.49217454604278699</v>
      </c>
      <c r="BL34" s="55">
        <v>2384</v>
      </c>
      <c r="BM34" s="55">
        <v>0.39806311571213898</v>
      </c>
      <c r="BN34" s="55">
        <v>3605</v>
      </c>
      <c r="BO34" s="55">
        <v>0.60193688428786096</v>
      </c>
      <c r="BP34" s="55">
        <v>12748</v>
      </c>
      <c r="BQ34" s="55">
        <v>0.51554980385813098</v>
      </c>
      <c r="BR34" s="55">
        <v>11979</v>
      </c>
      <c r="BS34" s="55">
        <v>0.48445019614186902</v>
      </c>
      <c r="BT34" s="55">
        <v>2098</v>
      </c>
      <c r="BU34" s="55">
        <v>0.35030889964935702</v>
      </c>
      <c r="BV34" s="55">
        <v>3891</v>
      </c>
      <c r="BW34" s="55">
        <v>0.64969110035064304</v>
      </c>
      <c r="BX34" s="55">
        <v>3013</v>
      </c>
      <c r="BY34" s="55">
        <v>0.50308899649357197</v>
      </c>
      <c r="BZ34" s="55">
        <v>1403</v>
      </c>
      <c r="CA34" s="55">
        <v>0.23426281516112901</v>
      </c>
      <c r="CB34" s="55">
        <v>592</v>
      </c>
      <c r="CC34" s="55">
        <v>9.8847887794289505E-2</v>
      </c>
      <c r="CD34" s="55">
        <v>981</v>
      </c>
      <c r="CE34" s="55">
        <v>0.16380030055101</v>
      </c>
      <c r="CF34" s="55">
        <v>0</v>
      </c>
      <c r="CG34" s="55">
        <v>0</v>
      </c>
      <c r="CH34" s="55">
        <v>0</v>
      </c>
      <c r="CI34" s="55">
        <v>0</v>
      </c>
    </row>
    <row r="35" spans="1:87" ht="15">
      <c r="A35" s="94">
        <v>31</v>
      </c>
      <c r="B35" s="94" t="s">
        <v>16</v>
      </c>
      <c r="C35" s="96">
        <v>3957</v>
      </c>
      <c r="D35" s="207">
        <v>0.215946299934512</v>
      </c>
      <c r="E35" s="96">
        <v>6015</v>
      </c>
      <c r="F35" s="207">
        <v>0.32825802226588102</v>
      </c>
      <c r="G35" s="96">
        <v>2552</v>
      </c>
      <c r="H35" s="207">
        <v>0.13927090154988001</v>
      </c>
      <c r="I35" s="96">
        <v>1287</v>
      </c>
      <c r="J35" s="207">
        <v>7.0235756385068807E-2</v>
      </c>
      <c r="K35" s="96">
        <v>141</v>
      </c>
      <c r="L35" s="207">
        <v>7.6948264571054404E-3</v>
      </c>
      <c r="M35" s="96">
        <v>352</v>
      </c>
      <c r="N35" s="96">
        <v>4020</v>
      </c>
      <c r="O35" s="96">
        <v>9312</v>
      </c>
      <c r="P35" s="207">
        <v>0.50818598559266503</v>
      </c>
      <c r="Q35" s="96">
        <v>9012</v>
      </c>
      <c r="R35" s="207">
        <v>0.49181401440733502</v>
      </c>
      <c r="S35" s="96">
        <v>1728</v>
      </c>
      <c r="T35" s="207">
        <v>0.55544840887174496</v>
      </c>
      <c r="U35" s="96">
        <v>1383</v>
      </c>
      <c r="V35" s="207">
        <v>0.44455159112825499</v>
      </c>
      <c r="W35" s="96">
        <v>7362</v>
      </c>
      <c r="X35" s="207">
        <v>0.40176817288801597</v>
      </c>
      <c r="Y35" s="96">
        <v>10962</v>
      </c>
      <c r="Z35" s="207">
        <v>0.59823182711198397</v>
      </c>
      <c r="AA35" s="96">
        <v>2177</v>
      </c>
      <c r="AB35" s="207">
        <v>0.69977499196399895</v>
      </c>
      <c r="AC35" s="96">
        <v>934</v>
      </c>
      <c r="AD35" s="207">
        <v>30.022500803600099</v>
      </c>
      <c r="AE35" s="96">
        <v>1338</v>
      </c>
      <c r="AF35" s="207">
        <v>0.43008678881388601</v>
      </c>
      <c r="AG35" s="96">
        <v>782</v>
      </c>
      <c r="AH35" s="207">
        <v>0.25136612021857901</v>
      </c>
      <c r="AI35" s="96">
        <v>388</v>
      </c>
      <c r="AJ35" s="207">
        <v>0.12471873995499801</v>
      </c>
      <c r="AK35" s="96">
        <v>600</v>
      </c>
      <c r="AL35" s="207">
        <v>0.19286403085824499</v>
      </c>
      <c r="AM35" s="96">
        <v>2</v>
      </c>
      <c r="AN35" s="207">
        <v>6.4288010286081597E-4</v>
      </c>
      <c r="AO35" s="96">
        <v>1</v>
      </c>
      <c r="AP35" s="207">
        <v>3.2144005143040799E-4</v>
      </c>
      <c r="AQ35" s="101">
        <v>18324</v>
      </c>
      <c r="AR35" s="101">
        <v>3111</v>
      </c>
      <c r="AT35" s="55"/>
      <c r="AU35" s="55">
        <v>670</v>
      </c>
      <c r="AV35" s="55">
        <v>2994</v>
      </c>
      <c r="AW35" s="55">
        <v>0.21651721145501901</v>
      </c>
      <c r="AX35" s="55">
        <v>3859</v>
      </c>
      <c r="AY35" s="55">
        <v>0.27907144923343902</v>
      </c>
      <c r="AZ35" s="55">
        <v>1657</v>
      </c>
      <c r="BA35" s="55">
        <v>0.11982933179057</v>
      </c>
      <c r="BB35" s="55">
        <v>498</v>
      </c>
      <c r="BC35" s="55">
        <v>3.60138848712757E-2</v>
      </c>
      <c r="BD35" s="55">
        <v>101</v>
      </c>
      <c r="BE35" s="55">
        <v>7.3040208273069101E-3</v>
      </c>
      <c r="BF35" s="55">
        <v>188</v>
      </c>
      <c r="BG35" s="55">
        <v>4531</v>
      </c>
      <c r="BH35" s="55">
        <v>6910</v>
      </c>
      <c r="BI35" s="55">
        <v>0.49971073184842302</v>
      </c>
      <c r="BJ35" s="55">
        <v>6918</v>
      </c>
      <c r="BK35" s="55">
        <v>0.50028926815157604</v>
      </c>
      <c r="BL35" s="55">
        <v>1504</v>
      </c>
      <c r="BM35" s="55">
        <v>0.413186813186813</v>
      </c>
      <c r="BN35" s="55">
        <v>2136</v>
      </c>
      <c r="BO35" s="55">
        <v>0.58681318681318695</v>
      </c>
      <c r="BP35" s="55">
        <v>7650</v>
      </c>
      <c r="BQ35" s="55">
        <v>0.55322533989007805</v>
      </c>
      <c r="BR35" s="55">
        <v>6178</v>
      </c>
      <c r="BS35" s="55">
        <v>0.44677466010992201</v>
      </c>
      <c r="BT35" s="55">
        <v>908</v>
      </c>
      <c r="BU35" s="55">
        <v>0.24945054945054901</v>
      </c>
      <c r="BV35" s="55">
        <v>2732</v>
      </c>
      <c r="BW35" s="55">
        <v>0.75054945054945099</v>
      </c>
      <c r="BX35" s="55">
        <v>1673</v>
      </c>
      <c r="BY35" s="55">
        <v>0.45961538461538498</v>
      </c>
      <c r="BZ35" s="55">
        <v>753</v>
      </c>
      <c r="CA35" s="55">
        <v>0.20686813186813199</v>
      </c>
      <c r="CB35" s="55">
        <v>463</v>
      </c>
      <c r="CC35" s="55">
        <v>0.127197802197802</v>
      </c>
      <c r="CD35" s="55">
        <v>750</v>
      </c>
      <c r="CE35" s="55">
        <v>0.20604395604395601</v>
      </c>
      <c r="CF35" s="55">
        <v>0</v>
      </c>
      <c r="CG35" s="55">
        <v>0</v>
      </c>
      <c r="CH35" s="55">
        <v>1</v>
      </c>
      <c r="CI35" s="55">
        <v>2.74725274725275E-4</v>
      </c>
    </row>
    <row r="36" spans="1:87" ht="15">
      <c r="A36" s="94">
        <v>40</v>
      </c>
      <c r="B36" s="94" t="s">
        <v>24</v>
      </c>
      <c r="C36" s="96">
        <v>3663</v>
      </c>
      <c r="D36" s="207">
        <v>0.234386997696442</v>
      </c>
      <c r="E36" s="96">
        <v>4441</v>
      </c>
      <c r="F36" s="207">
        <v>0.28416943946762202</v>
      </c>
      <c r="G36" s="96">
        <v>1091</v>
      </c>
      <c r="H36" s="207">
        <v>6.9810596365497801E-2</v>
      </c>
      <c r="I36" s="96">
        <v>646</v>
      </c>
      <c r="J36" s="207">
        <v>4.1336063475812597E-2</v>
      </c>
      <c r="K36" s="96">
        <v>158</v>
      </c>
      <c r="L36" s="207">
        <v>1.0110058868697199E-2</v>
      </c>
      <c r="M36" s="96">
        <v>230</v>
      </c>
      <c r="N36" s="96">
        <v>5399</v>
      </c>
      <c r="O36" s="96">
        <v>8220</v>
      </c>
      <c r="P36" s="207">
        <v>0.52597901202969</v>
      </c>
      <c r="Q36" s="96">
        <v>7408</v>
      </c>
      <c r="R36" s="207">
        <v>0.47402098797031</v>
      </c>
      <c r="S36" s="96">
        <v>805</v>
      </c>
      <c r="T36" s="207">
        <v>0.54613297150610596</v>
      </c>
      <c r="U36" s="96">
        <v>669</v>
      </c>
      <c r="V36" s="207">
        <v>0.45386702849389399</v>
      </c>
      <c r="W36" s="96">
        <v>4711</v>
      </c>
      <c r="X36" s="207">
        <v>0.30144612234451001</v>
      </c>
      <c r="Y36" s="96">
        <v>10917</v>
      </c>
      <c r="Z36" s="207">
        <v>0.69855387765549004</v>
      </c>
      <c r="AA36" s="96">
        <v>741</v>
      </c>
      <c r="AB36" s="207">
        <v>0.50271370420624195</v>
      </c>
      <c r="AC36" s="96">
        <v>733</v>
      </c>
      <c r="AD36" s="207">
        <v>49.728629579375799</v>
      </c>
      <c r="AE36" s="96">
        <v>646</v>
      </c>
      <c r="AF36" s="207">
        <v>0.43826322930800499</v>
      </c>
      <c r="AG36" s="96">
        <v>472</v>
      </c>
      <c r="AH36" s="207">
        <v>0.32021709633649897</v>
      </c>
      <c r="AI36" s="96">
        <v>159</v>
      </c>
      <c r="AJ36" s="207">
        <v>0.1078697421981</v>
      </c>
      <c r="AK36" s="96">
        <v>197</v>
      </c>
      <c r="AL36" s="207">
        <v>0.13364993215739501</v>
      </c>
      <c r="AM36" s="96">
        <v>0</v>
      </c>
      <c r="AN36" s="207">
        <v>0</v>
      </c>
      <c r="AO36" s="96">
        <v>0</v>
      </c>
      <c r="AP36" s="207">
        <v>0</v>
      </c>
      <c r="AQ36" s="101">
        <v>15628</v>
      </c>
      <c r="AR36" s="101">
        <v>1474</v>
      </c>
      <c r="AT36" s="55"/>
      <c r="AU36" s="55">
        <v>690</v>
      </c>
      <c r="AV36" s="55">
        <v>1331</v>
      </c>
      <c r="AW36" s="55">
        <v>0.22076629623486499</v>
      </c>
      <c r="AX36" s="55">
        <v>1929</v>
      </c>
      <c r="AY36" s="55">
        <v>0.31995355780394802</v>
      </c>
      <c r="AZ36" s="55">
        <v>929</v>
      </c>
      <c r="BA36" s="55">
        <v>0.15408857190247099</v>
      </c>
      <c r="BB36" s="55">
        <v>151</v>
      </c>
      <c r="BC36" s="55">
        <v>2.5045612871122901E-2</v>
      </c>
      <c r="BD36" s="55">
        <v>79</v>
      </c>
      <c r="BE36" s="55">
        <v>1.31033338862166E-2</v>
      </c>
      <c r="BF36" s="55">
        <v>45</v>
      </c>
      <c r="BG36" s="55">
        <v>1565</v>
      </c>
      <c r="BH36" s="55">
        <v>2931</v>
      </c>
      <c r="BI36" s="55">
        <v>0.48615027367722702</v>
      </c>
      <c r="BJ36" s="55">
        <v>3098</v>
      </c>
      <c r="BK36" s="55">
        <v>0.51384972632277304</v>
      </c>
      <c r="BL36" s="55">
        <v>691</v>
      </c>
      <c r="BM36" s="55">
        <v>0.41106484235574098</v>
      </c>
      <c r="BN36" s="55">
        <v>990</v>
      </c>
      <c r="BO36" s="55">
        <v>0.58893515764425897</v>
      </c>
      <c r="BP36" s="55">
        <v>3285</v>
      </c>
      <c r="BQ36" s="55">
        <v>0.54486647868634897</v>
      </c>
      <c r="BR36" s="55">
        <v>2744</v>
      </c>
      <c r="BS36" s="55">
        <v>0.45513352131365098</v>
      </c>
      <c r="BT36" s="55">
        <v>508</v>
      </c>
      <c r="BU36" s="55">
        <v>0.30220107079119601</v>
      </c>
      <c r="BV36" s="55">
        <v>1173</v>
      </c>
      <c r="BW36" s="55">
        <v>0.69779892920880404</v>
      </c>
      <c r="BX36" s="55">
        <v>769</v>
      </c>
      <c r="BY36" s="55">
        <v>0.457465794170137</v>
      </c>
      <c r="BZ36" s="55">
        <v>339</v>
      </c>
      <c r="CA36" s="55">
        <v>0.201665675193337</v>
      </c>
      <c r="CB36" s="55">
        <v>221</v>
      </c>
      <c r="CC36" s="55">
        <v>0.131469363474123</v>
      </c>
      <c r="CD36" s="55">
        <v>352</v>
      </c>
      <c r="CE36" s="55">
        <v>0.209399167162403</v>
      </c>
      <c r="CF36" s="55">
        <v>0</v>
      </c>
      <c r="CG36" s="55">
        <v>0</v>
      </c>
      <c r="CH36" s="55">
        <v>0</v>
      </c>
      <c r="CI36" s="55">
        <v>0</v>
      </c>
    </row>
    <row r="37" spans="1:87" ht="15">
      <c r="A37" s="94">
        <v>190</v>
      </c>
      <c r="B37" s="94" t="s">
        <v>81</v>
      </c>
      <c r="C37" s="96">
        <v>1206</v>
      </c>
      <c r="D37" s="207">
        <v>0.18642757767815701</v>
      </c>
      <c r="E37" s="96">
        <v>2494</v>
      </c>
      <c r="F37" s="207">
        <v>0.38553099397124801</v>
      </c>
      <c r="G37" s="96">
        <v>1244</v>
      </c>
      <c r="H37" s="207">
        <v>0.19230174679239501</v>
      </c>
      <c r="I37" s="96">
        <v>243</v>
      </c>
      <c r="J37" s="207">
        <v>3.7563765651568999E-2</v>
      </c>
      <c r="K37" s="96">
        <v>41</v>
      </c>
      <c r="L37" s="207">
        <v>6.3379193074663796E-3</v>
      </c>
      <c r="M37" s="96">
        <v>66</v>
      </c>
      <c r="N37" s="96">
        <v>1175</v>
      </c>
      <c r="O37" s="96">
        <v>3038</v>
      </c>
      <c r="P37" s="207">
        <v>0.46962436234348398</v>
      </c>
      <c r="Q37" s="96">
        <v>3431</v>
      </c>
      <c r="R37" s="207">
        <v>0.53037563765651596</v>
      </c>
      <c r="S37" s="96">
        <v>1701</v>
      </c>
      <c r="T37" s="207">
        <v>0.55227272727272703</v>
      </c>
      <c r="U37" s="96">
        <v>1379</v>
      </c>
      <c r="V37" s="207">
        <v>0.44772727272727297</v>
      </c>
      <c r="W37" s="96">
        <v>4741</v>
      </c>
      <c r="X37" s="207">
        <v>0.73287988869995402</v>
      </c>
      <c r="Y37" s="96">
        <v>1728</v>
      </c>
      <c r="Z37" s="207">
        <v>0.26712011130004598</v>
      </c>
      <c r="AA37" s="96">
        <v>2563</v>
      </c>
      <c r="AB37" s="207">
        <v>0.83214285714285696</v>
      </c>
      <c r="AC37" s="96">
        <v>517</v>
      </c>
      <c r="AD37" s="207">
        <v>16.785714285714299</v>
      </c>
      <c r="AE37" s="96">
        <v>1346</v>
      </c>
      <c r="AF37" s="207">
        <v>0.43701298701298702</v>
      </c>
      <c r="AG37" s="96">
        <v>709</v>
      </c>
      <c r="AH37" s="207">
        <v>0.23019480519480501</v>
      </c>
      <c r="AI37" s="96">
        <v>354</v>
      </c>
      <c r="AJ37" s="207">
        <v>0.114935064935065</v>
      </c>
      <c r="AK37" s="96">
        <v>669</v>
      </c>
      <c r="AL37" s="207">
        <v>0.21720779220779199</v>
      </c>
      <c r="AM37" s="96">
        <v>1</v>
      </c>
      <c r="AN37" s="207">
        <v>3.24675324675325E-4</v>
      </c>
      <c r="AO37" s="96">
        <v>1</v>
      </c>
      <c r="AP37" s="207">
        <v>3.24675324675325E-4</v>
      </c>
      <c r="AQ37" s="101">
        <v>6469</v>
      </c>
      <c r="AR37" s="101">
        <v>3080</v>
      </c>
      <c r="AT37" s="55"/>
      <c r="AU37" s="55">
        <v>736</v>
      </c>
      <c r="AV37" s="55">
        <v>5923</v>
      </c>
      <c r="AW37" s="55">
        <v>0.20590280191893201</v>
      </c>
      <c r="AX37" s="55">
        <v>8684</v>
      </c>
      <c r="AY37" s="55">
        <v>0.30188416881040098</v>
      </c>
      <c r="AZ37" s="55">
        <v>5363</v>
      </c>
      <c r="BA37" s="55">
        <v>0.18643537509559899</v>
      </c>
      <c r="BB37" s="55">
        <v>1744</v>
      </c>
      <c r="BC37" s="55">
        <v>6.06271292498088E-2</v>
      </c>
      <c r="BD37" s="55">
        <v>316</v>
      </c>
      <c r="BE37" s="55">
        <v>1.09851908503094E-2</v>
      </c>
      <c r="BF37" s="55">
        <v>731</v>
      </c>
      <c r="BG37" s="55">
        <v>6005</v>
      </c>
      <c r="BH37" s="55">
        <v>14919</v>
      </c>
      <c r="BI37" s="55">
        <v>0.51863310853090405</v>
      </c>
      <c r="BJ37" s="55">
        <v>13847</v>
      </c>
      <c r="BK37" s="55">
        <v>0.481366891469095</v>
      </c>
      <c r="BL37" s="55">
        <v>5662</v>
      </c>
      <c r="BM37" s="55">
        <v>0.40321891468451798</v>
      </c>
      <c r="BN37" s="55">
        <v>8380</v>
      </c>
      <c r="BO37" s="55">
        <v>0.59678108531548202</v>
      </c>
      <c r="BP37" s="55">
        <v>8874</v>
      </c>
      <c r="BQ37" s="55">
        <v>0.30848918862546099</v>
      </c>
      <c r="BR37" s="55">
        <v>19892</v>
      </c>
      <c r="BS37" s="55">
        <v>0.69151081137453896</v>
      </c>
      <c r="BT37" s="55">
        <v>2559</v>
      </c>
      <c r="BU37" s="55">
        <v>0.182238997293833</v>
      </c>
      <c r="BV37" s="55">
        <v>11483</v>
      </c>
      <c r="BW37" s="55">
        <v>0.81776100270616703</v>
      </c>
      <c r="BX37" s="55">
        <v>6716</v>
      </c>
      <c r="BY37" s="55">
        <v>0.47827944737216899</v>
      </c>
      <c r="BZ37" s="55">
        <v>2699</v>
      </c>
      <c r="CA37" s="55">
        <v>0.19220908702464001</v>
      </c>
      <c r="CB37" s="55">
        <v>1663</v>
      </c>
      <c r="CC37" s="55">
        <v>0.118430423016664</v>
      </c>
      <c r="CD37" s="55">
        <v>2962</v>
      </c>
      <c r="CE37" s="55">
        <v>0.210938612733229</v>
      </c>
      <c r="CF37" s="55">
        <v>1</v>
      </c>
      <c r="CG37" s="55">
        <v>7.1214926648625494E-5</v>
      </c>
      <c r="CH37" s="55">
        <v>1</v>
      </c>
      <c r="CI37" s="55">
        <v>7.1214926648625494E-5</v>
      </c>
    </row>
    <row r="38" spans="1:87" ht="15">
      <c r="A38" s="94">
        <v>604</v>
      </c>
      <c r="B38" s="94" t="s">
        <v>177</v>
      </c>
      <c r="C38" s="96">
        <v>4729</v>
      </c>
      <c r="D38" s="207">
        <v>0.19124843288712701</v>
      </c>
      <c r="E38" s="96">
        <v>7651</v>
      </c>
      <c r="F38" s="207">
        <v>0.30941885388441798</v>
      </c>
      <c r="G38" s="96">
        <v>4491</v>
      </c>
      <c r="H38" s="207">
        <v>0.18162332672786799</v>
      </c>
      <c r="I38" s="96">
        <v>1443</v>
      </c>
      <c r="J38" s="207">
        <v>5.8357261293323102E-2</v>
      </c>
      <c r="K38" s="96">
        <v>516</v>
      </c>
      <c r="L38" s="207">
        <v>2.0867877219233999E-2</v>
      </c>
      <c r="M38" s="96">
        <v>336</v>
      </c>
      <c r="N38" s="96">
        <v>5561</v>
      </c>
      <c r="O38" s="96">
        <v>12170</v>
      </c>
      <c r="P38" s="207">
        <v>0.49217454604278699</v>
      </c>
      <c r="Q38" s="96">
        <v>12557</v>
      </c>
      <c r="R38" s="207">
        <v>0.50782545395721301</v>
      </c>
      <c r="S38" s="96">
        <v>3605</v>
      </c>
      <c r="T38" s="207">
        <v>0.60193688428786096</v>
      </c>
      <c r="U38" s="96">
        <v>2384</v>
      </c>
      <c r="V38" s="207">
        <v>0.39806311571213898</v>
      </c>
      <c r="W38" s="96">
        <v>11979</v>
      </c>
      <c r="X38" s="207">
        <v>0.48445019614186902</v>
      </c>
      <c r="Y38" s="96">
        <v>12748</v>
      </c>
      <c r="Z38" s="207">
        <v>0.51554980385813098</v>
      </c>
      <c r="AA38" s="96">
        <v>3891</v>
      </c>
      <c r="AB38" s="207">
        <v>0.64969110035064304</v>
      </c>
      <c r="AC38" s="96">
        <v>2098</v>
      </c>
      <c r="AD38" s="207">
        <v>35.030889964935703</v>
      </c>
      <c r="AE38" s="96">
        <v>3013</v>
      </c>
      <c r="AF38" s="207">
        <v>0.50308899649357197</v>
      </c>
      <c r="AG38" s="96">
        <v>1403</v>
      </c>
      <c r="AH38" s="207">
        <v>0.23426281516112901</v>
      </c>
      <c r="AI38" s="96">
        <v>592</v>
      </c>
      <c r="AJ38" s="207">
        <v>9.8847887794289505E-2</v>
      </c>
      <c r="AK38" s="96">
        <v>981</v>
      </c>
      <c r="AL38" s="207">
        <v>0.16380030055101</v>
      </c>
      <c r="AM38" s="96">
        <v>0</v>
      </c>
      <c r="AN38" s="207">
        <v>0</v>
      </c>
      <c r="AO38" s="96">
        <v>0</v>
      </c>
      <c r="AP38" s="207">
        <v>0</v>
      </c>
      <c r="AQ38" s="101">
        <v>24727</v>
      </c>
      <c r="AR38" s="101">
        <v>5989</v>
      </c>
      <c r="AT38" s="55"/>
      <c r="AU38" s="55">
        <v>858</v>
      </c>
      <c r="AV38" s="55">
        <v>4066</v>
      </c>
      <c r="AW38" s="55">
        <v>0.35489220563847401</v>
      </c>
      <c r="AX38" s="55">
        <v>3212</v>
      </c>
      <c r="AY38" s="55">
        <v>0.28035262285065898</v>
      </c>
      <c r="AZ38" s="55">
        <v>985</v>
      </c>
      <c r="BA38" s="55">
        <v>8.5973640569084395E-2</v>
      </c>
      <c r="BB38" s="55">
        <v>283</v>
      </c>
      <c r="BC38" s="55">
        <v>2.4701056122894301E-2</v>
      </c>
      <c r="BD38" s="55">
        <v>33</v>
      </c>
      <c r="BE38" s="55">
        <v>2.88033516627389E-3</v>
      </c>
      <c r="BF38" s="55">
        <v>134</v>
      </c>
      <c r="BG38" s="55">
        <v>2744</v>
      </c>
      <c r="BH38" s="55">
        <v>5609</v>
      </c>
      <c r="BI38" s="55">
        <v>0.48956969538273498</v>
      </c>
      <c r="BJ38" s="55">
        <v>5848</v>
      </c>
      <c r="BK38" s="55">
        <v>0.51043030461726502</v>
      </c>
      <c r="BL38" s="55">
        <v>954</v>
      </c>
      <c r="BM38" s="55">
        <v>0.41823761508110502</v>
      </c>
      <c r="BN38" s="55">
        <v>1327</v>
      </c>
      <c r="BO38" s="55">
        <v>0.58176238491889498</v>
      </c>
      <c r="BP38" s="55">
        <v>4877</v>
      </c>
      <c r="BQ38" s="55">
        <v>0.42567862442175097</v>
      </c>
      <c r="BR38" s="55">
        <v>6580</v>
      </c>
      <c r="BS38" s="55">
        <v>0.57432137557824903</v>
      </c>
      <c r="BT38" s="55">
        <v>402</v>
      </c>
      <c r="BU38" s="55">
        <v>0.17623849188952201</v>
      </c>
      <c r="BV38" s="55">
        <v>1879</v>
      </c>
      <c r="BW38" s="55">
        <v>0.82376150811047799</v>
      </c>
      <c r="BX38" s="55">
        <v>1030</v>
      </c>
      <c r="BY38" s="55">
        <v>0.45155633494081499</v>
      </c>
      <c r="BZ38" s="55">
        <v>509</v>
      </c>
      <c r="CA38" s="55">
        <v>0.22314774221832501</v>
      </c>
      <c r="CB38" s="55">
        <v>296</v>
      </c>
      <c r="CC38" s="55">
        <v>0.129767645769399</v>
      </c>
      <c r="CD38" s="55">
        <v>445</v>
      </c>
      <c r="CE38" s="55">
        <v>0.19508987286277901</v>
      </c>
      <c r="CF38" s="55">
        <v>1</v>
      </c>
      <c r="CG38" s="55">
        <v>4.3840420868040302E-4</v>
      </c>
      <c r="CH38" s="55">
        <v>0</v>
      </c>
      <c r="CI38" s="55">
        <v>0</v>
      </c>
    </row>
    <row r="39" spans="1:87" ht="15">
      <c r="A39" s="94">
        <v>670</v>
      </c>
      <c r="B39" s="94" t="s">
        <v>211</v>
      </c>
      <c r="C39" s="96">
        <v>2994</v>
      </c>
      <c r="D39" s="207">
        <v>0.21651721145501901</v>
      </c>
      <c r="E39" s="96">
        <v>3859</v>
      </c>
      <c r="F39" s="207">
        <v>0.27907144923343902</v>
      </c>
      <c r="G39" s="96">
        <v>1657</v>
      </c>
      <c r="H39" s="207">
        <v>0.11982933179057</v>
      </c>
      <c r="I39" s="96">
        <v>498</v>
      </c>
      <c r="J39" s="207">
        <v>3.60138848712757E-2</v>
      </c>
      <c r="K39" s="96">
        <v>101</v>
      </c>
      <c r="L39" s="207">
        <v>7.3040208273069101E-3</v>
      </c>
      <c r="M39" s="96">
        <v>188</v>
      </c>
      <c r="N39" s="96">
        <v>4531</v>
      </c>
      <c r="O39" s="96">
        <v>6918</v>
      </c>
      <c r="P39" s="207">
        <v>0.50028926815157604</v>
      </c>
      <c r="Q39" s="96">
        <v>6910</v>
      </c>
      <c r="R39" s="207">
        <v>0.49971073184842302</v>
      </c>
      <c r="S39" s="96">
        <v>2136</v>
      </c>
      <c r="T39" s="207">
        <v>0.58681318681318695</v>
      </c>
      <c r="U39" s="96">
        <v>1504</v>
      </c>
      <c r="V39" s="207">
        <v>0.413186813186813</v>
      </c>
      <c r="W39" s="96">
        <v>6178</v>
      </c>
      <c r="X39" s="207">
        <v>0.44677466010992201</v>
      </c>
      <c r="Y39" s="96">
        <v>7650</v>
      </c>
      <c r="Z39" s="207">
        <v>0.55322533989007805</v>
      </c>
      <c r="AA39" s="96">
        <v>2732</v>
      </c>
      <c r="AB39" s="207">
        <v>0.75054945054945099</v>
      </c>
      <c r="AC39" s="96">
        <v>908</v>
      </c>
      <c r="AD39" s="207">
        <v>24.945054945054899</v>
      </c>
      <c r="AE39" s="96">
        <v>1673</v>
      </c>
      <c r="AF39" s="207">
        <v>0.45961538461538498</v>
      </c>
      <c r="AG39" s="96">
        <v>753</v>
      </c>
      <c r="AH39" s="207">
        <v>0.20686813186813199</v>
      </c>
      <c r="AI39" s="96">
        <v>463</v>
      </c>
      <c r="AJ39" s="207">
        <v>0.127197802197802</v>
      </c>
      <c r="AK39" s="96">
        <v>750</v>
      </c>
      <c r="AL39" s="207">
        <v>0.20604395604395601</v>
      </c>
      <c r="AM39" s="96">
        <v>0</v>
      </c>
      <c r="AN39" s="207">
        <v>0</v>
      </c>
      <c r="AO39" s="96">
        <v>1</v>
      </c>
      <c r="AP39" s="207">
        <v>2.74725274725275E-4</v>
      </c>
      <c r="AQ39" s="101">
        <v>13828</v>
      </c>
      <c r="AR39" s="101">
        <v>3640</v>
      </c>
      <c r="AT39" s="55"/>
      <c r="AU39" s="55">
        <v>885</v>
      </c>
      <c r="AV39" s="55">
        <v>942</v>
      </c>
      <c r="AW39" s="55">
        <v>0.17149098853085701</v>
      </c>
      <c r="AX39" s="55">
        <v>2136</v>
      </c>
      <c r="AY39" s="55">
        <v>0.38885854724194402</v>
      </c>
      <c r="AZ39" s="55">
        <v>1113</v>
      </c>
      <c r="BA39" s="55">
        <v>0.20262151829601299</v>
      </c>
      <c r="BB39" s="55">
        <v>198</v>
      </c>
      <c r="BC39" s="55">
        <v>3.6045876570180199E-2</v>
      </c>
      <c r="BD39" s="55">
        <v>80</v>
      </c>
      <c r="BE39" s="55">
        <v>1.45639905334062E-2</v>
      </c>
      <c r="BF39" s="55">
        <v>45</v>
      </c>
      <c r="BG39" s="55">
        <v>979</v>
      </c>
      <c r="BH39" s="55">
        <v>2665</v>
      </c>
      <c r="BI39" s="55">
        <v>0.48516293464409199</v>
      </c>
      <c r="BJ39" s="55">
        <v>2828</v>
      </c>
      <c r="BK39" s="55">
        <v>0.51483706535590801</v>
      </c>
      <c r="BL39" s="55">
        <v>398</v>
      </c>
      <c r="BM39" s="55">
        <v>0.42430703624733501</v>
      </c>
      <c r="BN39" s="55">
        <v>540</v>
      </c>
      <c r="BO39" s="55">
        <v>0.57569296375266499</v>
      </c>
      <c r="BP39" s="55">
        <v>3090</v>
      </c>
      <c r="BQ39" s="55">
        <v>0.56253413435281296</v>
      </c>
      <c r="BR39" s="55">
        <v>2403</v>
      </c>
      <c r="BS39" s="55">
        <v>0.43746586564718698</v>
      </c>
      <c r="BT39" s="55">
        <v>211</v>
      </c>
      <c r="BU39" s="55">
        <v>0.224946695095949</v>
      </c>
      <c r="BV39" s="55">
        <v>727</v>
      </c>
      <c r="BW39" s="55">
        <v>0.775053304904051</v>
      </c>
      <c r="BX39" s="55">
        <v>437</v>
      </c>
      <c r="BY39" s="55">
        <v>0.465884861407249</v>
      </c>
      <c r="BZ39" s="55">
        <v>225</v>
      </c>
      <c r="CA39" s="55">
        <v>0.23987206823027701</v>
      </c>
      <c r="CB39" s="55">
        <v>103</v>
      </c>
      <c r="CC39" s="55">
        <v>0.10980810234541601</v>
      </c>
      <c r="CD39" s="55">
        <v>173</v>
      </c>
      <c r="CE39" s="55">
        <v>0.184434968017058</v>
      </c>
      <c r="CF39" s="55">
        <v>0</v>
      </c>
      <c r="CG39" s="55">
        <v>0</v>
      </c>
      <c r="CH39" s="55">
        <v>0</v>
      </c>
      <c r="CI39" s="55">
        <v>0</v>
      </c>
    </row>
    <row r="40" spans="1:87" ht="15">
      <c r="A40" s="94">
        <v>690</v>
      </c>
      <c r="B40" s="94" t="s">
        <v>221</v>
      </c>
      <c r="C40" s="96">
        <v>1331</v>
      </c>
      <c r="D40" s="207">
        <v>0.22076629623486499</v>
      </c>
      <c r="E40" s="96">
        <v>1929</v>
      </c>
      <c r="F40" s="207">
        <v>0.31995355780394802</v>
      </c>
      <c r="G40" s="96">
        <v>929</v>
      </c>
      <c r="H40" s="207">
        <v>0.15408857190247099</v>
      </c>
      <c r="I40" s="96">
        <v>151</v>
      </c>
      <c r="J40" s="207">
        <v>2.5045612871122901E-2</v>
      </c>
      <c r="K40" s="96">
        <v>79</v>
      </c>
      <c r="L40" s="207">
        <v>1.31033338862166E-2</v>
      </c>
      <c r="M40" s="96">
        <v>45</v>
      </c>
      <c r="N40" s="96">
        <v>1565</v>
      </c>
      <c r="O40" s="96">
        <v>3098</v>
      </c>
      <c r="P40" s="207">
        <v>0.51384972632277304</v>
      </c>
      <c r="Q40" s="96">
        <v>2931</v>
      </c>
      <c r="R40" s="207">
        <v>0.48615027367722702</v>
      </c>
      <c r="S40" s="96">
        <v>990</v>
      </c>
      <c r="T40" s="207">
        <v>0.58893515764425897</v>
      </c>
      <c r="U40" s="96">
        <v>691</v>
      </c>
      <c r="V40" s="207">
        <v>0.41106484235574098</v>
      </c>
      <c r="W40" s="96">
        <v>2744</v>
      </c>
      <c r="X40" s="207">
        <v>0.45513352131365098</v>
      </c>
      <c r="Y40" s="96">
        <v>3285</v>
      </c>
      <c r="Z40" s="207">
        <v>0.54486647868634897</v>
      </c>
      <c r="AA40" s="96">
        <v>1173</v>
      </c>
      <c r="AB40" s="207">
        <v>0.69779892920880404</v>
      </c>
      <c r="AC40" s="96">
        <v>508</v>
      </c>
      <c r="AD40" s="207">
        <v>30.2201070791196</v>
      </c>
      <c r="AE40" s="96">
        <v>769</v>
      </c>
      <c r="AF40" s="207">
        <v>0.457465794170137</v>
      </c>
      <c r="AG40" s="96">
        <v>339</v>
      </c>
      <c r="AH40" s="207">
        <v>0.201665675193337</v>
      </c>
      <c r="AI40" s="96">
        <v>221</v>
      </c>
      <c r="AJ40" s="207">
        <v>0.131469363474123</v>
      </c>
      <c r="AK40" s="96">
        <v>352</v>
      </c>
      <c r="AL40" s="207">
        <v>0.209399167162403</v>
      </c>
      <c r="AM40" s="96">
        <v>0</v>
      </c>
      <c r="AN40" s="207">
        <v>0</v>
      </c>
      <c r="AO40" s="96">
        <v>0</v>
      </c>
      <c r="AP40" s="207">
        <v>0</v>
      </c>
      <c r="AQ40" s="101">
        <v>6029</v>
      </c>
      <c r="AR40" s="101">
        <v>1681</v>
      </c>
      <c r="AT40" s="55"/>
      <c r="AU40" s="55">
        <v>890</v>
      </c>
      <c r="AV40" s="55">
        <v>1329</v>
      </c>
      <c r="AW40" s="55">
        <v>8.7050501080762399E-2</v>
      </c>
      <c r="AX40" s="55">
        <v>4414</v>
      </c>
      <c r="AY40" s="55">
        <v>0.28912032488373601</v>
      </c>
      <c r="AZ40" s="55">
        <v>4693</v>
      </c>
      <c r="BA40" s="55">
        <v>0.307395035042903</v>
      </c>
      <c r="BB40" s="55">
        <v>608</v>
      </c>
      <c r="BC40" s="55">
        <v>3.9824457981266798E-2</v>
      </c>
      <c r="BD40" s="55">
        <v>630</v>
      </c>
      <c r="BE40" s="55">
        <v>4.1265474552957399E-2</v>
      </c>
      <c r="BF40" s="55">
        <v>198</v>
      </c>
      <c r="BG40" s="55">
        <v>3395</v>
      </c>
      <c r="BH40" s="55">
        <v>7263</v>
      </c>
      <c r="BI40" s="55">
        <v>0.475731970917666</v>
      </c>
      <c r="BJ40" s="55">
        <v>8004</v>
      </c>
      <c r="BK40" s="55">
        <v>0.52426802908233405</v>
      </c>
      <c r="BL40" s="55">
        <v>1768</v>
      </c>
      <c r="BM40" s="55">
        <v>0.44133799301048399</v>
      </c>
      <c r="BN40" s="55">
        <v>2238</v>
      </c>
      <c r="BO40" s="55">
        <v>0.55866200698951596</v>
      </c>
      <c r="BP40" s="55">
        <v>9314</v>
      </c>
      <c r="BQ40" s="55">
        <v>0.61007401585118204</v>
      </c>
      <c r="BR40" s="55">
        <v>5953</v>
      </c>
      <c r="BS40" s="55">
        <v>0.38992598414881802</v>
      </c>
      <c r="BT40" s="55">
        <v>1319</v>
      </c>
      <c r="BU40" s="55">
        <v>0.32925611582626102</v>
      </c>
      <c r="BV40" s="55">
        <v>2687</v>
      </c>
      <c r="BW40" s="55">
        <v>0.67074388417373898</v>
      </c>
      <c r="BX40" s="55">
        <v>1738</v>
      </c>
      <c r="BY40" s="55">
        <v>0.43384922616075899</v>
      </c>
      <c r="BZ40" s="55">
        <v>1006</v>
      </c>
      <c r="CA40" s="55">
        <v>0.25112331502745899</v>
      </c>
      <c r="CB40" s="55">
        <v>499</v>
      </c>
      <c r="CC40" s="55">
        <v>0.124563155267099</v>
      </c>
      <c r="CD40" s="55">
        <v>762</v>
      </c>
      <c r="CE40" s="55">
        <v>0.19021467798302499</v>
      </c>
      <c r="CF40" s="55">
        <v>1</v>
      </c>
      <c r="CG40" s="55">
        <v>2.4962556165751402E-4</v>
      </c>
      <c r="CH40" s="55">
        <v>0</v>
      </c>
      <c r="CI40" s="55">
        <v>0</v>
      </c>
    </row>
    <row r="41" spans="1:87" ht="15">
      <c r="A41" s="94">
        <v>736</v>
      </c>
      <c r="B41" s="94" t="s">
        <v>225</v>
      </c>
      <c r="C41" s="96">
        <v>5923</v>
      </c>
      <c r="D41" s="207">
        <v>0.20590280191893201</v>
      </c>
      <c r="E41" s="96">
        <v>8684</v>
      </c>
      <c r="F41" s="207">
        <v>0.30188416881040098</v>
      </c>
      <c r="G41" s="96">
        <v>5363</v>
      </c>
      <c r="H41" s="207">
        <v>0.18643537509559899</v>
      </c>
      <c r="I41" s="96">
        <v>1744</v>
      </c>
      <c r="J41" s="207">
        <v>6.06271292498088E-2</v>
      </c>
      <c r="K41" s="96">
        <v>316</v>
      </c>
      <c r="L41" s="207">
        <v>1.09851908503094E-2</v>
      </c>
      <c r="M41" s="96">
        <v>731</v>
      </c>
      <c r="N41" s="96">
        <v>6005</v>
      </c>
      <c r="O41" s="96">
        <v>13847</v>
      </c>
      <c r="P41" s="207">
        <v>0.481366891469095</v>
      </c>
      <c r="Q41" s="96">
        <v>14919</v>
      </c>
      <c r="R41" s="207">
        <v>0.51863310853090405</v>
      </c>
      <c r="S41" s="96">
        <v>8380</v>
      </c>
      <c r="T41" s="207">
        <v>0.59678108531548202</v>
      </c>
      <c r="U41" s="96">
        <v>5662</v>
      </c>
      <c r="V41" s="207">
        <v>0.40321891468451798</v>
      </c>
      <c r="W41" s="96">
        <v>19892</v>
      </c>
      <c r="X41" s="207">
        <v>0.69151081137453896</v>
      </c>
      <c r="Y41" s="96">
        <v>8874</v>
      </c>
      <c r="Z41" s="207">
        <v>0.30848918862546099</v>
      </c>
      <c r="AA41" s="96">
        <v>11483</v>
      </c>
      <c r="AB41" s="207">
        <v>0.81776100270616703</v>
      </c>
      <c r="AC41" s="96">
        <v>2559</v>
      </c>
      <c r="AD41" s="207">
        <v>18.223899729383302</v>
      </c>
      <c r="AE41" s="96">
        <v>6716</v>
      </c>
      <c r="AF41" s="207">
        <v>0.47827944737216899</v>
      </c>
      <c r="AG41" s="96">
        <v>2699</v>
      </c>
      <c r="AH41" s="207">
        <v>0.19220908702464001</v>
      </c>
      <c r="AI41" s="96">
        <v>1663</v>
      </c>
      <c r="AJ41" s="207">
        <v>0.118430423016664</v>
      </c>
      <c r="AK41" s="96">
        <v>2962</v>
      </c>
      <c r="AL41" s="207">
        <v>0.210938612733229</v>
      </c>
      <c r="AM41" s="96">
        <v>1</v>
      </c>
      <c r="AN41" s="207">
        <v>7.1214926648625494E-5</v>
      </c>
      <c r="AO41" s="96">
        <v>1</v>
      </c>
      <c r="AP41" s="207">
        <v>7.1214926648625494E-5</v>
      </c>
      <c r="AQ41" s="101">
        <v>28766</v>
      </c>
      <c r="AR41" s="101">
        <v>14042</v>
      </c>
      <c r="AT41" s="55"/>
      <c r="AU41" s="55">
        <v>4</v>
      </c>
      <c r="AV41" s="55">
        <v>151</v>
      </c>
      <c r="AW41" s="55">
        <v>0.109499637418419</v>
      </c>
      <c r="AX41" s="55">
        <v>240</v>
      </c>
      <c r="AY41" s="55">
        <v>0.17403915881073201</v>
      </c>
      <c r="AZ41" s="55">
        <v>229</v>
      </c>
      <c r="BA41" s="55">
        <v>0.16606236403190699</v>
      </c>
      <c r="BB41" s="55">
        <v>28</v>
      </c>
      <c r="BC41" s="55">
        <v>2.0304568527918801E-2</v>
      </c>
      <c r="BD41" s="55">
        <v>27</v>
      </c>
      <c r="BE41" s="55">
        <v>1.9579405366207399E-2</v>
      </c>
      <c r="BF41" s="55">
        <v>14</v>
      </c>
      <c r="BG41" s="55">
        <v>690</v>
      </c>
      <c r="BH41" s="55">
        <v>665</v>
      </c>
      <c r="BI41" s="55">
        <v>0.48223350253807101</v>
      </c>
      <c r="BJ41" s="55">
        <v>714</v>
      </c>
      <c r="BK41" s="55">
        <v>0.51776649746192904</v>
      </c>
      <c r="BL41" s="55">
        <v>120</v>
      </c>
      <c r="BM41" s="55">
        <v>0.396039603960396</v>
      </c>
      <c r="BN41" s="55">
        <v>183</v>
      </c>
      <c r="BO41" s="55">
        <v>0.60396039603960405</v>
      </c>
      <c r="BP41" s="55">
        <v>925</v>
      </c>
      <c r="BQ41" s="55">
        <v>0.67077592458303104</v>
      </c>
      <c r="BR41" s="55">
        <v>454</v>
      </c>
      <c r="BS41" s="55">
        <v>0.32922407541696902</v>
      </c>
      <c r="BT41" s="55">
        <v>113</v>
      </c>
      <c r="BU41" s="55">
        <v>0.37293729372937301</v>
      </c>
      <c r="BV41" s="55">
        <v>190</v>
      </c>
      <c r="BW41" s="55">
        <v>0.62706270627062699</v>
      </c>
      <c r="BX41" s="55">
        <v>143</v>
      </c>
      <c r="BY41" s="55">
        <v>0.471947194719472</v>
      </c>
      <c r="BZ41" s="55">
        <v>75</v>
      </c>
      <c r="CA41" s="55">
        <v>0.24752475247524799</v>
      </c>
      <c r="CB41" s="55">
        <v>40</v>
      </c>
      <c r="CC41" s="55">
        <v>0.132013201320132</v>
      </c>
      <c r="CD41" s="55">
        <v>45</v>
      </c>
      <c r="CE41" s="55">
        <v>0.14851485148514901</v>
      </c>
      <c r="CF41" s="55">
        <v>0</v>
      </c>
      <c r="CG41" s="55">
        <v>0</v>
      </c>
      <c r="CH41" s="55">
        <v>0</v>
      </c>
      <c r="CI41" s="55">
        <v>0</v>
      </c>
    </row>
    <row r="42" spans="1:87" ht="15">
      <c r="A42" s="94">
        <v>858</v>
      </c>
      <c r="B42" s="94" t="s">
        <v>253</v>
      </c>
      <c r="C42" s="96">
        <v>4066</v>
      </c>
      <c r="D42" s="207">
        <v>0.35489220563847401</v>
      </c>
      <c r="E42" s="96">
        <v>3212</v>
      </c>
      <c r="F42" s="207">
        <v>0.28035262285065898</v>
      </c>
      <c r="G42" s="96">
        <v>985</v>
      </c>
      <c r="H42" s="207">
        <v>8.5973640569084395E-2</v>
      </c>
      <c r="I42" s="96">
        <v>283</v>
      </c>
      <c r="J42" s="207">
        <v>2.4701056122894301E-2</v>
      </c>
      <c r="K42" s="96">
        <v>33</v>
      </c>
      <c r="L42" s="207">
        <v>2.88033516627389E-3</v>
      </c>
      <c r="M42" s="96">
        <v>134</v>
      </c>
      <c r="N42" s="96">
        <v>2744</v>
      </c>
      <c r="O42" s="96">
        <v>5848</v>
      </c>
      <c r="P42" s="207">
        <v>0.51043030461726502</v>
      </c>
      <c r="Q42" s="96">
        <v>5609</v>
      </c>
      <c r="R42" s="207">
        <v>0.48956969538273498</v>
      </c>
      <c r="S42" s="96">
        <v>1327</v>
      </c>
      <c r="T42" s="207">
        <v>0.58176238491889498</v>
      </c>
      <c r="U42" s="96">
        <v>954</v>
      </c>
      <c r="V42" s="207">
        <v>0.41823761508110502</v>
      </c>
      <c r="W42" s="96">
        <v>6580</v>
      </c>
      <c r="X42" s="207">
        <v>0.57432137557824903</v>
      </c>
      <c r="Y42" s="96">
        <v>4877</v>
      </c>
      <c r="Z42" s="207">
        <v>0.42567862442175097</v>
      </c>
      <c r="AA42" s="96">
        <v>1879</v>
      </c>
      <c r="AB42" s="207">
        <v>0.82376150811047799</v>
      </c>
      <c r="AC42" s="96">
        <v>402</v>
      </c>
      <c r="AD42" s="207">
        <v>17.6238491889522</v>
      </c>
      <c r="AE42" s="96">
        <v>1030</v>
      </c>
      <c r="AF42" s="207">
        <v>0.45155633494081499</v>
      </c>
      <c r="AG42" s="96">
        <v>509</v>
      </c>
      <c r="AH42" s="207">
        <v>0.22314774221832501</v>
      </c>
      <c r="AI42" s="96">
        <v>296</v>
      </c>
      <c r="AJ42" s="207">
        <v>0.129767645769399</v>
      </c>
      <c r="AK42" s="96">
        <v>445</v>
      </c>
      <c r="AL42" s="207">
        <v>0.19508987286277901</v>
      </c>
      <c r="AM42" s="96">
        <v>1</v>
      </c>
      <c r="AN42" s="207">
        <v>4.3840420868040302E-4</v>
      </c>
      <c r="AO42" s="96">
        <v>0</v>
      </c>
      <c r="AP42" s="207">
        <v>0</v>
      </c>
      <c r="AQ42" s="101">
        <v>11457</v>
      </c>
      <c r="AR42" s="101">
        <v>2281</v>
      </c>
      <c r="AT42" s="55"/>
      <c r="AU42" s="55">
        <v>42</v>
      </c>
      <c r="AV42" s="55">
        <v>4215</v>
      </c>
      <c r="AW42" s="55">
        <v>0.223287598665042</v>
      </c>
      <c r="AX42" s="55">
        <v>6341</v>
      </c>
      <c r="AY42" s="55">
        <v>0.33591142660380402</v>
      </c>
      <c r="AZ42" s="55">
        <v>3486</v>
      </c>
      <c r="BA42" s="55">
        <v>0.18466917412724501</v>
      </c>
      <c r="BB42" s="55">
        <v>1660</v>
      </c>
      <c r="BC42" s="55">
        <v>8.7937701965354706E-2</v>
      </c>
      <c r="BD42" s="55">
        <v>195</v>
      </c>
      <c r="BE42" s="55">
        <v>1.03300312549664E-2</v>
      </c>
      <c r="BF42" s="55">
        <v>354</v>
      </c>
      <c r="BG42" s="55">
        <v>2626</v>
      </c>
      <c r="BH42" s="55">
        <v>9186</v>
      </c>
      <c r="BI42" s="55">
        <v>0.48662393388780001</v>
      </c>
      <c r="BJ42" s="55">
        <v>9691</v>
      </c>
      <c r="BK42" s="55">
        <v>0.51337606611219999</v>
      </c>
      <c r="BL42" s="55">
        <v>4388</v>
      </c>
      <c r="BM42" s="55">
        <v>0.49914685473780002</v>
      </c>
      <c r="BN42" s="55">
        <v>4403</v>
      </c>
      <c r="BO42" s="55">
        <v>0.50085314526220004</v>
      </c>
      <c r="BP42" s="55">
        <v>8531</v>
      </c>
      <c r="BQ42" s="55">
        <v>0.45192562377496398</v>
      </c>
      <c r="BR42" s="55">
        <v>10346</v>
      </c>
      <c r="BS42" s="55">
        <v>0.54807437622503596</v>
      </c>
      <c r="BT42" s="55">
        <v>1850</v>
      </c>
      <c r="BU42" s="55">
        <v>0.21044249800932799</v>
      </c>
      <c r="BV42" s="55">
        <v>6941</v>
      </c>
      <c r="BW42" s="55">
        <v>0.78955750199067198</v>
      </c>
      <c r="BX42" s="55">
        <v>3208</v>
      </c>
      <c r="BY42" s="55">
        <v>0.36491866681833701</v>
      </c>
      <c r="BZ42" s="55">
        <v>2600</v>
      </c>
      <c r="CA42" s="55">
        <v>0.29575702422932498</v>
      </c>
      <c r="CB42" s="55">
        <v>1192</v>
      </c>
      <c r="CC42" s="55">
        <v>0.13559322033898299</v>
      </c>
      <c r="CD42" s="55">
        <v>1782</v>
      </c>
      <c r="CE42" s="55">
        <v>0.202707314298715</v>
      </c>
      <c r="CF42" s="55">
        <v>3</v>
      </c>
      <c r="CG42" s="55">
        <v>3.4125810487999102E-4</v>
      </c>
      <c r="CH42" s="55">
        <v>6</v>
      </c>
      <c r="CI42" s="55">
        <v>6.8251620975998204E-4</v>
      </c>
    </row>
    <row r="43" spans="1:87" ht="15">
      <c r="A43" s="94">
        <v>885</v>
      </c>
      <c r="B43" s="94" t="s">
        <v>259</v>
      </c>
      <c r="C43" s="96">
        <v>942</v>
      </c>
      <c r="D43" s="207">
        <v>0.17149098853085701</v>
      </c>
      <c r="E43" s="96">
        <v>2136</v>
      </c>
      <c r="F43" s="207">
        <v>0.38885854724194402</v>
      </c>
      <c r="G43" s="96">
        <v>1113</v>
      </c>
      <c r="H43" s="207">
        <v>0.20262151829601299</v>
      </c>
      <c r="I43" s="96">
        <v>198</v>
      </c>
      <c r="J43" s="207">
        <v>3.6045876570180199E-2</v>
      </c>
      <c r="K43" s="96">
        <v>80</v>
      </c>
      <c r="L43" s="207">
        <v>1.45639905334062E-2</v>
      </c>
      <c r="M43" s="96">
        <v>45</v>
      </c>
      <c r="N43" s="96">
        <v>979</v>
      </c>
      <c r="O43" s="96">
        <v>2828</v>
      </c>
      <c r="P43" s="207">
        <v>0.51483706535590801</v>
      </c>
      <c r="Q43" s="96">
        <v>2665</v>
      </c>
      <c r="R43" s="207">
        <v>0.48516293464409199</v>
      </c>
      <c r="S43" s="96">
        <v>540</v>
      </c>
      <c r="T43" s="207">
        <v>0.57569296375266499</v>
      </c>
      <c r="U43" s="96">
        <v>398</v>
      </c>
      <c r="V43" s="207">
        <v>0.42430703624733501</v>
      </c>
      <c r="W43" s="96">
        <v>2403</v>
      </c>
      <c r="X43" s="207">
        <v>0.43746586564718698</v>
      </c>
      <c r="Y43" s="96">
        <v>3090</v>
      </c>
      <c r="Z43" s="207">
        <v>0.56253413435281296</v>
      </c>
      <c r="AA43" s="96">
        <v>727</v>
      </c>
      <c r="AB43" s="207">
        <v>0.775053304904051</v>
      </c>
      <c r="AC43" s="96">
        <v>211</v>
      </c>
      <c r="AD43" s="207">
        <v>22.4946695095949</v>
      </c>
      <c r="AE43" s="96">
        <v>437</v>
      </c>
      <c r="AF43" s="207">
        <v>0.465884861407249</v>
      </c>
      <c r="AG43" s="96">
        <v>225</v>
      </c>
      <c r="AH43" s="207">
        <v>0.23987206823027701</v>
      </c>
      <c r="AI43" s="96">
        <v>103</v>
      </c>
      <c r="AJ43" s="207">
        <v>0.10980810234541601</v>
      </c>
      <c r="AK43" s="96">
        <v>173</v>
      </c>
      <c r="AL43" s="207">
        <v>0.184434968017058</v>
      </c>
      <c r="AM43" s="96">
        <v>0</v>
      </c>
      <c r="AN43" s="207">
        <v>0</v>
      </c>
      <c r="AO43" s="96">
        <v>0</v>
      </c>
      <c r="AP43" s="207">
        <v>0</v>
      </c>
      <c r="AQ43" s="101">
        <v>5493</v>
      </c>
      <c r="AR43" s="101">
        <v>938</v>
      </c>
      <c r="AT43" s="55"/>
      <c r="AU43" s="55">
        <v>44</v>
      </c>
      <c r="AV43" s="55">
        <v>1512</v>
      </c>
      <c r="AW43" s="55">
        <v>0.25957081545064398</v>
      </c>
      <c r="AX43" s="55">
        <v>1503</v>
      </c>
      <c r="AY43" s="55">
        <v>0.258025751072961</v>
      </c>
      <c r="AZ43" s="55">
        <v>565</v>
      </c>
      <c r="BA43" s="55">
        <v>9.6995708154506394E-2</v>
      </c>
      <c r="BB43" s="55">
        <v>115</v>
      </c>
      <c r="BC43" s="55">
        <v>1.9742489270386299E-2</v>
      </c>
      <c r="BD43" s="55">
        <v>38</v>
      </c>
      <c r="BE43" s="55">
        <v>6.5236051502145899E-3</v>
      </c>
      <c r="BF43" s="55">
        <v>50</v>
      </c>
      <c r="BG43" s="55">
        <v>2042</v>
      </c>
      <c r="BH43" s="55">
        <v>2759</v>
      </c>
      <c r="BI43" s="55">
        <v>0.47364806866952802</v>
      </c>
      <c r="BJ43" s="55">
        <v>3066</v>
      </c>
      <c r="BK43" s="55">
        <v>0.52635193133047198</v>
      </c>
      <c r="BL43" s="55">
        <v>491</v>
      </c>
      <c r="BM43" s="55">
        <v>0.43107989464442498</v>
      </c>
      <c r="BN43" s="55">
        <v>648</v>
      </c>
      <c r="BO43" s="55">
        <v>0.56892010535557502</v>
      </c>
      <c r="BP43" s="55">
        <v>4267</v>
      </c>
      <c r="BQ43" s="55">
        <v>0.73253218884120197</v>
      </c>
      <c r="BR43" s="55">
        <v>1558</v>
      </c>
      <c r="BS43" s="55">
        <v>0.26746781115879797</v>
      </c>
      <c r="BT43" s="55">
        <v>386</v>
      </c>
      <c r="BU43" s="55">
        <v>0.33889376646180902</v>
      </c>
      <c r="BV43" s="55">
        <v>753</v>
      </c>
      <c r="BW43" s="55">
        <v>0.66110623353819098</v>
      </c>
      <c r="BX43" s="55">
        <v>489</v>
      </c>
      <c r="BY43" s="55">
        <v>0.42932396839332698</v>
      </c>
      <c r="BZ43" s="55">
        <v>197</v>
      </c>
      <c r="CA43" s="55">
        <v>0.172958735733099</v>
      </c>
      <c r="CB43" s="55">
        <v>158</v>
      </c>
      <c r="CC43" s="55">
        <v>0.13871817383669899</v>
      </c>
      <c r="CD43" s="55">
        <v>294</v>
      </c>
      <c r="CE43" s="55">
        <v>0.25812115891132598</v>
      </c>
      <c r="CF43" s="55">
        <v>1</v>
      </c>
      <c r="CG43" s="55">
        <v>8.7796312554872696E-4</v>
      </c>
      <c r="CH43" s="55">
        <v>0</v>
      </c>
      <c r="CI43" s="55">
        <v>0</v>
      </c>
    </row>
    <row r="44" spans="1:87" ht="15">
      <c r="A44" s="94">
        <v>890</v>
      </c>
      <c r="B44" s="94" t="s">
        <v>263</v>
      </c>
      <c r="C44" s="96">
        <v>1329</v>
      </c>
      <c r="D44" s="207">
        <v>8.7050501080762399E-2</v>
      </c>
      <c r="E44" s="96">
        <v>4414</v>
      </c>
      <c r="F44" s="207">
        <v>0.28912032488373601</v>
      </c>
      <c r="G44" s="96">
        <v>4693</v>
      </c>
      <c r="H44" s="207">
        <v>0.307395035042903</v>
      </c>
      <c r="I44" s="96">
        <v>608</v>
      </c>
      <c r="J44" s="207">
        <v>3.9824457981266798E-2</v>
      </c>
      <c r="K44" s="96">
        <v>630</v>
      </c>
      <c r="L44" s="207">
        <v>4.1265474552957399E-2</v>
      </c>
      <c r="M44" s="96">
        <v>198</v>
      </c>
      <c r="N44" s="96">
        <v>3395</v>
      </c>
      <c r="O44" s="96">
        <v>8004</v>
      </c>
      <c r="P44" s="207">
        <v>0.52426802908233405</v>
      </c>
      <c r="Q44" s="96">
        <v>7263</v>
      </c>
      <c r="R44" s="207">
        <v>0.475731970917666</v>
      </c>
      <c r="S44" s="96">
        <v>2238</v>
      </c>
      <c r="T44" s="207">
        <v>0.55866200698951596</v>
      </c>
      <c r="U44" s="96">
        <v>1768</v>
      </c>
      <c r="V44" s="207">
        <v>0.44133799301048399</v>
      </c>
      <c r="W44" s="96">
        <v>5953</v>
      </c>
      <c r="X44" s="207">
        <v>0.38992598414881802</v>
      </c>
      <c r="Y44" s="96">
        <v>9314</v>
      </c>
      <c r="Z44" s="207">
        <v>0.61007401585118204</v>
      </c>
      <c r="AA44" s="96">
        <v>2687</v>
      </c>
      <c r="AB44" s="207">
        <v>0.67074388417373898</v>
      </c>
      <c r="AC44" s="96">
        <v>1319</v>
      </c>
      <c r="AD44" s="207">
        <v>32.925611582626097</v>
      </c>
      <c r="AE44" s="96">
        <v>1738</v>
      </c>
      <c r="AF44" s="207">
        <v>0.43384922616075899</v>
      </c>
      <c r="AG44" s="96">
        <v>1006</v>
      </c>
      <c r="AH44" s="207">
        <v>0.25112331502745899</v>
      </c>
      <c r="AI44" s="96">
        <v>499</v>
      </c>
      <c r="AJ44" s="207">
        <v>0.124563155267099</v>
      </c>
      <c r="AK44" s="96">
        <v>762</v>
      </c>
      <c r="AL44" s="207">
        <v>0.19021467798302499</v>
      </c>
      <c r="AM44" s="96">
        <v>1</v>
      </c>
      <c r="AN44" s="207">
        <v>2.4962556165751402E-4</v>
      </c>
      <c r="AO44" s="96">
        <v>0</v>
      </c>
      <c r="AP44" s="207">
        <v>0</v>
      </c>
      <c r="AQ44" s="101">
        <v>15267</v>
      </c>
      <c r="AR44" s="101">
        <v>4006</v>
      </c>
      <c r="AT44" s="55"/>
      <c r="AU44" s="55">
        <v>59</v>
      </c>
      <c r="AV44" s="55">
        <v>1226</v>
      </c>
      <c r="AW44" s="55">
        <v>0.49655731065208603</v>
      </c>
      <c r="AX44" s="55">
        <v>598</v>
      </c>
      <c r="AY44" s="55">
        <v>0.24220332118266499</v>
      </c>
      <c r="AZ44" s="55">
        <v>181</v>
      </c>
      <c r="BA44" s="55">
        <v>7.3309031996759796E-2</v>
      </c>
      <c r="BB44" s="55">
        <v>138</v>
      </c>
      <c r="BC44" s="55">
        <v>5.58930741190765E-2</v>
      </c>
      <c r="BD44" s="55">
        <v>11</v>
      </c>
      <c r="BE44" s="55">
        <v>4.45524503847712E-3</v>
      </c>
      <c r="BF44" s="55">
        <v>28</v>
      </c>
      <c r="BG44" s="55">
        <v>287</v>
      </c>
      <c r="BH44" s="55">
        <v>1237</v>
      </c>
      <c r="BI44" s="55">
        <v>0.50101255569056302</v>
      </c>
      <c r="BJ44" s="55">
        <v>1232</v>
      </c>
      <c r="BK44" s="55">
        <v>0.49898744430943698</v>
      </c>
      <c r="BL44" s="55">
        <v>294</v>
      </c>
      <c r="BM44" s="55">
        <v>0.43946188340807202</v>
      </c>
      <c r="BN44" s="55">
        <v>375</v>
      </c>
      <c r="BO44" s="55">
        <v>0.56053811659192798</v>
      </c>
      <c r="BP44" s="55">
        <v>1607</v>
      </c>
      <c r="BQ44" s="55">
        <v>0.65087079789388402</v>
      </c>
      <c r="BR44" s="55">
        <v>862</v>
      </c>
      <c r="BS44" s="55">
        <v>0.34912920210611598</v>
      </c>
      <c r="BT44" s="55">
        <v>230</v>
      </c>
      <c r="BU44" s="55">
        <v>0.34379671150971602</v>
      </c>
      <c r="BV44" s="55">
        <v>439</v>
      </c>
      <c r="BW44" s="55">
        <v>0.65620328849028398</v>
      </c>
      <c r="BX44" s="55">
        <v>303</v>
      </c>
      <c r="BY44" s="55">
        <v>0.452914798206278</v>
      </c>
      <c r="BZ44" s="55">
        <v>151</v>
      </c>
      <c r="CA44" s="55">
        <v>0.225710014947683</v>
      </c>
      <c r="CB44" s="55">
        <v>72</v>
      </c>
      <c r="CC44" s="55">
        <v>0.10762331838564999</v>
      </c>
      <c r="CD44" s="55">
        <v>143</v>
      </c>
      <c r="CE44" s="55">
        <v>0.21375186846038899</v>
      </c>
      <c r="CF44" s="55">
        <v>0</v>
      </c>
      <c r="CG44" s="55">
        <v>0</v>
      </c>
      <c r="CH44" s="55">
        <v>0</v>
      </c>
      <c r="CI44" s="55">
        <v>0</v>
      </c>
    </row>
    <row r="45" spans="1:87" ht="17.25" customHeight="1">
      <c r="A45" s="145">
        <v>5</v>
      </c>
      <c r="B45" s="90" t="s">
        <v>320</v>
      </c>
      <c r="C45" s="204">
        <v>35848</v>
      </c>
      <c r="D45" s="205">
        <v>4.8469072029188496</v>
      </c>
      <c r="E45" s="204">
        <v>37492</v>
      </c>
      <c r="F45" s="205">
        <v>5.1227972269641997</v>
      </c>
      <c r="G45" s="204">
        <v>14415</v>
      </c>
      <c r="H45" s="205">
        <v>2.0226642359312099</v>
      </c>
      <c r="I45" s="210">
        <v>6291</v>
      </c>
      <c r="J45" s="211">
        <v>0.653917559554826</v>
      </c>
      <c r="K45" s="210">
        <v>924</v>
      </c>
      <c r="L45" s="211">
        <v>0.133480018910589</v>
      </c>
      <c r="M45" s="210">
        <v>10759</v>
      </c>
      <c r="N45" s="210">
        <v>45354</v>
      </c>
      <c r="O45" s="210">
        <v>77611</v>
      </c>
      <c r="P45" s="211">
        <v>9.8035172543752402</v>
      </c>
      <c r="Q45" s="210">
        <v>73472</v>
      </c>
      <c r="R45" s="211">
        <v>9.1964827456247598</v>
      </c>
      <c r="S45" s="210">
        <v>17821</v>
      </c>
      <c r="T45" s="211">
        <v>10.551573220386301</v>
      </c>
      <c r="U45" s="210">
        <v>15456</v>
      </c>
      <c r="V45" s="211">
        <v>8.4484267796136994</v>
      </c>
      <c r="W45" s="210">
        <v>53206</v>
      </c>
      <c r="X45" s="211">
        <v>6.6142050343939003</v>
      </c>
      <c r="Y45" s="210">
        <v>97877</v>
      </c>
      <c r="Z45" s="211">
        <v>12.385794965606101</v>
      </c>
      <c r="AA45" s="210">
        <v>23263</v>
      </c>
      <c r="AB45" s="211">
        <v>12.3418596694159</v>
      </c>
      <c r="AC45" s="210">
        <v>10014</v>
      </c>
      <c r="AD45" s="212">
        <v>30.0928569282087</v>
      </c>
      <c r="AE45" s="210">
        <v>13555</v>
      </c>
      <c r="AF45" s="211">
        <v>8.1995342491662395</v>
      </c>
      <c r="AG45" s="210">
        <v>8754</v>
      </c>
      <c r="AH45" s="211">
        <v>4.8665148543552004</v>
      </c>
      <c r="AI45" s="210">
        <v>4258</v>
      </c>
      <c r="AJ45" s="211">
        <v>2.3495958595486699</v>
      </c>
      <c r="AK45" s="210">
        <v>6689</v>
      </c>
      <c r="AL45" s="211">
        <v>3.57732637281774</v>
      </c>
      <c r="AM45" s="210">
        <v>8</v>
      </c>
      <c r="AN45" s="211">
        <v>2.44311167139016E-3</v>
      </c>
      <c r="AO45" s="210">
        <v>13</v>
      </c>
      <c r="AP45" s="211">
        <v>4.5855524407508201E-3</v>
      </c>
      <c r="AQ45" s="100">
        <v>151083</v>
      </c>
      <c r="AR45" s="100">
        <v>33277</v>
      </c>
      <c r="AT45" s="55"/>
      <c r="AU45" s="55">
        <v>113</v>
      </c>
      <c r="AV45" s="55">
        <v>1375</v>
      </c>
      <c r="AW45" s="55">
        <v>0.210148250038209</v>
      </c>
      <c r="AX45" s="55">
        <v>1512</v>
      </c>
      <c r="AY45" s="55">
        <v>0.23108665749656099</v>
      </c>
      <c r="AZ45" s="55">
        <v>648</v>
      </c>
      <c r="BA45" s="55">
        <v>9.9037138927097701E-2</v>
      </c>
      <c r="BB45" s="55">
        <v>331</v>
      </c>
      <c r="BC45" s="55">
        <v>5.0588415100106997E-2</v>
      </c>
      <c r="BD45" s="55">
        <v>41</v>
      </c>
      <c r="BE45" s="55">
        <v>6.2662387284120403E-3</v>
      </c>
      <c r="BF45" s="55">
        <v>134</v>
      </c>
      <c r="BG45" s="55">
        <v>2502</v>
      </c>
      <c r="BH45" s="55">
        <v>2980</v>
      </c>
      <c r="BI45" s="55">
        <v>0.4554485709919</v>
      </c>
      <c r="BJ45" s="55">
        <v>3563</v>
      </c>
      <c r="BK45" s="55">
        <v>0.54455142900810005</v>
      </c>
      <c r="BL45" s="55">
        <v>858</v>
      </c>
      <c r="BM45" s="55">
        <v>0.495953757225434</v>
      </c>
      <c r="BN45" s="55">
        <v>872</v>
      </c>
      <c r="BO45" s="55">
        <v>0.504046242774566</v>
      </c>
      <c r="BP45" s="55">
        <v>4071</v>
      </c>
      <c r="BQ45" s="55">
        <v>0.62219165520403497</v>
      </c>
      <c r="BR45" s="55">
        <v>2472</v>
      </c>
      <c r="BS45" s="55">
        <v>0.37780834479596498</v>
      </c>
      <c r="BT45" s="55">
        <v>693</v>
      </c>
      <c r="BU45" s="55">
        <v>0.40057803468208097</v>
      </c>
      <c r="BV45" s="55">
        <v>1037</v>
      </c>
      <c r="BW45" s="55">
        <v>0.59942196531791903</v>
      </c>
      <c r="BX45" s="55">
        <v>662</v>
      </c>
      <c r="BY45" s="55">
        <v>0.38265895953757201</v>
      </c>
      <c r="BZ45" s="55">
        <v>513</v>
      </c>
      <c r="CA45" s="55">
        <v>0.296531791907514</v>
      </c>
      <c r="CB45" s="55">
        <v>209</v>
      </c>
      <c r="CC45" s="55">
        <v>0.120809248554913</v>
      </c>
      <c r="CD45" s="55">
        <v>343</v>
      </c>
      <c r="CE45" s="55">
        <v>0.19826589595375699</v>
      </c>
      <c r="CF45" s="55">
        <v>1</v>
      </c>
      <c r="CG45" s="55">
        <v>5.78034682080925E-4</v>
      </c>
      <c r="CH45" s="55">
        <v>2</v>
      </c>
      <c r="CI45" s="55">
        <v>1.15606936416185E-3</v>
      </c>
    </row>
    <row r="46" spans="1:87" ht="15">
      <c r="A46" s="94">
        <v>4</v>
      </c>
      <c r="B46" s="94" t="s">
        <v>10</v>
      </c>
      <c r="C46" s="96">
        <v>151</v>
      </c>
      <c r="D46" s="207">
        <v>0.109499637418419</v>
      </c>
      <c r="E46" s="96">
        <v>240</v>
      </c>
      <c r="F46" s="207">
        <v>0.17403915881073201</v>
      </c>
      <c r="G46" s="96">
        <v>229</v>
      </c>
      <c r="H46" s="207">
        <v>0.16606236403190699</v>
      </c>
      <c r="I46" s="96">
        <v>28</v>
      </c>
      <c r="J46" s="207">
        <v>2.0304568527918801E-2</v>
      </c>
      <c r="K46" s="96">
        <v>27</v>
      </c>
      <c r="L46" s="207">
        <v>1.9579405366207399E-2</v>
      </c>
      <c r="M46" s="96">
        <v>14</v>
      </c>
      <c r="N46" s="96">
        <v>690</v>
      </c>
      <c r="O46" s="96">
        <v>714</v>
      </c>
      <c r="P46" s="207">
        <v>0.51776649746192904</v>
      </c>
      <c r="Q46" s="96">
        <v>665</v>
      </c>
      <c r="R46" s="207">
        <v>0.48223350253807101</v>
      </c>
      <c r="S46" s="96">
        <v>183</v>
      </c>
      <c r="T46" s="207">
        <v>0.60396039603960405</v>
      </c>
      <c r="U46" s="96">
        <v>120</v>
      </c>
      <c r="V46" s="207">
        <v>0.396039603960396</v>
      </c>
      <c r="W46" s="96">
        <v>454</v>
      </c>
      <c r="X46" s="207">
        <v>0.32922407541696902</v>
      </c>
      <c r="Y46" s="96">
        <v>925</v>
      </c>
      <c r="Z46" s="207">
        <v>0.67077592458303104</v>
      </c>
      <c r="AA46" s="96">
        <v>190</v>
      </c>
      <c r="AB46" s="207">
        <v>0.62706270627062699</v>
      </c>
      <c r="AC46" s="96">
        <v>113</v>
      </c>
      <c r="AD46" s="207">
        <v>37.2937293729373</v>
      </c>
      <c r="AE46" s="96">
        <v>143</v>
      </c>
      <c r="AF46" s="207">
        <v>0.471947194719472</v>
      </c>
      <c r="AG46" s="96">
        <v>75</v>
      </c>
      <c r="AH46" s="207">
        <v>0.24752475247524799</v>
      </c>
      <c r="AI46" s="96">
        <v>40</v>
      </c>
      <c r="AJ46" s="207">
        <v>0.132013201320132</v>
      </c>
      <c r="AK46" s="96">
        <v>45</v>
      </c>
      <c r="AL46" s="207">
        <v>0.14851485148514901</v>
      </c>
      <c r="AM46" s="96">
        <v>0</v>
      </c>
      <c r="AN46" s="207">
        <v>0</v>
      </c>
      <c r="AO46" s="96">
        <v>0</v>
      </c>
      <c r="AP46" s="207">
        <v>0</v>
      </c>
      <c r="AQ46" s="101">
        <v>1379</v>
      </c>
      <c r="AR46" s="101">
        <v>303</v>
      </c>
      <c r="AT46" s="55"/>
      <c r="AU46" s="55">
        <v>125</v>
      </c>
      <c r="AV46" s="55">
        <v>1743</v>
      </c>
      <c r="AW46" s="55">
        <v>0.25723140495867802</v>
      </c>
      <c r="AX46" s="55">
        <v>2826</v>
      </c>
      <c r="AY46" s="55">
        <v>0.417060212514758</v>
      </c>
      <c r="AZ46" s="55">
        <v>853</v>
      </c>
      <c r="BA46" s="55">
        <v>0.125885478158205</v>
      </c>
      <c r="BB46" s="55">
        <v>120</v>
      </c>
      <c r="BC46" s="55">
        <v>1.7709563164108599E-2</v>
      </c>
      <c r="BD46" s="55">
        <v>35</v>
      </c>
      <c r="BE46" s="55">
        <v>5.1652892561983499E-3</v>
      </c>
      <c r="BF46" s="55">
        <v>27</v>
      </c>
      <c r="BG46" s="55">
        <v>1172</v>
      </c>
      <c r="BH46" s="55">
        <v>3249</v>
      </c>
      <c r="BI46" s="55">
        <v>0.47948642266824099</v>
      </c>
      <c r="BJ46" s="55">
        <v>3527</v>
      </c>
      <c r="BK46" s="55">
        <v>0.52051357733175896</v>
      </c>
      <c r="BL46" s="55">
        <v>262</v>
      </c>
      <c r="BM46" s="55">
        <v>0.498098859315589</v>
      </c>
      <c r="BN46" s="55">
        <v>264</v>
      </c>
      <c r="BO46" s="55">
        <v>0.50190114068441105</v>
      </c>
      <c r="BP46" s="55">
        <v>5472</v>
      </c>
      <c r="BQ46" s="55">
        <v>0.80755608028335302</v>
      </c>
      <c r="BR46" s="55">
        <v>1304</v>
      </c>
      <c r="BS46" s="55">
        <v>0.19244391971664701</v>
      </c>
      <c r="BT46" s="55">
        <v>181</v>
      </c>
      <c r="BU46" s="55">
        <v>0.344106463878327</v>
      </c>
      <c r="BV46" s="55">
        <v>345</v>
      </c>
      <c r="BW46" s="55">
        <v>0.655893536121673</v>
      </c>
      <c r="BX46" s="55">
        <v>185</v>
      </c>
      <c r="BY46" s="55">
        <v>0.35171102661596998</v>
      </c>
      <c r="BZ46" s="55">
        <v>164</v>
      </c>
      <c r="CA46" s="55">
        <v>0.31178707224334601</v>
      </c>
      <c r="CB46" s="55">
        <v>79</v>
      </c>
      <c r="CC46" s="55">
        <v>0.15019011406844099</v>
      </c>
      <c r="CD46" s="55">
        <v>98</v>
      </c>
      <c r="CE46" s="55">
        <v>0.186311787072243</v>
      </c>
      <c r="CF46" s="55">
        <v>0</v>
      </c>
      <c r="CG46" s="55">
        <v>0</v>
      </c>
      <c r="CH46" s="55">
        <v>0</v>
      </c>
      <c r="CI46" s="55">
        <v>0</v>
      </c>
    </row>
    <row r="47" spans="1:87" ht="15">
      <c r="A47" s="94">
        <v>42</v>
      </c>
      <c r="B47" s="94" t="s">
        <v>490</v>
      </c>
      <c r="C47" s="96">
        <v>4215</v>
      </c>
      <c r="D47" s="207">
        <v>0.223287598665042</v>
      </c>
      <c r="E47" s="96">
        <v>6341</v>
      </c>
      <c r="F47" s="207">
        <v>0.33591142660380402</v>
      </c>
      <c r="G47" s="96">
        <v>3486</v>
      </c>
      <c r="H47" s="207">
        <v>0.18466917412724501</v>
      </c>
      <c r="I47" s="96">
        <v>1660</v>
      </c>
      <c r="J47" s="207">
        <v>8.7937701965354706E-2</v>
      </c>
      <c r="K47" s="96">
        <v>195</v>
      </c>
      <c r="L47" s="207">
        <v>1.03300312549664E-2</v>
      </c>
      <c r="M47" s="96">
        <v>354</v>
      </c>
      <c r="N47" s="96">
        <v>2626</v>
      </c>
      <c r="O47" s="96">
        <v>9691</v>
      </c>
      <c r="P47" s="207">
        <v>0.51337606611219999</v>
      </c>
      <c r="Q47" s="96">
        <v>9186</v>
      </c>
      <c r="R47" s="207">
        <v>0.48662393388780001</v>
      </c>
      <c r="S47" s="96">
        <v>4403</v>
      </c>
      <c r="T47" s="207">
        <v>0.50085314526220004</v>
      </c>
      <c r="U47" s="96">
        <v>4388</v>
      </c>
      <c r="V47" s="207">
        <v>0.49914685473780002</v>
      </c>
      <c r="W47" s="96">
        <v>10346</v>
      </c>
      <c r="X47" s="207">
        <v>0.54807437622503596</v>
      </c>
      <c r="Y47" s="96">
        <v>8531</v>
      </c>
      <c r="Z47" s="207">
        <v>0.45192562377496398</v>
      </c>
      <c r="AA47" s="96">
        <v>6941</v>
      </c>
      <c r="AB47" s="207">
        <v>0.78955750199067198</v>
      </c>
      <c r="AC47" s="96">
        <v>1850</v>
      </c>
      <c r="AD47" s="207">
        <v>21.0442498009328</v>
      </c>
      <c r="AE47" s="96">
        <v>3208</v>
      </c>
      <c r="AF47" s="207">
        <v>0.36491866681833701</v>
      </c>
      <c r="AG47" s="96">
        <v>2600</v>
      </c>
      <c r="AH47" s="207">
        <v>0.29575702422932498</v>
      </c>
      <c r="AI47" s="96">
        <v>1192</v>
      </c>
      <c r="AJ47" s="207">
        <v>0.13559322033898299</v>
      </c>
      <c r="AK47" s="96">
        <v>1782</v>
      </c>
      <c r="AL47" s="207">
        <v>0.202707314298715</v>
      </c>
      <c r="AM47" s="96">
        <v>3</v>
      </c>
      <c r="AN47" s="207">
        <v>3.4125810487999102E-4</v>
      </c>
      <c r="AO47" s="96">
        <v>6</v>
      </c>
      <c r="AP47" s="207">
        <v>6.8251620975998204E-4</v>
      </c>
      <c r="AQ47" s="101">
        <v>18877</v>
      </c>
      <c r="AR47" s="101">
        <v>8791</v>
      </c>
      <c r="AT47" s="55"/>
      <c r="AU47" s="55">
        <v>138</v>
      </c>
      <c r="AV47" s="55">
        <v>3588</v>
      </c>
      <c r="AW47" s="55">
        <v>0.31724137931034502</v>
      </c>
      <c r="AX47" s="55">
        <v>3364</v>
      </c>
      <c r="AY47" s="55">
        <v>0.29743589743589699</v>
      </c>
      <c r="AZ47" s="55">
        <v>836</v>
      </c>
      <c r="BA47" s="55">
        <v>7.3916887709991205E-2</v>
      </c>
      <c r="BB47" s="55">
        <v>331</v>
      </c>
      <c r="BC47" s="55">
        <v>2.9266136162687899E-2</v>
      </c>
      <c r="BD47" s="55">
        <v>65</v>
      </c>
      <c r="BE47" s="55">
        <v>5.74712643678161E-3</v>
      </c>
      <c r="BF47" s="55">
        <v>102</v>
      </c>
      <c r="BG47" s="55">
        <v>3024</v>
      </c>
      <c r="BH47" s="55">
        <v>5571</v>
      </c>
      <c r="BI47" s="55">
        <v>0.49257294429708198</v>
      </c>
      <c r="BJ47" s="55">
        <v>5739</v>
      </c>
      <c r="BK47" s="55">
        <v>0.50742705570291802</v>
      </c>
      <c r="BL47" s="55">
        <v>929</v>
      </c>
      <c r="BM47" s="55">
        <v>0.44749518304431601</v>
      </c>
      <c r="BN47" s="55">
        <v>1147</v>
      </c>
      <c r="BO47" s="55">
        <v>0.55250481695568399</v>
      </c>
      <c r="BP47" s="55">
        <v>7184</v>
      </c>
      <c r="BQ47" s="55">
        <v>0.63519009725906295</v>
      </c>
      <c r="BR47" s="55">
        <v>4126</v>
      </c>
      <c r="BS47" s="55">
        <v>0.364809902740937</v>
      </c>
      <c r="BT47" s="55">
        <v>628</v>
      </c>
      <c r="BU47" s="55">
        <v>0.30250481695568399</v>
      </c>
      <c r="BV47" s="55">
        <v>1448</v>
      </c>
      <c r="BW47" s="55">
        <v>0.69749518304431601</v>
      </c>
      <c r="BX47" s="55">
        <v>887</v>
      </c>
      <c r="BY47" s="55">
        <v>0.42726396917148401</v>
      </c>
      <c r="BZ47" s="55">
        <v>557</v>
      </c>
      <c r="CA47" s="55">
        <v>0.26830443159922901</v>
      </c>
      <c r="CB47" s="55">
        <v>260</v>
      </c>
      <c r="CC47" s="55">
        <v>0.1252408477842</v>
      </c>
      <c r="CD47" s="55">
        <v>372</v>
      </c>
      <c r="CE47" s="55">
        <v>0.179190751445087</v>
      </c>
      <c r="CF47" s="55">
        <v>0</v>
      </c>
      <c r="CG47" s="55">
        <v>0</v>
      </c>
      <c r="CH47" s="55">
        <v>0</v>
      </c>
      <c r="CI47" s="55">
        <v>0</v>
      </c>
    </row>
    <row r="48" spans="1:87" ht="15">
      <c r="A48" s="94">
        <v>44</v>
      </c>
      <c r="B48" s="94" t="s">
        <v>30</v>
      </c>
      <c r="C48" s="96">
        <v>1512</v>
      </c>
      <c r="D48" s="207">
        <v>0.25957081545064398</v>
      </c>
      <c r="E48" s="96">
        <v>1503</v>
      </c>
      <c r="F48" s="207">
        <v>0.258025751072961</v>
      </c>
      <c r="G48" s="96">
        <v>565</v>
      </c>
      <c r="H48" s="207">
        <v>9.6995708154506394E-2</v>
      </c>
      <c r="I48" s="96">
        <v>115</v>
      </c>
      <c r="J48" s="207">
        <v>1.9742489270386299E-2</v>
      </c>
      <c r="K48" s="96">
        <v>38</v>
      </c>
      <c r="L48" s="207">
        <v>6.5236051502145899E-3</v>
      </c>
      <c r="M48" s="96">
        <v>50</v>
      </c>
      <c r="N48" s="96">
        <v>2042</v>
      </c>
      <c r="O48" s="96">
        <v>3066</v>
      </c>
      <c r="P48" s="207">
        <v>0.52635193133047198</v>
      </c>
      <c r="Q48" s="96">
        <v>2759</v>
      </c>
      <c r="R48" s="207">
        <v>0.47364806866952802</v>
      </c>
      <c r="S48" s="96">
        <v>648</v>
      </c>
      <c r="T48" s="207">
        <v>0.56892010535557502</v>
      </c>
      <c r="U48" s="96">
        <v>491</v>
      </c>
      <c r="V48" s="207">
        <v>0.43107989464442498</v>
      </c>
      <c r="W48" s="96">
        <v>1558</v>
      </c>
      <c r="X48" s="207">
        <v>0.26746781115879797</v>
      </c>
      <c r="Y48" s="96">
        <v>4267</v>
      </c>
      <c r="Z48" s="207">
        <v>0.73253218884120197</v>
      </c>
      <c r="AA48" s="96">
        <v>753</v>
      </c>
      <c r="AB48" s="207">
        <v>0.66110623353819098</v>
      </c>
      <c r="AC48" s="96">
        <v>386</v>
      </c>
      <c r="AD48" s="207">
        <v>33.889376646180899</v>
      </c>
      <c r="AE48" s="96">
        <v>489</v>
      </c>
      <c r="AF48" s="207">
        <v>0.42932396839332698</v>
      </c>
      <c r="AG48" s="96">
        <v>197</v>
      </c>
      <c r="AH48" s="207">
        <v>0.172958735733099</v>
      </c>
      <c r="AI48" s="96">
        <v>158</v>
      </c>
      <c r="AJ48" s="207">
        <v>0.13871817383669899</v>
      </c>
      <c r="AK48" s="96">
        <v>294</v>
      </c>
      <c r="AL48" s="207">
        <v>0.25812115891132598</v>
      </c>
      <c r="AM48" s="96">
        <v>1</v>
      </c>
      <c r="AN48" s="207">
        <v>8.7796312554872696E-4</v>
      </c>
      <c r="AO48" s="96">
        <v>0</v>
      </c>
      <c r="AP48" s="207">
        <v>0</v>
      </c>
      <c r="AQ48" s="101">
        <v>5825</v>
      </c>
      <c r="AR48" s="101">
        <v>1139</v>
      </c>
      <c r="AT48" s="55"/>
      <c r="AU48" s="55">
        <v>234</v>
      </c>
      <c r="AV48" s="55">
        <v>4387</v>
      </c>
      <c r="AW48" s="55">
        <v>0.20129393411030599</v>
      </c>
      <c r="AX48" s="55">
        <v>1342</v>
      </c>
      <c r="AY48" s="55">
        <v>6.1576580710287203E-2</v>
      </c>
      <c r="AZ48" s="55">
        <v>219</v>
      </c>
      <c r="BA48" s="55">
        <v>1.00486372396072E-2</v>
      </c>
      <c r="BB48" s="55">
        <v>1032</v>
      </c>
      <c r="BC48" s="55">
        <v>4.7352482334587498E-2</v>
      </c>
      <c r="BD48" s="55">
        <v>31</v>
      </c>
      <c r="BE48" s="55">
        <v>1.4224098375699701E-3</v>
      </c>
      <c r="BF48" s="55">
        <v>4552</v>
      </c>
      <c r="BG48" s="55">
        <v>10231</v>
      </c>
      <c r="BH48" s="55">
        <v>10809</v>
      </c>
      <c r="BI48" s="55">
        <v>0.49596219142883402</v>
      </c>
      <c r="BJ48" s="55">
        <v>10985</v>
      </c>
      <c r="BK48" s="55">
        <v>0.50403780857116598</v>
      </c>
      <c r="BL48" s="55">
        <v>884</v>
      </c>
      <c r="BM48" s="55">
        <v>0.41796690307328599</v>
      </c>
      <c r="BN48" s="55">
        <v>1231</v>
      </c>
      <c r="BO48" s="55">
        <v>0.58203309692671401</v>
      </c>
      <c r="BP48" s="55">
        <v>15875</v>
      </c>
      <c r="BQ48" s="55">
        <v>0.72841148940075295</v>
      </c>
      <c r="BR48" s="55">
        <v>5919</v>
      </c>
      <c r="BS48" s="55">
        <v>0.27158851059924699</v>
      </c>
      <c r="BT48" s="55">
        <v>964</v>
      </c>
      <c r="BU48" s="55">
        <v>0.455791962174941</v>
      </c>
      <c r="BV48" s="55">
        <v>1151</v>
      </c>
      <c r="BW48" s="55">
        <v>0.544208037825059</v>
      </c>
      <c r="BX48" s="55">
        <v>1041</v>
      </c>
      <c r="BY48" s="55">
        <v>0.49219858156028401</v>
      </c>
      <c r="BZ48" s="55">
        <v>616</v>
      </c>
      <c r="CA48" s="55">
        <v>0.29125295508274202</v>
      </c>
      <c r="CB48" s="55">
        <v>190</v>
      </c>
      <c r="CC48" s="55">
        <v>8.9834515366430306E-2</v>
      </c>
      <c r="CD48" s="55">
        <v>268</v>
      </c>
      <c r="CE48" s="55">
        <v>0.126713947990544</v>
      </c>
      <c r="CF48" s="55">
        <v>0</v>
      </c>
      <c r="CG48" s="55">
        <v>0</v>
      </c>
      <c r="CH48" s="55">
        <v>0</v>
      </c>
      <c r="CI48" s="55">
        <v>0</v>
      </c>
    </row>
    <row r="49" spans="1:87" ht="15">
      <c r="A49" s="94">
        <v>59</v>
      </c>
      <c r="B49" s="94" t="s">
        <v>39</v>
      </c>
      <c r="C49" s="96">
        <v>1226</v>
      </c>
      <c r="D49" s="207">
        <v>0.49655731065208603</v>
      </c>
      <c r="E49" s="96">
        <v>598</v>
      </c>
      <c r="F49" s="207">
        <v>0.24220332118266499</v>
      </c>
      <c r="G49" s="96">
        <v>181</v>
      </c>
      <c r="H49" s="207">
        <v>7.3309031996759796E-2</v>
      </c>
      <c r="I49" s="96">
        <v>138</v>
      </c>
      <c r="J49" s="207">
        <v>5.58930741190765E-2</v>
      </c>
      <c r="K49" s="96">
        <v>11</v>
      </c>
      <c r="L49" s="207">
        <v>4.45524503847712E-3</v>
      </c>
      <c r="M49" s="96">
        <v>28</v>
      </c>
      <c r="N49" s="96">
        <v>287</v>
      </c>
      <c r="O49" s="96">
        <v>1232</v>
      </c>
      <c r="P49" s="207">
        <v>0.49898744430943698</v>
      </c>
      <c r="Q49" s="96">
        <v>1237</v>
      </c>
      <c r="R49" s="207">
        <v>0.50101255569056302</v>
      </c>
      <c r="S49" s="96">
        <v>375</v>
      </c>
      <c r="T49" s="207">
        <v>0.56053811659192798</v>
      </c>
      <c r="U49" s="96">
        <v>294</v>
      </c>
      <c r="V49" s="207">
        <v>0.43946188340807202</v>
      </c>
      <c r="W49" s="96">
        <v>862</v>
      </c>
      <c r="X49" s="207">
        <v>0.34912920210611598</v>
      </c>
      <c r="Y49" s="96">
        <v>1607</v>
      </c>
      <c r="Z49" s="207">
        <v>0.65087079789388402</v>
      </c>
      <c r="AA49" s="96">
        <v>439</v>
      </c>
      <c r="AB49" s="207">
        <v>0.65620328849028398</v>
      </c>
      <c r="AC49" s="96">
        <v>230</v>
      </c>
      <c r="AD49" s="207">
        <v>34.379671150971603</v>
      </c>
      <c r="AE49" s="96">
        <v>303</v>
      </c>
      <c r="AF49" s="207">
        <v>0.452914798206278</v>
      </c>
      <c r="AG49" s="96">
        <v>151</v>
      </c>
      <c r="AH49" s="207">
        <v>0.225710014947683</v>
      </c>
      <c r="AI49" s="96">
        <v>72</v>
      </c>
      <c r="AJ49" s="207">
        <v>0.10762331838564999</v>
      </c>
      <c r="AK49" s="96">
        <v>143</v>
      </c>
      <c r="AL49" s="207">
        <v>0.21375186846038899</v>
      </c>
      <c r="AM49" s="96">
        <v>0</v>
      </c>
      <c r="AN49" s="207">
        <v>0</v>
      </c>
      <c r="AO49" s="96">
        <v>0</v>
      </c>
      <c r="AP49" s="207">
        <v>0</v>
      </c>
      <c r="AQ49" s="101">
        <v>2469</v>
      </c>
      <c r="AR49" s="101">
        <v>669</v>
      </c>
      <c r="AT49" s="55"/>
      <c r="AU49" s="55">
        <v>240</v>
      </c>
      <c r="AV49" s="55">
        <v>1719</v>
      </c>
      <c r="AW49" s="55">
        <v>0.26381215469613301</v>
      </c>
      <c r="AX49" s="55">
        <v>2869</v>
      </c>
      <c r="AY49" s="55">
        <v>0.44030079803560501</v>
      </c>
      <c r="AZ49" s="55">
        <v>1142</v>
      </c>
      <c r="BA49" s="55">
        <v>0.175260896255371</v>
      </c>
      <c r="BB49" s="55">
        <v>257</v>
      </c>
      <c r="BC49" s="55">
        <v>3.9441375076734203E-2</v>
      </c>
      <c r="BD49" s="55">
        <v>98</v>
      </c>
      <c r="BE49" s="55">
        <v>1.5039901780233299E-2</v>
      </c>
      <c r="BF49" s="55">
        <v>31</v>
      </c>
      <c r="BG49" s="55">
        <v>400</v>
      </c>
      <c r="BH49" s="55">
        <v>3178</v>
      </c>
      <c r="BI49" s="55">
        <v>0.487722529158993</v>
      </c>
      <c r="BJ49" s="55">
        <v>3338</v>
      </c>
      <c r="BK49" s="55">
        <v>0.51227747084100705</v>
      </c>
      <c r="BL49" s="55">
        <v>694</v>
      </c>
      <c r="BM49" s="55">
        <v>0.42576687116564399</v>
      </c>
      <c r="BN49" s="55">
        <v>936</v>
      </c>
      <c r="BO49" s="55">
        <v>0.57423312883435595</v>
      </c>
      <c r="BP49" s="55">
        <v>4857</v>
      </c>
      <c r="BQ49" s="55">
        <v>0.74539594843462198</v>
      </c>
      <c r="BR49" s="55">
        <v>1659</v>
      </c>
      <c r="BS49" s="55">
        <v>0.25460405156537802</v>
      </c>
      <c r="BT49" s="55">
        <v>642</v>
      </c>
      <c r="BU49" s="55">
        <v>0.39386503067484702</v>
      </c>
      <c r="BV49" s="55">
        <v>988</v>
      </c>
      <c r="BW49" s="55">
        <v>0.60613496932515298</v>
      </c>
      <c r="BX49" s="55">
        <v>727</v>
      </c>
      <c r="BY49" s="55">
        <v>0.44601226993865001</v>
      </c>
      <c r="BZ49" s="55">
        <v>318</v>
      </c>
      <c r="CA49" s="55">
        <v>0.19509202453987701</v>
      </c>
      <c r="CB49" s="55">
        <v>209</v>
      </c>
      <c r="CC49" s="55">
        <v>0.128220858895706</v>
      </c>
      <c r="CD49" s="55">
        <v>376</v>
      </c>
      <c r="CE49" s="55">
        <v>0.23067484662576701</v>
      </c>
      <c r="CF49" s="55">
        <v>0</v>
      </c>
      <c r="CG49" s="55">
        <v>0</v>
      </c>
      <c r="CH49" s="55">
        <v>0</v>
      </c>
      <c r="CI49" s="55">
        <v>0</v>
      </c>
    </row>
    <row r="50" spans="1:87" ht="15">
      <c r="A50" s="94">
        <v>113</v>
      </c>
      <c r="B50" s="94" t="s">
        <v>55</v>
      </c>
      <c r="C50" s="96">
        <v>1375</v>
      </c>
      <c r="D50" s="207">
        <v>0.210148250038209</v>
      </c>
      <c r="E50" s="96">
        <v>1512</v>
      </c>
      <c r="F50" s="207">
        <v>0.23108665749656099</v>
      </c>
      <c r="G50" s="96">
        <v>648</v>
      </c>
      <c r="H50" s="207">
        <v>9.9037138927097701E-2</v>
      </c>
      <c r="I50" s="96">
        <v>331</v>
      </c>
      <c r="J50" s="207">
        <v>5.0588415100106997E-2</v>
      </c>
      <c r="K50" s="96">
        <v>41</v>
      </c>
      <c r="L50" s="207">
        <v>6.2662387284120403E-3</v>
      </c>
      <c r="M50" s="96">
        <v>134</v>
      </c>
      <c r="N50" s="96">
        <v>2502</v>
      </c>
      <c r="O50" s="96">
        <v>3563</v>
      </c>
      <c r="P50" s="207">
        <v>0.54455142900810005</v>
      </c>
      <c r="Q50" s="96">
        <v>2980</v>
      </c>
      <c r="R50" s="207">
        <v>0.4554485709919</v>
      </c>
      <c r="S50" s="96">
        <v>872</v>
      </c>
      <c r="T50" s="207">
        <v>0.504046242774566</v>
      </c>
      <c r="U50" s="96">
        <v>858</v>
      </c>
      <c r="V50" s="207">
        <v>0.495953757225434</v>
      </c>
      <c r="W50" s="96">
        <v>2472</v>
      </c>
      <c r="X50" s="207">
        <v>0.37780834479596498</v>
      </c>
      <c r="Y50" s="96">
        <v>4071</v>
      </c>
      <c r="Z50" s="207">
        <v>0.62219165520403497</v>
      </c>
      <c r="AA50" s="96">
        <v>1037</v>
      </c>
      <c r="AB50" s="207">
        <v>0.59942196531791903</v>
      </c>
      <c r="AC50" s="96">
        <v>693</v>
      </c>
      <c r="AD50" s="207">
        <v>40.0578034682081</v>
      </c>
      <c r="AE50" s="96">
        <v>662</v>
      </c>
      <c r="AF50" s="207">
        <v>0.38265895953757201</v>
      </c>
      <c r="AG50" s="96">
        <v>513</v>
      </c>
      <c r="AH50" s="207">
        <v>0.296531791907514</v>
      </c>
      <c r="AI50" s="96">
        <v>209</v>
      </c>
      <c r="AJ50" s="207">
        <v>0.120809248554913</v>
      </c>
      <c r="AK50" s="96">
        <v>343</v>
      </c>
      <c r="AL50" s="207">
        <v>0.19826589595375699</v>
      </c>
      <c r="AM50" s="96">
        <v>1</v>
      </c>
      <c r="AN50" s="207">
        <v>5.78034682080925E-4</v>
      </c>
      <c r="AO50" s="96">
        <v>2</v>
      </c>
      <c r="AP50" s="207">
        <v>1.15606936416185E-3</v>
      </c>
      <c r="AQ50" s="101">
        <v>6543</v>
      </c>
      <c r="AR50" s="101">
        <v>1730</v>
      </c>
      <c r="AT50" s="55"/>
      <c r="AU50" s="55">
        <v>284</v>
      </c>
      <c r="AV50" s="55">
        <v>2649</v>
      </c>
      <c r="AW50" s="55">
        <v>0.142266380236305</v>
      </c>
      <c r="AX50" s="55">
        <v>3225</v>
      </c>
      <c r="AY50" s="55">
        <v>0.173200859291085</v>
      </c>
      <c r="AZ50" s="55">
        <v>1403</v>
      </c>
      <c r="BA50" s="55">
        <v>7.5349087003222306E-2</v>
      </c>
      <c r="BB50" s="55">
        <v>918</v>
      </c>
      <c r="BC50" s="55">
        <v>4.9301825993555301E-2</v>
      </c>
      <c r="BD50" s="55">
        <v>122</v>
      </c>
      <c r="BE50" s="55">
        <v>6.5520945220193302E-3</v>
      </c>
      <c r="BF50" s="55">
        <v>4889</v>
      </c>
      <c r="BG50" s="55">
        <v>5414</v>
      </c>
      <c r="BH50" s="55">
        <v>9284</v>
      </c>
      <c r="BI50" s="55">
        <v>0.49860365198711099</v>
      </c>
      <c r="BJ50" s="55">
        <v>9336</v>
      </c>
      <c r="BK50" s="55">
        <v>0.50139634801288901</v>
      </c>
      <c r="BL50" s="55">
        <v>1206</v>
      </c>
      <c r="BM50" s="55">
        <v>0.455266138165345</v>
      </c>
      <c r="BN50" s="55">
        <v>1443</v>
      </c>
      <c r="BO50" s="55">
        <v>0.544733861834655</v>
      </c>
      <c r="BP50" s="55">
        <v>12979</v>
      </c>
      <c r="BQ50" s="55">
        <v>0.69704618689581099</v>
      </c>
      <c r="BR50" s="55">
        <v>5641</v>
      </c>
      <c r="BS50" s="55">
        <v>0.30295381310418901</v>
      </c>
      <c r="BT50" s="55">
        <v>917</v>
      </c>
      <c r="BU50" s="55">
        <v>0.346168365420914</v>
      </c>
      <c r="BV50" s="55">
        <v>1732</v>
      </c>
      <c r="BW50" s="55">
        <v>0.653831634579086</v>
      </c>
      <c r="BX50" s="55">
        <v>1112</v>
      </c>
      <c r="BY50" s="55">
        <v>0.41978104945262401</v>
      </c>
      <c r="BZ50" s="55">
        <v>718</v>
      </c>
      <c r="CA50" s="55">
        <v>0.27104567761419401</v>
      </c>
      <c r="CB50" s="55">
        <v>331</v>
      </c>
      <c r="CC50" s="55">
        <v>0.124952812382031</v>
      </c>
      <c r="CD50" s="55">
        <v>487</v>
      </c>
      <c r="CE50" s="55">
        <v>0.18384295960739899</v>
      </c>
      <c r="CF50" s="55">
        <v>0</v>
      </c>
      <c r="CG50" s="55">
        <v>0</v>
      </c>
      <c r="CH50" s="55">
        <v>1</v>
      </c>
      <c r="CI50" s="55">
        <v>3.7750094375235899E-4</v>
      </c>
    </row>
    <row r="51" spans="1:87" ht="15">
      <c r="A51" s="94">
        <v>125</v>
      </c>
      <c r="B51" s="94" t="s">
        <v>59</v>
      </c>
      <c r="C51" s="96">
        <v>1743</v>
      </c>
      <c r="D51" s="207">
        <v>0.25723140495867802</v>
      </c>
      <c r="E51" s="96">
        <v>2826</v>
      </c>
      <c r="F51" s="207">
        <v>0.417060212514758</v>
      </c>
      <c r="G51" s="96">
        <v>853</v>
      </c>
      <c r="H51" s="207">
        <v>0.125885478158205</v>
      </c>
      <c r="I51" s="96">
        <v>120</v>
      </c>
      <c r="J51" s="207">
        <v>1.7709563164108599E-2</v>
      </c>
      <c r="K51" s="96">
        <v>35</v>
      </c>
      <c r="L51" s="207">
        <v>5.1652892561983499E-3</v>
      </c>
      <c r="M51" s="96">
        <v>27</v>
      </c>
      <c r="N51" s="96">
        <v>1172</v>
      </c>
      <c r="O51" s="96">
        <v>3527</v>
      </c>
      <c r="P51" s="207">
        <v>0.52051357733175896</v>
      </c>
      <c r="Q51" s="96">
        <v>3249</v>
      </c>
      <c r="R51" s="207">
        <v>0.47948642266824099</v>
      </c>
      <c r="S51" s="96">
        <v>264</v>
      </c>
      <c r="T51" s="207">
        <v>0.50190114068441105</v>
      </c>
      <c r="U51" s="96">
        <v>262</v>
      </c>
      <c r="V51" s="207">
        <v>0.498098859315589</v>
      </c>
      <c r="W51" s="96">
        <v>1304</v>
      </c>
      <c r="X51" s="207">
        <v>0.19244391971664701</v>
      </c>
      <c r="Y51" s="96">
        <v>5472</v>
      </c>
      <c r="Z51" s="207">
        <v>0.80755608028335302</v>
      </c>
      <c r="AA51" s="96">
        <v>345</v>
      </c>
      <c r="AB51" s="207">
        <v>0.655893536121673</v>
      </c>
      <c r="AC51" s="96">
        <v>181</v>
      </c>
      <c r="AD51" s="207">
        <v>34.410646387832699</v>
      </c>
      <c r="AE51" s="96">
        <v>185</v>
      </c>
      <c r="AF51" s="207">
        <v>0.35171102661596998</v>
      </c>
      <c r="AG51" s="96">
        <v>164</v>
      </c>
      <c r="AH51" s="207">
        <v>0.31178707224334601</v>
      </c>
      <c r="AI51" s="96">
        <v>79</v>
      </c>
      <c r="AJ51" s="207">
        <v>0.15019011406844099</v>
      </c>
      <c r="AK51" s="96">
        <v>98</v>
      </c>
      <c r="AL51" s="207">
        <v>0.186311787072243</v>
      </c>
      <c r="AM51" s="96">
        <v>0</v>
      </c>
      <c r="AN51" s="207">
        <v>0</v>
      </c>
      <c r="AO51" s="96">
        <v>0</v>
      </c>
      <c r="AP51" s="207">
        <v>0</v>
      </c>
      <c r="AQ51" s="101">
        <v>6776</v>
      </c>
      <c r="AR51" s="101">
        <v>526</v>
      </c>
      <c r="AT51" s="55"/>
      <c r="AU51" s="55">
        <v>306</v>
      </c>
      <c r="AV51" s="55">
        <v>1047</v>
      </c>
      <c r="AW51" s="55">
        <v>0.246875736854515</v>
      </c>
      <c r="AX51" s="55">
        <v>1502</v>
      </c>
      <c r="AY51" s="55">
        <v>0.35416175430322999</v>
      </c>
      <c r="AZ51" s="55">
        <v>782</v>
      </c>
      <c r="BA51" s="55">
        <v>0.184390473944824</v>
      </c>
      <c r="BB51" s="55">
        <v>140</v>
      </c>
      <c r="BC51" s="55">
        <v>3.3011082291912297E-2</v>
      </c>
      <c r="BD51" s="55">
        <v>38</v>
      </c>
      <c r="BE51" s="55">
        <v>8.9601509078047602E-3</v>
      </c>
      <c r="BF51" s="55">
        <v>35</v>
      </c>
      <c r="BG51" s="55">
        <v>697</v>
      </c>
      <c r="BH51" s="55">
        <v>2052</v>
      </c>
      <c r="BI51" s="55">
        <v>0.48384814902145701</v>
      </c>
      <c r="BJ51" s="55">
        <v>2189</v>
      </c>
      <c r="BK51" s="55">
        <v>0.51615185097854299</v>
      </c>
      <c r="BL51" s="55">
        <v>394</v>
      </c>
      <c r="BM51" s="55">
        <v>0.46407538280329802</v>
      </c>
      <c r="BN51" s="55">
        <v>455</v>
      </c>
      <c r="BO51" s="55">
        <v>0.53592461719670204</v>
      </c>
      <c r="BP51" s="55">
        <v>2556</v>
      </c>
      <c r="BQ51" s="55">
        <v>0.60268804527234099</v>
      </c>
      <c r="BR51" s="55">
        <v>1685</v>
      </c>
      <c r="BS51" s="55">
        <v>0.39731195472765901</v>
      </c>
      <c r="BT51" s="55">
        <v>328</v>
      </c>
      <c r="BU51" s="55">
        <v>0.38633686690223801</v>
      </c>
      <c r="BV51" s="55">
        <v>521</v>
      </c>
      <c r="BW51" s="55">
        <v>0.61366313309776199</v>
      </c>
      <c r="BX51" s="55">
        <v>330</v>
      </c>
      <c r="BY51" s="55">
        <v>0.38869257950530001</v>
      </c>
      <c r="BZ51" s="55">
        <v>231</v>
      </c>
      <c r="CA51" s="55">
        <v>0.27208480565371002</v>
      </c>
      <c r="CB51" s="55">
        <v>125</v>
      </c>
      <c r="CC51" s="55">
        <v>0.147232037691402</v>
      </c>
      <c r="CD51" s="55">
        <v>163</v>
      </c>
      <c r="CE51" s="55">
        <v>0.191990577149588</v>
      </c>
      <c r="CF51" s="55">
        <v>0</v>
      </c>
      <c r="CG51" s="55">
        <v>0</v>
      </c>
      <c r="CH51" s="55">
        <v>0</v>
      </c>
      <c r="CI51" s="55">
        <v>0</v>
      </c>
    </row>
    <row r="52" spans="1:87" ht="15">
      <c r="A52" s="94">
        <v>138</v>
      </c>
      <c r="B52" s="94" t="s">
        <v>65</v>
      </c>
      <c r="C52" s="96">
        <v>3588</v>
      </c>
      <c r="D52" s="207">
        <v>0.31724137931034502</v>
      </c>
      <c r="E52" s="96">
        <v>3364</v>
      </c>
      <c r="F52" s="207">
        <v>0.29743589743589699</v>
      </c>
      <c r="G52" s="96">
        <v>836</v>
      </c>
      <c r="H52" s="207">
        <v>7.3916887709991205E-2</v>
      </c>
      <c r="I52" s="96">
        <v>331</v>
      </c>
      <c r="J52" s="207">
        <v>2.9266136162687899E-2</v>
      </c>
      <c r="K52" s="96">
        <v>65</v>
      </c>
      <c r="L52" s="207">
        <v>5.74712643678161E-3</v>
      </c>
      <c r="M52" s="96">
        <v>102</v>
      </c>
      <c r="N52" s="96">
        <v>3024</v>
      </c>
      <c r="O52" s="96">
        <v>5739</v>
      </c>
      <c r="P52" s="207">
        <v>0.50742705570291802</v>
      </c>
      <c r="Q52" s="96">
        <v>5571</v>
      </c>
      <c r="R52" s="207">
        <v>0.49257294429708198</v>
      </c>
      <c r="S52" s="96">
        <v>1147</v>
      </c>
      <c r="T52" s="207">
        <v>0.55250481695568399</v>
      </c>
      <c r="U52" s="96">
        <v>929</v>
      </c>
      <c r="V52" s="207">
        <v>0.44749518304431601</v>
      </c>
      <c r="W52" s="96">
        <v>4126</v>
      </c>
      <c r="X52" s="207">
        <v>0.364809902740937</v>
      </c>
      <c r="Y52" s="96">
        <v>7184</v>
      </c>
      <c r="Z52" s="207">
        <v>0.63519009725906295</v>
      </c>
      <c r="AA52" s="96">
        <v>1448</v>
      </c>
      <c r="AB52" s="207">
        <v>0.69749518304431601</v>
      </c>
      <c r="AC52" s="96">
        <v>628</v>
      </c>
      <c r="AD52" s="207">
        <v>30.2504816955684</v>
      </c>
      <c r="AE52" s="96">
        <v>887</v>
      </c>
      <c r="AF52" s="207">
        <v>0.42726396917148401</v>
      </c>
      <c r="AG52" s="96">
        <v>557</v>
      </c>
      <c r="AH52" s="207">
        <v>0.26830443159922901</v>
      </c>
      <c r="AI52" s="96">
        <v>260</v>
      </c>
      <c r="AJ52" s="207">
        <v>0.1252408477842</v>
      </c>
      <c r="AK52" s="96">
        <v>372</v>
      </c>
      <c r="AL52" s="207">
        <v>0.179190751445087</v>
      </c>
      <c r="AM52" s="96">
        <v>0</v>
      </c>
      <c r="AN52" s="207">
        <v>0</v>
      </c>
      <c r="AO52" s="96">
        <v>0</v>
      </c>
      <c r="AP52" s="207">
        <v>0</v>
      </c>
      <c r="AQ52" s="101">
        <v>11310</v>
      </c>
      <c r="AR52" s="101">
        <v>2076</v>
      </c>
      <c r="AT52" s="55"/>
      <c r="AU52" s="55">
        <v>347</v>
      </c>
      <c r="AV52" s="55">
        <v>967</v>
      </c>
      <c r="AW52" s="55">
        <v>0.32924753149472302</v>
      </c>
      <c r="AX52" s="55">
        <v>1088</v>
      </c>
      <c r="AY52" s="55">
        <v>0.37044603336738202</v>
      </c>
      <c r="AZ52" s="55">
        <v>338</v>
      </c>
      <c r="BA52" s="55">
        <v>0.115083418454205</v>
      </c>
      <c r="BB52" s="55">
        <v>72</v>
      </c>
      <c r="BC52" s="55">
        <v>2.4514811031665001E-2</v>
      </c>
      <c r="BD52" s="55">
        <v>22</v>
      </c>
      <c r="BE52" s="55">
        <v>7.4906367041198503E-3</v>
      </c>
      <c r="BF52" s="55">
        <v>23</v>
      </c>
      <c r="BG52" s="55">
        <v>427</v>
      </c>
      <c r="BH52" s="55">
        <v>1417</v>
      </c>
      <c r="BI52" s="55">
        <v>0.48246510044262902</v>
      </c>
      <c r="BJ52" s="55">
        <v>1520</v>
      </c>
      <c r="BK52" s="55">
        <v>0.51753489955737098</v>
      </c>
      <c r="BL52" s="55">
        <v>267</v>
      </c>
      <c r="BM52" s="55">
        <v>0.414596273291925</v>
      </c>
      <c r="BN52" s="55">
        <v>377</v>
      </c>
      <c r="BO52" s="55">
        <v>0.58540372670807495</v>
      </c>
      <c r="BP52" s="55">
        <v>1504</v>
      </c>
      <c r="BQ52" s="55">
        <v>0.51208716377255703</v>
      </c>
      <c r="BR52" s="55">
        <v>1433</v>
      </c>
      <c r="BS52" s="55">
        <v>0.48791283622744303</v>
      </c>
      <c r="BT52" s="55">
        <v>210</v>
      </c>
      <c r="BU52" s="55">
        <v>0.32608695652173902</v>
      </c>
      <c r="BV52" s="55">
        <v>434</v>
      </c>
      <c r="BW52" s="55">
        <v>0.67391304347826098</v>
      </c>
      <c r="BX52" s="55">
        <v>314</v>
      </c>
      <c r="BY52" s="55">
        <v>0.48757763975155299</v>
      </c>
      <c r="BZ52" s="55">
        <v>120</v>
      </c>
      <c r="CA52" s="55">
        <v>0.18633540372670801</v>
      </c>
      <c r="CB52" s="55">
        <v>63</v>
      </c>
      <c r="CC52" s="55">
        <v>9.7826086956521702E-2</v>
      </c>
      <c r="CD52" s="55">
        <v>146</v>
      </c>
      <c r="CE52" s="55">
        <v>0.226708074534162</v>
      </c>
      <c r="CF52" s="55">
        <v>0</v>
      </c>
      <c r="CG52" s="55">
        <v>0</v>
      </c>
      <c r="CH52" s="55">
        <v>1</v>
      </c>
      <c r="CI52" s="55">
        <v>1.5527950310559001E-3</v>
      </c>
    </row>
    <row r="53" spans="1:87" ht="15">
      <c r="A53" s="94">
        <v>234</v>
      </c>
      <c r="B53" s="94" t="s">
        <v>92</v>
      </c>
      <c r="C53" s="96">
        <v>4387</v>
      </c>
      <c r="D53" s="207">
        <v>0.20129393411030599</v>
      </c>
      <c r="E53" s="96">
        <v>1342</v>
      </c>
      <c r="F53" s="207">
        <v>6.1576580710287203E-2</v>
      </c>
      <c r="G53" s="96">
        <v>219</v>
      </c>
      <c r="H53" s="207">
        <v>1.00486372396072E-2</v>
      </c>
      <c r="I53" s="96">
        <v>1032</v>
      </c>
      <c r="J53" s="207">
        <v>4.7352482334587498E-2</v>
      </c>
      <c r="K53" s="96">
        <v>31</v>
      </c>
      <c r="L53" s="207">
        <v>1.4224098375699701E-3</v>
      </c>
      <c r="M53" s="96">
        <v>4552</v>
      </c>
      <c r="N53" s="96">
        <v>10231</v>
      </c>
      <c r="O53" s="96">
        <v>10985</v>
      </c>
      <c r="P53" s="207">
        <v>0.50403780857116598</v>
      </c>
      <c r="Q53" s="96">
        <v>10809</v>
      </c>
      <c r="R53" s="207">
        <v>0.49596219142883402</v>
      </c>
      <c r="S53" s="96">
        <v>1231</v>
      </c>
      <c r="T53" s="207">
        <v>0.58203309692671401</v>
      </c>
      <c r="U53" s="96">
        <v>884</v>
      </c>
      <c r="V53" s="207">
        <v>0.41796690307328599</v>
      </c>
      <c r="W53" s="96">
        <v>5919</v>
      </c>
      <c r="X53" s="207">
        <v>0.27158851059924699</v>
      </c>
      <c r="Y53" s="96">
        <v>15875</v>
      </c>
      <c r="Z53" s="207">
        <v>0.72841148940075295</v>
      </c>
      <c r="AA53" s="96">
        <v>1151</v>
      </c>
      <c r="AB53" s="207">
        <v>0.544208037825059</v>
      </c>
      <c r="AC53" s="96">
        <v>964</v>
      </c>
      <c r="AD53" s="207">
        <v>45.579196217494101</v>
      </c>
      <c r="AE53" s="96">
        <v>1041</v>
      </c>
      <c r="AF53" s="207">
        <v>0.49219858156028401</v>
      </c>
      <c r="AG53" s="96">
        <v>616</v>
      </c>
      <c r="AH53" s="207">
        <v>0.29125295508274202</v>
      </c>
      <c r="AI53" s="96">
        <v>190</v>
      </c>
      <c r="AJ53" s="207">
        <v>8.9834515366430306E-2</v>
      </c>
      <c r="AK53" s="96">
        <v>268</v>
      </c>
      <c r="AL53" s="207">
        <v>0.126713947990544</v>
      </c>
      <c r="AM53" s="96">
        <v>0</v>
      </c>
      <c r="AN53" s="207">
        <v>0</v>
      </c>
      <c r="AO53" s="96">
        <v>0</v>
      </c>
      <c r="AP53" s="207">
        <v>0</v>
      </c>
      <c r="AQ53" s="101">
        <v>21794</v>
      </c>
      <c r="AR53" s="101">
        <v>2115</v>
      </c>
      <c r="AT53" s="55"/>
      <c r="AU53" s="55">
        <v>411</v>
      </c>
      <c r="AV53" s="55">
        <v>2077</v>
      </c>
      <c r="AW53" s="55">
        <v>0.28672004417448899</v>
      </c>
      <c r="AX53" s="55">
        <v>1945</v>
      </c>
      <c r="AY53" s="55">
        <v>0.26849806736609599</v>
      </c>
      <c r="AZ53" s="55">
        <v>406</v>
      </c>
      <c r="BA53" s="55">
        <v>5.6046383213694102E-2</v>
      </c>
      <c r="BB53" s="55">
        <v>98</v>
      </c>
      <c r="BC53" s="55">
        <v>1.35284373274434E-2</v>
      </c>
      <c r="BD53" s="55">
        <v>53</v>
      </c>
      <c r="BE53" s="55">
        <v>7.3163997791275501E-3</v>
      </c>
      <c r="BF53" s="55">
        <v>50</v>
      </c>
      <c r="BG53" s="55">
        <v>2615</v>
      </c>
      <c r="BH53" s="55">
        <v>3396</v>
      </c>
      <c r="BI53" s="55">
        <v>0.46880176697956899</v>
      </c>
      <c r="BJ53" s="55">
        <v>3848</v>
      </c>
      <c r="BK53" s="55">
        <v>0.53119823302043101</v>
      </c>
      <c r="BL53" s="55">
        <v>471</v>
      </c>
      <c r="BM53" s="55">
        <v>0.44517958412098302</v>
      </c>
      <c r="BN53" s="55">
        <v>587</v>
      </c>
      <c r="BO53" s="55">
        <v>0.55482041587901698</v>
      </c>
      <c r="BP53" s="55">
        <v>4752</v>
      </c>
      <c r="BQ53" s="55">
        <v>0.65599116510215305</v>
      </c>
      <c r="BR53" s="55">
        <v>2492</v>
      </c>
      <c r="BS53" s="55">
        <v>0.344008834897847</v>
      </c>
      <c r="BT53" s="55">
        <v>304</v>
      </c>
      <c r="BU53" s="55">
        <v>0.28733459357277902</v>
      </c>
      <c r="BV53" s="55">
        <v>754</v>
      </c>
      <c r="BW53" s="55">
        <v>0.71266540642722098</v>
      </c>
      <c r="BX53" s="55">
        <v>453</v>
      </c>
      <c r="BY53" s="55">
        <v>0.428166351606805</v>
      </c>
      <c r="BZ53" s="55">
        <v>264</v>
      </c>
      <c r="CA53" s="55">
        <v>0.24952741020794</v>
      </c>
      <c r="CB53" s="55">
        <v>134</v>
      </c>
      <c r="CC53" s="55">
        <v>0.12665406427221201</v>
      </c>
      <c r="CD53" s="55">
        <v>207</v>
      </c>
      <c r="CE53" s="55">
        <v>0.19565217391304299</v>
      </c>
      <c r="CF53" s="55">
        <v>0</v>
      </c>
      <c r="CG53" s="55">
        <v>0</v>
      </c>
      <c r="CH53" s="55">
        <v>0</v>
      </c>
      <c r="CI53" s="55">
        <v>0</v>
      </c>
    </row>
    <row r="54" spans="1:87" ht="15">
      <c r="A54" s="94">
        <v>240</v>
      </c>
      <c r="B54" s="94" t="s">
        <v>97</v>
      </c>
      <c r="C54" s="96">
        <v>1719</v>
      </c>
      <c r="D54" s="207">
        <v>0.26381215469613301</v>
      </c>
      <c r="E54" s="96">
        <v>2869</v>
      </c>
      <c r="F54" s="207">
        <v>0.44030079803560501</v>
      </c>
      <c r="G54" s="96">
        <v>1142</v>
      </c>
      <c r="H54" s="207">
        <v>0.175260896255371</v>
      </c>
      <c r="I54" s="96">
        <v>257</v>
      </c>
      <c r="J54" s="207">
        <v>3.9441375076734203E-2</v>
      </c>
      <c r="K54" s="96">
        <v>98</v>
      </c>
      <c r="L54" s="207">
        <v>1.5039901780233299E-2</v>
      </c>
      <c r="M54" s="96">
        <v>31</v>
      </c>
      <c r="N54" s="96">
        <v>400</v>
      </c>
      <c r="O54" s="96">
        <v>3338</v>
      </c>
      <c r="P54" s="207">
        <v>0.51227747084100705</v>
      </c>
      <c r="Q54" s="96">
        <v>3178</v>
      </c>
      <c r="R54" s="207">
        <v>0.487722529158993</v>
      </c>
      <c r="S54" s="96">
        <v>936</v>
      </c>
      <c r="T54" s="207">
        <v>0.57423312883435595</v>
      </c>
      <c r="U54" s="96">
        <v>694</v>
      </c>
      <c r="V54" s="207">
        <v>0.42576687116564399</v>
      </c>
      <c r="W54" s="96">
        <v>1659</v>
      </c>
      <c r="X54" s="207">
        <v>0.25460405156537802</v>
      </c>
      <c r="Y54" s="96">
        <v>4857</v>
      </c>
      <c r="Z54" s="207">
        <v>0.74539594843462198</v>
      </c>
      <c r="AA54" s="96">
        <v>988</v>
      </c>
      <c r="AB54" s="207">
        <v>0.60613496932515298</v>
      </c>
      <c r="AC54" s="96">
        <v>642</v>
      </c>
      <c r="AD54" s="207">
        <v>39.386503067484703</v>
      </c>
      <c r="AE54" s="96">
        <v>727</v>
      </c>
      <c r="AF54" s="207">
        <v>0.44601226993865001</v>
      </c>
      <c r="AG54" s="96">
        <v>318</v>
      </c>
      <c r="AH54" s="207">
        <v>0.19509202453987701</v>
      </c>
      <c r="AI54" s="96">
        <v>209</v>
      </c>
      <c r="AJ54" s="207">
        <v>0.128220858895706</v>
      </c>
      <c r="AK54" s="96">
        <v>376</v>
      </c>
      <c r="AL54" s="207">
        <v>0.23067484662576701</v>
      </c>
      <c r="AM54" s="96">
        <v>0</v>
      </c>
      <c r="AN54" s="207">
        <v>0</v>
      </c>
      <c r="AO54" s="96">
        <v>0</v>
      </c>
      <c r="AP54" s="207">
        <v>0</v>
      </c>
      <c r="AQ54" s="101">
        <v>6516</v>
      </c>
      <c r="AR54" s="101">
        <v>1630</v>
      </c>
      <c r="AT54" s="55"/>
      <c r="AU54" s="55">
        <v>501</v>
      </c>
      <c r="AV54" s="55">
        <v>463</v>
      </c>
      <c r="AW54" s="55">
        <v>0.25369863013698601</v>
      </c>
      <c r="AX54" s="55">
        <v>628</v>
      </c>
      <c r="AY54" s="55">
        <v>0.34410958904109601</v>
      </c>
      <c r="AZ54" s="55">
        <v>344</v>
      </c>
      <c r="BA54" s="55">
        <v>0.188493150684931</v>
      </c>
      <c r="BB54" s="55">
        <v>46</v>
      </c>
      <c r="BC54" s="55">
        <v>2.5205479452054799E-2</v>
      </c>
      <c r="BD54" s="55">
        <v>20</v>
      </c>
      <c r="BE54" s="55">
        <v>1.0958904109589E-2</v>
      </c>
      <c r="BF54" s="55">
        <v>12</v>
      </c>
      <c r="BG54" s="55">
        <v>312</v>
      </c>
      <c r="BH54" s="55">
        <v>905</v>
      </c>
      <c r="BI54" s="55">
        <v>0.49589041095890402</v>
      </c>
      <c r="BJ54" s="55">
        <v>920</v>
      </c>
      <c r="BK54" s="55">
        <v>0.50410958904109604</v>
      </c>
      <c r="BL54" s="55">
        <v>104</v>
      </c>
      <c r="BM54" s="55">
        <v>0.41269841269841301</v>
      </c>
      <c r="BN54" s="55">
        <v>148</v>
      </c>
      <c r="BO54" s="55">
        <v>0.58730158730158699</v>
      </c>
      <c r="BP54" s="55">
        <v>1103</v>
      </c>
      <c r="BQ54" s="55">
        <v>0.604383561643836</v>
      </c>
      <c r="BR54" s="55">
        <v>722</v>
      </c>
      <c r="BS54" s="55">
        <v>0.395616438356164</v>
      </c>
      <c r="BT54" s="55">
        <v>83</v>
      </c>
      <c r="BU54" s="55">
        <v>0.32936507936507903</v>
      </c>
      <c r="BV54" s="55">
        <v>169</v>
      </c>
      <c r="BW54" s="55">
        <v>0.67063492063492103</v>
      </c>
      <c r="BX54" s="55">
        <v>117</v>
      </c>
      <c r="BY54" s="55">
        <v>0.46428571428571402</v>
      </c>
      <c r="BZ54" s="55">
        <v>54</v>
      </c>
      <c r="CA54" s="55">
        <v>0.214285714285714</v>
      </c>
      <c r="CB54" s="55">
        <v>31</v>
      </c>
      <c r="CC54" s="55">
        <v>0.123015873015873</v>
      </c>
      <c r="CD54" s="55">
        <v>50</v>
      </c>
      <c r="CE54" s="55">
        <v>0.19841269841269801</v>
      </c>
      <c r="CF54" s="55">
        <v>0</v>
      </c>
      <c r="CG54" s="55">
        <v>0</v>
      </c>
      <c r="CH54" s="55">
        <v>0</v>
      </c>
      <c r="CI54" s="55">
        <v>0</v>
      </c>
    </row>
    <row r="55" spans="1:87" ht="15">
      <c r="A55" s="94">
        <v>284</v>
      </c>
      <c r="B55" s="94" t="s">
        <v>108</v>
      </c>
      <c r="C55" s="96">
        <v>2649</v>
      </c>
      <c r="D55" s="207">
        <v>0.142266380236305</v>
      </c>
      <c r="E55" s="96">
        <v>3225</v>
      </c>
      <c r="F55" s="207">
        <v>0.173200859291085</v>
      </c>
      <c r="G55" s="96">
        <v>1403</v>
      </c>
      <c r="H55" s="207">
        <v>7.5349087003222306E-2</v>
      </c>
      <c r="I55" s="96">
        <v>918</v>
      </c>
      <c r="J55" s="207">
        <v>4.9301825993555301E-2</v>
      </c>
      <c r="K55" s="96">
        <v>122</v>
      </c>
      <c r="L55" s="207">
        <v>6.5520945220193302E-3</v>
      </c>
      <c r="M55" s="96">
        <v>4889</v>
      </c>
      <c r="N55" s="96">
        <v>5414</v>
      </c>
      <c r="O55" s="96">
        <v>9336</v>
      </c>
      <c r="P55" s="207">
        <v>0.50139634801288901</v>
      </c>
      <c r="Q55" s="96">
        <v>9284</v>
      </c>
      <c r="R55" s="207">
        <v>0.49860365198711099</v>
      </c>
      <c r="S55" s="96">
        <v>1443</v>
      </c>
      <c r="T55" s="207">
        <v>0.544733861834655</v>
      </c>
      <c r="U55" s="96">
        <v>1206</v>
      </c>
      <c r="V55" s="207">
        <v>0.455266138165345</v>
      </c>
      <c r="W55" s="96">
        <v>5641</v>
      </c>
      <c r="X55" s="207">
        <v>0.30295381310418901</v>
      </c>
      <c r="Y55" s="96">
        <v>12979</v>
      </c>
      <c r="Z55" s="207">
        <v>0.69704618689581099</v>
      </c>
      <c r="AA55" s="96">
        <v>1732</v>
      </c>
      <c r="AB55" s="207">
        <v>0.653831634579086</v>
      </c>
      <c r="AC55" s="96">
        <v>917</v>
      </c>
      <c r="AD55" s="207">
        <v>34.616836542091399</v>
      </c>
      <c r="AE55" s="96">
        <v>1112</v>
      </c>
      <c r="AF55" s="207">
        <v>0.41978104945262401</v>
      </c>
      <c r="AG55" s="96">
        <v>718</v>
      </c>
      <c r="AH55" s="207">
        <v>0.27104567761419401</v>
      </c>
      <c r="AI55" s="96">
        <v>331</v>
      </c>
      <c r="AJ55" s="207">
        <v>0.124952812382031</v>
      </c>
      <c r="AK55" s="96">
        <v>487</v>
      </c>
      <c r="AL55" s="207">
        <v>0.18384295960739899</v>
      </c>
      <c r="AM55" s="96">
        <v>0</v>
      </c>
      <c r="AN55" s="207">
        <v>0</v>
      </c>
      <c r="AO55" s="96">
        <v>1</v>
      </c>
      <c r="AP55" s="207">
        <v>3.7750094375235899E-4</v>
      </c>
      <c r="AQ55" s="101">
        <v>18620</v>
      </c>
      <c r="AR55" s="101">
        <v>2649</v>
      </c>
      <c r="AT55" s="55"/>
      <c r="AU55" s="55">
        <v>543</v>
      </c>
      <c r="AV55" s="55">
        <v>903</v>
      </c>
      <c r="AW55" s="55">
        <v>0.13971839702924299</v>
      </c>
      <c r="AX55" s="55">
        <v>491</v>
      </c>
      <c r="AY55" s="55">
        <v>7.5970911341482303E-2</v>
      </c>
      <c r="AZ55" s="55">
        <v>185</v>
      </c>
      <c r="BA55" s="55">
        <v>2.8624477796688801E-2</v>
      </c>
      <c r="BB55" s="55">
        <v>105</v>
      </c>
      <c r="BC55" s="55">
        <v>1.6246325235958502E-2</v>
      </c>
      <c r="BD55" s="55">
        <v>6</v>
      </c>
      <c r="BE55" s="55">
        <v>9.2836144205477305E-4</v>
      </c>
      <c r="BF55" s="55">
        <v>162</v>
      </c>
      <c r="BG55" s="55">
        <v>4611</v>
      </c>
      <c r="BH55" s="55">
        <v>2988</v>
      </c>
      <c r="BI55" s="55">
        <v>0.46232399814327702</v>
      </c>
      <c r="BJ55" s="55">
        <v>3475</v>
      </c>
      <c r="BK55" s="55">
        <v>0.53767600185672304</v>
      </c>
      <c r="BL55" s="55">
        <v>210</v>
      </c>
      <c r="BM55" s="55">
        <v>0.476190476190476</v>
      </c>
      <c r="BN55" s="55">
        <v>231</v>
      </c>
      <c r="BO55" s="55">
        <v>0.52380952380952395</v>
      </c>
      <c r="BP55" s="55">
        <v>5063</v>
      </c>
      <c r="BQ55" s="55">
        <v>0.78338233018722003</v>
      </c>
      <c r="BR55" s="55">
        <v>1400</v>
      </c>
      <c r="BS55" s="55">
        <v>0.21661766981277999</v>
      </c>
      <c r="BT55" s="55">
        <v>216</v>
      </c>
      <c r="BU55" s="55">
        <v>0.48979591836734698</v>
      </c>
      <c r="BV55" s="55">
        <v>225</v>
      </c>
      <c r="BW55" s="55">
        <v>0.51020408163265296</v>
      </c>
      <c r="BX55" s="55">
        <v>176</v>
      </c>
      <c r="BY55" s="55">
        <v>0.39909297052154202</v>
      </c>
      <c r="BZ55" s="55">
        <v>152</v>
      </c>
      <c r="CA55" s="55">
        <v>0.34467120181405903</v>
      </c>
      <c r="CB55" s="55">
        <v>55</v>
      </c>
      <c r="CC55" s="55">
        <v>0.12471655328798199</v>
      </c>
      <c r="CD55" s="55">
        <v>58</v>
      </c>
      <c r="CE55" s="55">
        <v>0.131519274376417</v>
      </c>
      <c r="CF55" s="55">
        <v>0</v>
      </c>
      <c r="CG55" s="55">
        <v>0</v>
      </c>
      <c r="CH55" s="55">
        <v>0</v>
      </c>
      <c r="CI55" s="55">
        <v>0</v>
      </c>
    </row>
    <row r="56" spans="1:87" ht="15">
      <c r="A56" s="94">
        <v>306</v>
      </c>
      <c r="B56" s="94" t="s">
        <v>110</v>
      </c>
      <c r="C56" s="96">
        <v>1047</v>
      </c>
      <c r="D56" s="207">
        <v>0.246875736854515</v>
      </c>
      <c r="E56" s="96">
        <v>1502</v>
      </c>
      <c r="F56" s="207">
        <v>0.35416175430322999</v>
      </c>
      <c r="G56" s="96">
        <v>782</v>
      </c>
      <c r="H56" s="207">
        <v>0.184390473944824</v>
      </c>
      <c r="I56" s="96">
        <v>140</v>
      </c>
      <c r="J56" s="207">
        <v>3.3011082291912297E-2</v>
      </c>
      <c r="K56" s="96">
        <v>38</v>
      </c>
      <c r="L56" s="207">
        <v>8.9601509078047602E-3</v>
      </c>
      <c r="M56" s="96">
        <v>35</v>
      </c>
      <c r="N56" s="96">
        <v>697</v>
      </c>
      <c r="O56" s="96">
        <v>2189</v>
      </c>
      <c r="P56" s="207">
        <v>0.51615185097854299</v>
      </c>
      <c r="Q56" s="96">
        <v>2052</v>
      </c>
      <c r="R56" s="207">
        <v>0.48384814902145701</v>
      </c>
      <c r="S56" s="96">
        <v>455</v>
      </c>
      <c r="T56" s="207">
        <v>0.53592461719670204</v>
      </c>
      <c r="U56" s="96">
        <v>394</v>
      </c>
      <c r="V56" s="207">
        <v>0.46407538280329802</v>
      </c>
      <c r="W56" s="96">
        <v>1685</v>
      </c>
      <c r="X56" s="207">
        <v>0.39731195472765901</v>
      </c>
      <c r="Y56" s="96">
        <v>2556</v>
      </c>
      <c r="Z56" s="207">
        <v>0.60268804527234099</v>
      </c>
      <c r="AA56" s="96">
        <v>521</v>
      </c>
      <c r="AB56" s="207">
        <v>0.61366313309776199</v>
      </c>
      <c r="AC56" s="96">
        <v>328</v>
      </c>
      <c r="AD56" s="207">
        <v>38.633686690223797</v>
      </c>
      <c r="AE56" s="96">
        <v>330</v>
      </c>
      <c r="AF56" s="207">
        <v>0.38869257950530001</v>
      </c>
      <c r="AG56" s="96">
        <v>231</v>
      </c>
      <c r="AH56" s="207">
        <v>0.27208480565371002</v>
      </c>
      <c r="AI56" s="96">
        <v>125</v>
      </c>
      <c r="AJ56" s="207">
        <v>0.147232037691402</v>
      </c>
      <c r="AK56" s="96">
        <v>163</v>
      </c>
      <c r="AL56" s="207">
        <v>0.191990577149588</v>
      </c>
      <c r="AM56" s="96">
        <v>0</v>
      </c>
      <c r="AN56" s="207">
        <v>0</v>
      </c>
      <c r="AO56" s="96">
        <v>0</v>
      </c>
      <c r="AP56" s="207">
        <v>0</v>
      </c>
      <c r="AQ56" s="101">
        <v>4241</v>
      </c>
      <c r="AR56" s="101">
        <v>849</v>
      </c>
      <c r="AT56" s="55"/>
      <c r="AU56" s="55">
        <v>628</v>
      </c>
      <c r="AV56" s="55">
        <v>2500</v>
      </c>
      <c r="AW56" s="55">
        <v>0.35390713476783697</v>
      </c>
      <c r="AX56" s="55">
        <v>981</v>
      </c>
      <c r="AY56" s="55">
        <v>0.13887315968289901</v>
      </c>
      <c r="AZ56" s="55">
        <v>180</v>
      </c>
      <c r="BA56" s="55">
        <v>2.5481313703284301E-2</v>
      </c>
      <c r="BB56" s="55">
        <v>114</v>
      </c>
      <c r="BC56" s="55">
        <v>1.6138165345413399E-2</v>
      </c>
      <c r="BD56" s="55">
        <v>12</v>
      </c>
      <c r="BE56" s="55">
        <v>1.69875424688562E-3</v>
      </c>
      <c r="BF56" s="55">
        <v>47</v>
      </c>
      <c r="BG56" s="55">
        <v>3230</v>
      </c>
      <c r="BH56" s="55">
        <v>3389</v>
      </c>
      <c r="BI56" s="55">
        <v>0.47975651189127999</v>
      </c>
      <c r="BJ56" s="55">
        <v>3675</v>
      </c>
      <c r="BK56" s="55">
        <v>0.52024348810872001</v>
      </c>
      <c r="BL56" s="55">
        <v>251</v>
      </c>
      <c r="BM56" s="55">
        <v>0.42184873949579799</v>
      </c>
      <c r="BN56" s="55">
        <v>344</v>
      </c>
      <c r="BO56" s="55">
        <v>0.57815126050420196</v>
      </c>
      <c r="BP56" s="55">
        <v>4445</v>
      </c>
      <c r="BQ56" s="55">
        <v>0.62924688561721398</v>
      </c>
      <c r="BR56" s="55">
        <v>2619</v>
      </c>
      <c r="BS56" s="55">
        <v>0.37075311438278602</v>
      </c>
      <c r="BT56" s="55">
        <v>173</v>
      </c>
      <c r="BU56" s="55">
        <v>0.29075630252100798</v>
      </c>
      <c r="BV56" s="55">
        <v>422</v>
      </c>
      <c r="BW56" s="55">
        <v>0.70924369747899196</v>
      </c>
      <c r="BX56" s="55">
        <v>276</v>
      </c>
      <c r="BY56" s="55">
        <v>0.46386554621848702</v>
      </c>
      <c r="BZ56" s="55">
        <v>183</v>
      </c>
      <c r="CA56" s="55">
        <v>0.307563025210084</v>
      </c>
      <c r="CB56" s="55">
        <v>68</v>
      </c>
      <c r="CC56" s="55">
        <v>0.114285714285714</v>
      </c>
      <c r="CD56" s="55">
        <v>68</v>
      </c>
      <c r="CE56" s="55">
        <v>0.114285714285714</v>
      </c>
      <c r="CF56" s="55">
        <v>0</v>
      </c>
      <c r="CG56" s="55">
        <v>0</v>
      </c>
      <c r="CH56" s="55">
        <v>0</v>
      </c>
      <c r="CI56" s="55">
        <v>0</v>
      </c>
    </row>
    <row r="57" spans="1:87" ht="15">
      <c r="A57" s="94">
        <v>347</v>
      </c>
      <c r="B57" s="94" t="s">
        <v>124</v>
      </c>
      <c r="C57" s="96">
        <v>967</v>
      </c>
      <c r="D57" s="207">
        <v>0.32924753149472302</v>
      </c>
      <c r="E57" s="96">
        <v>1088</v>
      </c>
      <c r="F57" s="207">
        <v>0.37044603336738202</v>
      </c>
      <c r="G57" s="96">
        <v>338</v>
      </c>
      <c r="H57" s="207">
        <v>0.115083418454205</v>
      </c>
      <c r="I57" s="96">
        <v>72</v>
      </c>
      <c r="J57" s="207">
        <v>2.4514811031665001E-2</v>
      </c>
      <c r="K57" s="96">
        <v>22</v>
      </c>
      <c r="L57" s="207">
        <v>7.4906367041198503E-3</v>
      </c>
      <c r="M57" s="96">
        <v>23</v>
      </c>
      <c r="N57" s="96">
        <v>427</v>
      </c>
      <c r="O57" s="96">
        <v>1520</v>
      </c>
      <c r="P57" s="207">
        <v>0.51753489955737098</v>
      </c>
      <c r="Q57" s="96">
        <v>1417</v>
      </c>
      <c r="R57" s="207">
        <v>0.48246510044262902</v>
      </c>
      <c r="S57" s="96">
        <v>377</v>
      </c>
      <c r="T57" s="207">
        <v>0.58540372670807495</v>
      </c>
      <c r="U57" s="96">
        <v>267</v>
      </c>
      <c r="V57" s="207">
        <v>0.414596273291925</v>
      </c>
      <c r="W57" s="96">
        <v>1433</v>
      </c>
      <c r="X57" s="207">
        <v>0.48791283622744303</v>
      </c>
      <c r="Y57" s="96">
        <v>1504</v>
      </c>
      <c r="Z57" s="207">
        <v>0.51208716377255703</v>
      </c>
      <c r="AA57" s="96">
        <v>434</v>
      </c>
      <c r="AB57" s="207">
        <v>0.67391304347826098</v>
      </c>
      <c r="AC57" s="96">
        <v>210</v>
      </c>
      <c r="AD57" s="207">
        <v>32.6086956521739</v>
      </c>
      <c r="AE57" s="96">
        <v>314</v>
      </c>
      <c r="AF57" s="207">
        <v>0.48757763975155299</v>
      </c>
      <c r="AG57" s="96">
        <v>120</v>
      </c>
      <c r="AH57" s="207">
        <v>0.18633540372670801</v>
      </c>
      <c r="AI57" s="96">
        <v>63</v>
      </c>
      <c r="AJ57" s="207">
        <v>9.7826086956521702E-2</v>
      </c>
      <c r="AK57" s="96">
        <v>146</v>
      </c>
      <c r="AL57" s="207">
        <v>0.226708074534162</v>
      </c>
      <c r="AM57" s="96">
        <v>0</v>
      </c>
      <c r="AN57" s="207">
        <v>0</v>
      </c>
      <c r="AO57" s="96">
        <v>1</v>
      </c>
      <c r="AP57" s="207">
        <v>1.5527950310559001E-3</v>
      </c>
      <c r="AQ57" s="101">
        <v>2937</v>
      </c>
      <c r="AR57" s="101">
        <v>644</v>
      </c>
      <c r="AT57" s="55"/>
      <c r="AU57" s="55">
        <v>656</v>
      </c>
      <c r="AV57" s="55">
        <v>1675</v>
      </c>
      <c r="AW57" s="55">
        <v>0.22662697875794899</v>
      </c>
      <c r="AX57" s="55">
        <v>3012</v>
      </c>
      <c r="AY57" s="55">
        <v>0.40752266269787601</v>
      </c>
      <c r="AZ57" s="55">
        <v>1483</v>
      </c>
      <c r="BA57" s="55">
        <v>0.20064943850629099</v>
      </c>
      <c r="BB57" s="55">
        <v>242</v>
      </c>
      <c r="BC57" s="55">
        <v>3.2742524692193201E-2</v>
      </c>
      <c r="BD57" s="55">
        <v>51</v>
      </c>
      <c r="BE57" s="55">
        <v>6.9002841293465001E-3</v>
      </c>
      <c r="BF57" s="55">
        <v>92</v>
      </c>
      <c r="BG57" s="55">
        <v>836</v>
      </c>
      <c r="BH57" s="55">
        <v>3741</v>
      </c>
      <c r="BI57" s="55">
        <v>0.50615613584088803</v>
      </c>
      <c r="BJ57" s="55">
        <v>3650</v>
      </c>
      <c r="BK57" s="55">
        <v>0.49384386415911202</v>
      </c>
      <c r="BL57" s="55">
        <v>2260</v>
      </c>
      <c r="BM57" s="55">
        <v>0.48654467168998899</v>
      </c>
      <c r="BN57" s="55">
        <v>2385</v>
      </c>
      <c r="BO57" s="55">
        <v>0.51345532831001095</v>
      </c>
      <c r="BP57" s="55">
        <v>3994</v>
      </c>
      <c r="BQ57" s="55">
        <v>0.54038695710999896</v>
      </c>
      <c r="BR57" s="55">
        <v>3397</v>
      </c>
      <c r="BS57" s="55">
        <v>0.45961304289000099</v>
      </c>
      <c r="BT57" s="55">
        <v>1045</v>
      </c>
      <c r="BU57" s="55">
        <v>0.22497308934338001</v>
      </c>
      <c r="BV57" s="55">
        <v>3600</v>
      </c>
      <c r="BW57" s="55">
        <v>0.77502691065661999</v>
      </c>
      <c r="BX57" s="55">
        <v>1738</v>
      </c>
      <c r="BY57" s="55">
        <v>0.37416576964477899</v>
      </c>
      <c r="BZ57" s="55">
        <v>1086</v>
      </c>
      <c r="CA57" s="55">
        <v>0.23379978471474699</v>
      </c>
      <c r="CB57" s="55">
        <v>644</v>
      </c>
      <c r="CC57" s="55">
        <v>0.138643702906351</v>
      </c>
      <c r="CD57" s="55">
        <v>1172</v>
      </c>
      <c r="CE57" s="55">
        <v>0.25231431646932201</v>
      </c>
      <c r="CF57" s="55">
        <v>3</v>
      </c>
      <c r="CG57" s="55">
        <v>6.45855758880517E-4</v>
      </c>
      <c r="CH57" s="55">
        <v>2</v>
      </c>
      <c r="CI57" s="55">
        <v>4.30570505920344E-4</v>
      </c>
    </row>
    <row r="58" spans="1:87" ht="15">
      <c r="A58" s="94">
        <v>411</v>
      </c>
      <c r="B58" s="94" t="s">
        <v>145</v>
      </c>
      <c r="C58" s="96">
        <v>2077</v>
      </c>
      <c r="D58" s="207">
        <v>0.28672004417448899</v>
      </c>
      <c r="E58" s="96">
        <v>1945</v>
      </c>
      <c r="F58" s="207">
        <v>0.26849806736609599</v>
      </c>
      <c r="G58" s="96">
        <v>406</v>
      </c>
      <c r="H58" s="207">
        <v>5.6046383213694102E-2</v>
      </c>
      <c r="I58" s="96">
        <v>98</v>
      </c>
      <c r="J58" s="207">
        <v>1.35284373274434E-2</v>
      </c>
      <c r="K58" s="96">
        <v>53</v>
      </c>
      <c r="L58" s="207">
        <v>7.3163997791275501E-3</v>
      </c>
      <c r="M58" s="96">
        <v>50</v>
      </c>
      <c r="N58" s="96">
        <v>2615</v>
      </c>
      <c r="O58" s="96">
        <v>3848</v>
      </c>
      <c r="P58" s="207">
        <v>0.53119823302043101</v>
      </c>
      <c r="Q58" s="96">
        <v>3396</v>
      </c>
      <c r="R58" s="207">
        <v>0.46880176697956899</v>
      </c>
      <c r="S58" s="96">
        <v>587</v>
      </c>
      <c r="T58" s="207">
        <v>0.55482041587901698</v>
      </c>
      <c r="U58" s="96">
        <v>471</v>
      </c>
      <c r="V58" s="207">
        <v>0.44517958412098302</v>
      </c>
      <c r="W58" s="96">
        <v>2492</v>
      </c>
      <c r="X58" s="207">
        <v>0.344008834897847</v>
      </c>
      <c r="Y58" s="96">
        <v>4752</v>
      </c>
      <c r="Z58" s="207">
        <v>0.65599116510215305</v>
      </c>
      <c r="AA58" s="96">
        <v>754</v>
      </c>
      <c r="AB58" s="207">
        <v>0.71266540642722098</v>
      </c>
      <c r="AC58" s="96">
        <v>304</v>
      </c>
      <c r="AD58" s="207">
        <v>28.733459357277901</v>
      </c>
      <c r="AE58" s="96">
        <v>453</v>
      </c>
      <c r="AF58" s="207">
        <v>0.428166351606805</v>
      </c>
      <c r="AG58" s="96">
        <v>264</v>
      </c>
      <c r="AH58" s="207">
        <v>0.24952741020794</v>
      </c>
      <c r="AI58" s="96">
        <v>134</v>
      </c>
      <c r="AJ58" s="207">
        <v>0.12665406427221201</v>
      </c>
      <c r="AK58" s="96">
        <v>207</v>
      </c>
      <c r="AL58" s="207">
        <v>0.19565217391304299</v>
      </c>
      <c r="AM58" s="96">
        <v>0</v>
      </c>
      <c r="AN58" s="207">
        <v>0</v>
      </c>
      <c r="AO58" s="96">
        <v>0</v>
      </c>
      <c r="AP58" s="207">
        <v>0</v>
      </c>
      <c r="AQ58" s="101">
        <v>7244</v>
      </c>
      <c r="AR58" s="101">
        <v>1058</v>
      </c>
      <c r="AT58" s="55"/>
      <c r="AU58" s="55">
        <v>761</v>
      </c>
      <c r="AV58" s="55">
        <v>2193</v>
      </c>
      <c r="AW58" s="55">
        <v>0.26358173076923103</v>
      </c>
      <c r="AX58" s="55">
        <v>3241</v>
      </c>
      <c r="AY58" s="55">
        <v>0.38954326923076898</v>
      </c>
      <c r="AZ58" s="55">
        <v>1023</v>
      </c>
      <c r="BA58" s="55">
        <v>0.122956730769231</v>
      </c>
      <c r="BB58" s="55">
        <v>389</v>
      </c>
      <c r="BC58" s="55">
        <v>4.67548076923077E-2</v>
      </c>
      <c r="BD58" s="55">
        <v>42</v>
      </c>
      <c r="BE58" s="55">
        <v>5.0480769230769199E-3</v>
      </c>
      <c r="BF58" s="55">
        <v>72</v>
      </c>
      <c r="BG58" s="55">
        <v>1360</v>
      </c>
      <c r="BH58" s="55">
        <v>4041</v>
      </c>
      <c r="BI58" s="55">
        <v>0.48569711538461502</v>
      </c>
      <c r="BJ58" s="55">
        <v>4279</v>
      </c>
      <c r="BK58" s="55">
        <v>0.51430288461538498</v>
      </c>
      <c r="BL58" s="55">
        <v>1158</v>
      </c>
      <c r="BM58" s="55">
        <v>0.44710424710424701</v>
      </c>
      <c r="BN58" s="55">
        <v>1432</v>
      </c>
      <c r="BO58" s="55">
        <v>0.55289575289575299</v>
      </c>
      <c r="BP58" s="55">
        <v>4320</v>
      </c>
      <c r="BQ58" s="55">
        <v>0.51923076923076905</v>
      </c>
      <c r="BR58" s="55">
        <v>4000</v>
      </c>
      <c r="BS58" s="55">
        <v>0.480769230769231</v>
      </c>
      <c r="BT58" s="55">
        <v>749</v>
      </c>
      <c r="BU58" s="55">
        <v>0.28918918918918901</v>
      </c>
      <c r="BV58" s="55">
        <v>1841</v>
      </c>
      <c r="BW58" s="55">
        <v>0.71081081081081099</v>
      </c>
      <c r="BX58" s="55">
        <v>1086</v>
      </c>
      <c r="BY58" s="55">
        <v>0.41930501930501901</v>
      </c>
      <c r="BZ58" s="55">
        <v>614</v>
      </c>
      <c r="CA58" s="55">
        <v>0.23706563706563699</v>
      </c>
      <c r="CB58" s="55">
        <v>346</v>
      </c>
      <c r="CC58" s="55">
        <v>0.13359073359073401</v>
      </c>
      <c r="CD58" s="55">
        <v>543</v>
      </c>
      <c r="CE58" s="55">
        <v>0.20965250965251001</v>
      </c>
      <c r="CF58" s="55">
        <v>0</v>
      </c>
      <c r="CG58" s="55">
        <v>0</v>
      </c>
      <c r="CH58" s="55">
        <v>1</v>
      </c>
      <c r="CI58" s="55">
        <v>3.8610038610038599E-4</v>
      </c>
    </row>
    <row r="59" spans="1:87" ht="15">
      <c r="A59" s="94">
        <v>501</v>
      </c>
      <c r="B59" s="94" t="s">
        <v>163</v>
      </c>
      <c r="C59" s="96">
        <v>463</v>
      </c>
      <c r="D59" s="207">
        <v>0.25369863013698601</v>
      </c>
      <c r="E59" s="96">
        <v>628</v>
      </c>
      <c r="F59" s="207">
        <v>0.34410958904109601</v>
      </c>
      <c r="G59" s="96">
        <v>344</v>
      </c>
      <c r="H59" s="207">
        <v>0.188493150684931</v>
      </c>
      <c r="I59" s="96">
        <v>46</v>
      </c>
      <c r="J59" s="207">
        <v>2.5205479452054799E-2</v>
      </c>
      <c r="K59" s="96">
        <v>20</v>
      </c>
      <c r="L59" s="207">
        <v>1.0958904109589E-2</v>
      </c>
      <c r="M59" s="96">
        <v>12</v>
      </c>
      <c r="N59" s="96">
        <v>312</v>
      </c>
      <c r="O59" s="96">
        <v>920</v>
      </c>
      <c r="P59" s="207">
        <v>0.50410958904109604</v>
      </c>
      <c r="Q59" s="96">
        <v>905</v>
      </c>
      <c r="R59" s="207">
        <v>0.49589041095890402</v>
      </c>
      <c r="S59" s="96">
        <v>148</v>
      </c>
      <c r="T59" s="207">
        <v>0.58730158730158699</v>
      </c>
      <c r="U59" s="96">
        <v>104</v>
      </c>
      <c r="V59" s="207">
        <v>0.41269841269841301</v>
      </c>
      <c r="W59" s="96">
        <v>722</v>
      </c>
      <c r="X59" s="207">
        <v>0.395616438356164</v>
      </c>
      <c r="Y59" s="96">
        <v>1103</v>
      </c>
      <c r="Z59" s="207">
        <v>0.604383561643836</v>
      </c>
      <c r="AA59" s="96">
        <v>169</v>
      </c>
      <c r="AB59" s="207">
        <v>0.67063492063492103</v>
      </c>
      <c r="AC59" s="96">
        <v>83</v>
      </c>
      <c r="AD59" s="207">
        <v>32.936507936507901</v>
      </c>
      <c r="AE59" s="96">
        <v>117</v>
      </c>
      <c r="AF59" s="207">
        <v>0.46428571428571402</v>
      </c>
      <c r="AG59" s="96">
        <v>54</v>
      </c>
      <c r="AH59" s="207">
        <v>0.214285714285714</v>
      </c>
      <c r="AI59" s="96">
        <v>31</v>
      </c>
      <c r="AJ59" s="207">
        <v>0.123015873015873</v>
      </c>
      <c r="AK59" s="96">
        <v>50</v>
      </c>
      <c r="AL59" s="207">
        <v>0.19841269841269801</v>
      </c>
      <c r="AM59" s="96">
        <v>0</v>
      </c>
      <c r="AN59" s="207">
        <v>0</v>
      </c>
      <c r="AO59" s="96">
        <v>0</v>
      </c>
      <c r="AP59" s="207">
        <v>0</v>
      </c>
      <c r="AQ59" s="101">
        <v>1825</v>
      </c>
      <c r="AR59" s="101">
        <v>252</v>
      </c>
      <c r="AT59" s="55"/>
      <c r="AU59" s="55">
        <v>842</v>
      </c>
      <c r="AV59" s="55">
        <v>1458</v>
      </c>
      <c r="AW59" s="55">
        <v>0.26562215339770501</v>
      </c>
      <c r="AX59" s="55">
        <v>784</v>
      </c>
      <c r="AY59" s="55">
        <v>0.142831116779013</v>
      </c>
      <c r="AZ59" s="55">
        <v>112</v>
      </c>
      <c r="BA59" s="55">
        <v>2.0404445254144699E-2</v>
      </c>
      <c r="BB59" s="55">
        <v>155</v>
      </c>
      <c r="BC59" s="55">
        <v>2.8238294771360899E-2</v>
      </c>
      <c r="BD59" s="55">
        <v>17</v>
      </c>
      <c r="BE59" s="55">
        <v>3.0971032975040998E-3</v>
      </c>
      <c r="BF59" s="55">
        <v>85</v>
      </c>
      <c r="BG59" s="55">
        <v>2878</v>
      </c>
      <c r="BH59" s="55">
        <v>2625</v>
      </c>
      <c r="BI59" s="55">
        <v>0.47822918564401501</v>
      </c>
      <c r="BJ59" s="55">
        <v>2864</v>
      </c>
      <c r="BK59" s="55">
        <v>0.52177081435598505</v>
      </c>
      <c r="BL59" s="55">
        <v>215</v>
      </c>
      <c r="BM59" s="55">
        <v>0.37391304347826099</v>
      </c>
      <c r="BN59" s="55">
        <v>360</v>
      </c>
      <c r="BO59" s="55">
        <v>0.62608695652173896</v>
      </c>
      <c r="BP59" s="55">
        <v>4372</v>
      </c>
      <c r="BQ59" s="55">
        <v>0.79650209509928904</v>
      </c>
      <c r="BR59" s="55">
        <v>1117</v>
      </c>
      <c r="BS59" s="55">
        <v>0.20349790490071101</v>
      </c>
      <c r="BT59" s="55">
        <v>302</v>
      </c>
      <c r="BU59" s="55">
        <v>0.52521739130434797</v>
      </c>
      <c r="BV59" s="55">
        <v>273</v>
      </c>
      <c r="BW59" s="55">
        <v>0.47478260869565198</v>
      </c>
      <c r="BX59" s="55">
        <v>308</v>
      </c>
      <c r="BY59" s="55">
        <v>0.53565217391304298</v>
      </c>
      <c r="BZ59" s="55">
        <v>141</v>
      </c>
      <c r="CA59" s="55">
        <v>0.245217391304348</v>
      </c>
      <c r="CB59" s="55">
        <v>52</v>
      </c>
      <c r="CC59" s="55">
        <v>9.0434782608695696E-2</v>
      </c>
      <c r="CD59" s="55">
        <v>74</v>
      </c>
      <c r="CE59" s="55">
        <v>0.12869565217391299</v>
      </c>
      <c r="CF59" s="55">
        <v>0</v>
      </c>
      <c r="CG59" s="55">
        <v>0</v>
      </c>
      <c r="CH59" s="55">
        <v>0</v>
      </c>
      <c r="CI59" s="55">
        <v>0</v>
      </c>
    </row>
    <row r="60" spans="1:87" ht="15">
      <c r="A60" s="94">
        <v>543</v>
      </c>
      <c r="B60" s="94" t="s">
        <v>167</v>
      </c>
      <c r="C60" s="96">
        <v>903</v>
      </c>
      <c r="D60" s="207">
        <v>0.13971839702924299</v>
      </c>
      <c r="E60" s="96">
        <v>491</v>
      </c>
      <c r="F60" s="207">
        <v>7.5970911341482303E-2</v>
      </c>
      <c r="G60" s="96">
        <v>185</v>
      </c>
      <c r="H60" s="207">
        <v>2.8624477796688801E-2</v>
      </c>
      <c r="I60" s="96">
        <v>105</v>
      </c>
      <c r="J60" s="207">
        <v>1.6246325235958502E-2</v>
      </c>
      <c r="K60" s="96">
        <v>6</v>
      </c>
      <c r="L60" s="207">
        <v>9.2836144205477305E-4</v>
      </c>
      <c r="M60" s="96">
        <v>162</v>
      </c>
      <c r="N60" s="96">
        <v>4611</v>
      </c>
      <c r="O60" s="96">
        <v>3475</v>
      </c>
      <c r="P60" s="207">
        <v>0.53767600185672304</v>
      </c>
      <c r="Q60" s="96">
        <v>2988</v>
      </c>
      <c r="R60" s="207">
        <v>0.46232399814327702</v>
      </c>
      <c r="S60" s="96">
        <v>231</v>
      </c>
      <c r="T60" s="207">
        <v>0.52380952380952395</v>
      </c>
      <c r="U60" s="96">
        <v>210</v>
      </c>
      <c r="V60" s="207">
        <v>0.476190476190476</v>
      </c>
      <c r="W60" s="96">
        <v>1400</v>
      </c>
      <c r="X60" s="207">
        <v>0.21661766981277999</v>
      </c>
      <c r="Y60" s="96">
        <v>5063</v>
      </c>
      <c r="Z60" s="207">
        <v>0.78338233018722003</v>
      </c>
      <c r="AA60" s="96">
        <v>225</v>
      </c>
      <c r="AB60" s="207">
        <v>0.51020408163265296</v>
      </c>
      <c r="AC60" s="96">
        <v>216</v>
      </c>
      <c r="AD60" s="207">
        <v>48.979591836734699</v>
      </c>
      <c r="AE60" s="96">
        <v>176</v>
      </c>
      <c r="AF60" s="207">
        <v>0.39909297052154202</v>
      </c>
      <c r="AG60" s="96">
        <v>152</v>
      </c>
      <c r="AH60" s="207">
        <v>0.34467120181405903</v>
      </c>
      <c r="AI60" s="96">
        <v>55</v>
      </c>
      <c r="AJ60" s="207">
        <v>0.12471655328798199</v>
      </c>
      <c r="AK60" s="96">
        <v>58</v>
      </c>
      <c r="AL60" s="207">
        <v>0.131519274376417</v>
      </c>
      <c r="AM60" s="96">
        <v>0</v>
      </c>
      <c r="AN60" s="207">
        <v>0</v>
      </c>
      <c r="AO60" s="96">
        <v>0</v>
      </c>
      <c r="AP60" s="207">
        <v>0</v>
      </c>
      <c r="AQ60" s="101">
        <v>6463</v>
      </c>
      <c r="AR60" s="101">
        <v>441</v>
      </c>
      <c r="AT60" s="55"/>
      <c r="AU60" s="55">
        <v>38</v>
      </c>
      <c r="AV60" s="55">
        <v>3534</v>
      </c>
      <c r="AW60" s="55">
        <v>0.40374728664457898</v>
      </c>
      <c r="AX60" s="55">
        <v>2503</v>
      </c>
      <c r="AY60" s="55">
        <v>0.28595909973723299</v>
      </c>
      <c r="AZ60" s="55">
        <v>703</v>
      </c>
      <c r="BA60" s="55">
        <v>8.0315320461555997E-2</v>
      </c>
      <c r="BB60" s="55">
        <v>142</v>
      </c>
      <c r="BC60" s="55">
        <v>1.6223009253970098E-2</v>
      </c>
      <c r="BD60" s="55">
        <v>30</v>
      </c>
      <c r="BE60" s="55">
        <v>3.4273963212612798E-3</v>
      </c>
      <c r="BF60" s="55">
        <v>29</v>
      </c>
      <c r="BG60" s="55">
        <v>1812</v>
      </c>
      <c r="BH60" s="55">
        <v>4325</v>
      </c>
      <c r="BI60" s="55">
        <v>0.49411630298183501</v>
      </c>
      <c r="BJ60" s="55">
        <v>4428</v>
      </c>
      <c r="BK60" s="55">
        <v>0.50588369701816505</v>
      </c>
      <c r="BL60" s="55">
        <v>432</v>
      </c>
      <c r="BM60" s="55">
        <v>0.41658630665380902</v>
      </c>
      <c r="BN60" s="55">
        <v>605</v>
      </c>
      <c r="BO60" s="55">
        <v>0.58341369334619098</v>
      </c>
      <c r="BP60" s="55">
        <v>7334</v>
      </c>
      <c r="BQ60" s="55">
        <v>0.83788415400434102</v>
      </c>
      <c r="BR60" s="55">
        <v>1419</v>
      </c>
      <c r="BS60" s="55">
        <v>0.16211584599565901</v>
      </c>
      <c r="BT60" s="55">
        <v>521</v>
      </c>
      <c r="BU60" s="55">
        <v>0.50241080038572805</v>
      </c>
      <c r="BV60" s="55">
        <v>516</v>
      </c>
      <c r="BW60" s="55">
        <v>0.497589199614272</v>
      </c>
      <c r="BX60" s="55">
        <v>470</v>
      </c>
      <c r="BY60" s="55">
        <v>0.45323047251687598</v>
      </c>
      <c r="BZ60" s="55">
        <v>244</v>
      </c>
      <c r="CA60" s="55">
        <v>0.23529411764705899</v>
      </c>
      <c r="CB60" s="55">
        <v>134</v>
      </c>
      <c r="CC60" s="55">
        <v>0.12921890067502401</v>
      </c>
      <c r="CD60" s="55">
        <v>188</v>
      </c>
      <c r="CE60" s="55">
        <v>0.18129218900675001</v>
      </c>
      <c r="CF60" s="55">
        <v>1</v>
      </c>
      <c r="CG60" s="55">
        <v>9.6432015429122504E-4</v>
      </c>
      <c r="CH60" s="55">
        <v>0</v>
      </c>
      <c r="CI60" s="55">
        <v>0</v>
      </c>
    </row>
    <row r="61" spans="1:87" ht="15">
      <c r="A61" s="94">
        <v>628</v>
      </c>
      <c r="B61" s="94" t="s">
        <v>183</v>
      </c>
      <c r="C61" s="96">
        <v>2500</v>
      </c>
      <c r="D61" s="207">
        <v>0.35390713476783697</v>
      </c>
      <c r="E61" s="96">
        <v>981</v>
      </c>
      <c r="F61" s="207">
        <v>0.13887315968289901</v>
      </c>
      <c r="G61" s="96">
        <v>180</v>
      </c>
      <c r="H61" s="207">
        <v>2.5481313703284301E-2</v>
      </c>
      <c r="I61" s="96">
        <v>114</v>
      </c>
      <c r="J61" s="207">
        <v>1.6138165345413399E-2</v>
      </c>
      <c r="K61" s="96">
        <v>12</v>
      </c>
      <c r="L61" s="207">
        <v>1.69875424688562E-3</v>
      </c>
      <c r="M61" s="96">
        <v>47</v>
      </c>
      <c r="N61" s="96">
        <v>3230</v>
      </c>
      <c r="O61" s="96">
        <v>3675</v>
      </c>
      <c r="P61" s="207">
        <v>0.52024348810872001</v>
      </c>
      <c r="Q61" s="96">
        <v>3389</v>
      </c>
      <c r="R61" s="207">
        <v>0.47975651189127999</v>
      </c>
      <c r="S61" s="96">
        <v>344</v>
      </c>
      <c r="T61" s="207">
        <v>0.57815126050420196</v>
      </c>
      <c r="U61" s="96">
        <v>251</v>
      </c>
      <c r="V61" s="207">
        <v>0.42184873949579799</v>
      </c>
      <c r="W61" s="96">
        <v>2619</v>
      </c>
      <c r="X61" s="207">
        <v>0.37075311438278602</v>
      </c>
      <c r="Y61" s="96">
        <v>4445</v>
      </c>
      <c r="Z61" s="207">
        <v>0.62924688561721398</v>
      </c>
      <c r="AA61" s="96">
        <v>422</v>
      </c>
      <c r="AB61" s="207">
        <v>0.70924369747899196</v>
      </c>
      <c r="AC61" s="96">
        <v>173</v>
      </c>
      <c r="AD61" s="207">
        <v>29.075630252100801</v>
      </c>
      <c r="AE61" s="96">
        <v>276</v>
      </c>
      <c r="AF61" s="207">
        <v>0.46386554621848702</v>
      </c>
      <c r="AG61" s="96">
        <v>183</v>
      </c>
      <c r="AH61" s="207">
        <v>0.307563025210084</v>
      </c>
      <c r="AI61" s="96">
        <v>68</v>
      </c>
      <c r="AJ61" s="207">
        <v>0.114285714285714</v>
      </c>
      <c r="AK61" s="96">
        <v>68</v>
      </c>
      <c r="AL61" s="207">
        <v>0.114285714285714</v>
      </c>
      <c r="AM61" s="96">
        <v>0</v>
      </c>
      <c r="AN61" s="207">
        <v>0</v>
      </c>
      <c r="AO61" s="96">
        <v>0</v>
      </c>
      <c r="AP61" s="207">
        <v>0</v>
      </c>
      <c r="AQ61" s="101">
        <v>7064</v>
      </c>
      <c r="AR61" s="101">
        <v>595</v>
      </c>
      <c r="AT61" s="55"/>
      <c r="AU61" s="55">
        <v>86</v>
      </c>
      <c r="AV61" s="55">
        <v>761</v>
      </c>
      <c r="AW61" s="55">
        <v>0.27855051244509499</v>
      </c>
      <c r="AX61" s="55">
        <v>982</v>
      </c>
      <c r="AY61" s="55">
        <v>0.35944363103953098</v>
      </c>
      <c r="AZ61" s="55">
        <v>553</v>
      </c>
      <c r="BA61" s="55">
        <v>0.20241581259150801</v>
      </c>
      <c r="BB61" s="55">
        <v>91</v>
      </c>
      <c r="BC61" s="55">
        <v>3.3308931185944399E-2</v>
      </c>
      <c r="BD61" s="55">
        <v>44</v>
      </c>
      <c r="BE61" s="55">
        <v>1.61054172767204E-2</v>
      </c>
      <c r="BF61" s="55">
        <v>12</v>
      </c>
      <c r="BG61" s="55">
        <v>289</v>
      </c>
      <c r="BH61" s="55">
        <v>1358</v>
      </c>
      <c r="BI61" s="55">
        <v>0.49707174231332402</v>
      </c>
      <c r="BJ61" s="55">
        <v>1374</v>
      </c>
      <c r="BK61" s="55">
        <v>0.50292825768667604</v>
      </c>
      <c r="BL61" s="55">
        <v>545</v>
      </c>
      <c r="BM61" s="55">
        <v>0.47267996530789202</v>
      </c>
      <c r="BN61" s="55">
        <v>608</v>
      </c>
      <c r="BO61" s="55">
        <v>0.52732003469210798</v>
      </c>
      <c r="BP61" s="55">
        <v>1777</v>
      </c>
      <c r="BQ61" s="55">
        <v>0.65043923865300102</v>
      </c>
      <c r="BR61" s="55">
        <v>955</v>
      </c>
      <c r="BS61" s="55">
        <v>0.34956076134699898</v>
      </c>
      <c r="BT61" s="55">
        <v>328</v>
      </c>
      <c r="BU61" s="55">
        <v>0.28447528187337401</v>
      </c>
      <c r="BV61" s="55">
        <v>825</v>
      </c>
      <c r="BW61" s="55">
        <v>0.71552471812662599</v>
      </c>
      <c r="BX61" s="55">
        <v>428</v>
      </c>
      <c r="BY61" s="55">
        <v>0.37120555073720701</v>
      </c>
      <c r="BZ61" s="55">
        <v>227</v>
      </c>
      <c r="CA61" s="55">
        <v>0.19687771032090201</v>
      </c>
      <c r="CB61" s="55">
        <v>179</v>
      </c>
      <c r="CC61" s="55">
        <v>0.155247181266262</v>
      </c>
      <c r="CD61" s="55">
        <v>318</v>
      </c>
      <c r="CE61" s="55">
        <v>0.27580225498699001</v>
      </c>
      <c r="CF61" s="55">
        <v>1</v>
      </c>
      <c r="CG61" s="55">
        <v>8.6730268863833497E-4</v>
      </c>
      <c r="CH61" s="55">
        <v>0</v>
      </c>
      <c r="CI61" s="55">
        <v>0</v>
      </c>
    </row>
    <row r="62" spans="1:87" ht="15">
      <c r="A62" s="94">
        <v>656</v>
      </c>
      <c r="B62" s="94" t="s">
        <v>195</v>
      </c>
      <c r="C62" s="96">
        <v>1675</v>
      </c>
      <c r="D62" s="207">
        <v>0.22662697875794899</v>
      </c>
      <c r="E62" s="96">
        <v>3012</v>
      </c>
      <c r="F62" s="207">
        <v>0.40752266269787601</v>
      </c>
      <c r="G62" s="96">
        <v>1483</v>
      </c>
      <c r="H62" s="207">
        <v>0.20064943850629099</v>
      </c>
      <c r="I62" s="96">
        <v>242</v>
      </c>
      <c r="J62" s="207">
        <v>3.2742524692193201E-2</v>
      </c>
      <c r="K62" s="96">
        <v>51</v>
      </c>
      <c r="L62" s="207">
        <v>6.9002841293465001E-3</v>
      </c>
      <c r="M62" s="96">
        <v>92</v>
      </c>
      <c r="N62" s="96">
        <v>836</v>
      </c>
      <c r="O62" s="96">
        <v>3650</v>
      </c>
      <c r="P62" s="207">
        <v>0.49384386415911202</v>
      </c>
      <c r="Q62" s="96">
        <v>3741</v>
      </c>
      <c r="R62" s="207">
        <v>0.50615613584088803</v>
      </c>
      <c r="S62" s="96">
        <v>2385</v>
      </c>
      <c r="T62" s="207">
        <v>0.51345532831001095</v>
      </c>
      <c r="U62" s="96">
        <v>2260</v>
      </c>
      <c r="V62" s="207">
        <v>0.48654467168998899</v>
      </c>
      <c r="W62" s="96">
        <v>3397</v>
      </c>
      <c r="X62" s="207">
        <v>0.45961304289000099</v>
      </c>
      <c r="Y62" s="96">
        <v>3994</v>
      </c>
      <c r="Z62" s="207">
        <v>0.54038695710999896</v>
      </c>
      <c r="AA62" s="96">
        <v>3600</v>
      </c>
      <c r="AB62" s="207">
        <v>0.77502691065661999</v>
      </c>
      <c r="AC62" s="96">
        <v>1045</v>
      </c>
      <c r="AD62" s="207">
        <v>22.497308934338001</v>
      </c>
      <c r="AE62" s="96">
        <v>1738</v>
      </c>
      <c r="AF62" s="207">
        <v>0.37416576964477899</v>
      </c>
      <c r="AG62" s="96">
        <v>1086</v>
      </c>
      <c r="AH62" s="207">
        <v>0.23379978471474699</v>
      </c>
      <c r="AI62" s="96">
        <v>644</v>
      </c>
      <c r="AJ62" s="207">
        <v>0.138643702906351</v>
      </c>
      <c r="AK62" s="96">
        <v>1172</v>
      </c>
      <c r="AL62" s="207">
        <v>0.25231431646932201</v>
      </c>
      <c r="AM62" s="96">
        <v>3</v>
      </c>
      <c r="AN62" s="207">
        <v>6.45855758880517E-4</v>
      </c>
      <c r="AO62" s="96">
        <v>2</v>
      </c>
      <c r="AP62" s="207">
        <v>4.30570505920344E-4</v>
      </c>
      <c r="AQ62" s="101">
        <v>7391</v>
      </c>
      <c r="AR62" s="101">
        <v>4645</v>
      </c>
      <c r="AT62" s="55"/>
      <c r="AU62" s="55">
        <v>107</v>
      </c>
      <c r="AV62" s="55">
        <v>1945</v>
      </c>
      <c r="AW62" s="55">
        <v>0.35152720043376101</v>
      </c>
      <c r="AX62" s="55">
        <v>960</v>
      </c>
      <c r="AY62" s="55">
        <v>0.173504427977589</v>
      </c>
      <c r="AZ62" s="55">
        <v>150</v>
      </c>
      <c r="BA62" s="55">
        <v>2.7110066871498299E-2</v>
      </c>
      <c r="BB62" s="55">
        <v>92</v>
      </c>
      <c r="BC62" s="55">
        <v>1.6627507681185601E-2</v>
      </c>
      <c r="BD62" s="55">
        <v>36</v>
      </c>
      <c r="BE62" s="55">
        <v>6.5064160491595897E-3</v>
      </c>
      <c r="BF62" s="55">
        <v>27</v>
      </c>
      <c r="BG62" s="55">
        <v>2323</v>
      </c>
      <c r="BH62" s="55">
        <v>2517</v>
      </c>
      <c r="BI62" s="55">
        <v>0.45490692210374101</v>
      </c>
      <c r="BJ62" s="55">
        <v>3016</v>
      </c>
      <c r="BK62" s="55">
        <v>0.54509307789625905</v>
      </c>
      <c r="BL62" s="55">
        <v>293</v>
      </c>
      <c r="BM62" s="55">
        <v>0.48032786885245898</v>
      </c>
      <c r="BN62" s="55">
        <v>317</v>
      </c>
      <c r="BO62" s="55">
        <v>0.51967213114754096</v>
      </c>
      <c r="BP62" s="55">
        <v>3866</v>
      </c>
      <c r="BQ62" s="55">
        <v>0.69871679016808197</v>
      </c>
      <c r="BR62" s="55">
        <v>1667</v>
      </c>
      <c r="BS62" s="55">
        <v>0.30128320983191798</v>
      </c>
      <c r="BT62" s="55">
        <v>276</v>
      </c>
      <c r="BU62" s="55">
        <v>0.45245901639344299</v>
      </c>
      <c r="BV62" s="55">
        <v>334</v>
      </c>
      <c r="BW62" s="55">
        <v>0.54754098360655701</v>
      </c>
      <c r="BX62" s="55">
        <v>242</v>
      </c>
      <c r="BY62" s="55">
        <v>0.39672131147541001</v>
      </c>
      <c r="BZ62" s="55">
        <v>229</v>
      </c>
      <c r="CA62" s="55">
        <v>0.37540983606557399</v>
      </c>
      <c r="CB62" s="55">
        <v>75</v>
      </c>
      <c r="CC62" s="55">
        <v>0.12295081967213101</v>
      </c>
      <c r="CD62" s="55">
        <v>64</v>
      </c>
      <c r="CE62" s="55">
        <v>0.104918032786885</v>
      </c>
      <c r="CF62" s="55">
        <v>0</v>
      </c>
      <c r="CG62" s="55">
        <v>0</v>
      </c>
      <c r="CH62" s="55">
        <v>0</v>
      </c>
      <c r="CI62" s="55">
        <v>0</v>
      </c>
    </row>
    <row r="63" spans="1:87" ht="15">
      <c r="A63" s="94">
        <v>761</v>
      </c>
      <c r="B63" s="94" t="s">
        <v>230</v>
      </c>
      <c r="C63" s="96">
        <v>2193</v>
      </c>
      <c r="D63" s="207">
        <v>0.26358173076923103</v>
      </c>
      <c r="E63" s="96">
        <v>3241</v>
      </c>
      <c r="F63" s="207">
        <v>0.38954326923076898</v>
      </c>
      <c r="G63" s="96">
        <v>1023</v>
      </c>
      <c r="H63" s="207">
        <v>0.122956730769231</v>
      </c>
      <c r="I63" s="96">
        <v>389</v>
      </c>
      <c r="J63" s="207">
        <v>4.67548076923077E-2</v>
      </c>
      <c r="K63" s="96">
        <v>42</v>
      </c>
      <c r="L63" s="207">
        <v>5.0480769230769199E-3</v>
      </c>
      <c r="M63" s="96">
        <v>72</v>
      </c>
      <c r="N63" s="96">
        <v>1360</v>
      </c>
      <c r="O63" s="96">
        <v>4279</v>
      </c>
      <c r="P63" s="207">
        <v>0.51430288461538498</v>
      </c>
      <c r="Q63" s="96">
        <v>4041</v>
      </c>
      <c r="R63" s="207">
        <v>0.48569711538461502</v>
      </c>
      <c r="S63" s="96">
        <v>1432</v>
      </c>
      <c r="T63" s="207">
        <v>0.55289575289575299</v>
      </c>
      <c r="U63" s="96">
        <v>1158</v>
      </c>
      <c r="V63" s="207">
        <v>0.44710424710424701</v>
      </c>
      <c r="W63" s="96">
        <v>4000</v>
      </c>
      <c r="X63" s="207">
        <v>0.480769230769231</v>
      </c>
      <c r="Y63" s="96">
        <v>4320</v>
      </c>
      <c r="Z63" s="207">
        <v>0.51923076923076905</v>
      </c>
      <c r="AA63" s="96">
        <v>1841</v>
      </c>
      <c r="AB63" s="207">
        <v>0.71081081081081099</v>
      </c>
      <c r="AC63" s="96">
        <v>749</v>
      </c>
      <c r="AD63" s="207">
        <v>28.918918918918902</v>
      </c>
      <c r="AE63" s="96">
        <v>1086</v>
      </c>
      <c r="AF63" s="207">
        <v>0.41930501930501901</v>
      </c>
      <c r="AG63" s="96">
        <v>614</v>
      </c>
      <c r="AH63" s="207">
        <v>0.23706563706563699</v>
      </c>
      <c r="AI63" s="96">
        <v>346</v>
      </c>
      <c r="AJ63" s="207">
        <v>0.13359073359073401</v>
      </c>
      <c r="AK63" s="96">
        <v>543</v>
      </c>
      <c r="AL63" s="207">
        <v>0.20965250965251001</v>
      </c>
      <c r="AM63" s="96">
        <v>0</v>
      </c>
      <c r="AN63" s="207">
        <v>0</v>
      </c>
      <c r="AO63" s="96">
        <v>1</v>
      </c>
      <c r="AP63" s="207">
        <v>3.8610038610038599E-4</v>
      </c>
      <c r="AQ63" s="101">
        <v>8320</v>
      </c>
      <c r="AR63" s="101">
        <v>2590</v>
      </c>
      <c r="AT63" s="55"/>
      <c r="AU63" s="55">
        <v>134</v>
      </c>
      <c r="AV63" s="55">
        <v>1466</v>
      </c>
      <c r="AW63" s="55">
        <v>0.22742786224014899</v>
      </c>
      <c r="AX63" s="55">
        <v>2364</v>
      </c>
      <c r="AY63" s="55">
        <v>0.36673906298479703</v>
      </c>
      <c r="AZ63" s="55">
        <v>918</v>
      </c>
      <c r="BA63" s="55">
        <v>0.142413900093081</v>
      </c>
      <c r="BB63" s="55">
        <v>92</v>
      </c>
      <c r="BC63" s="55">
        <v>1.4272417002792401E-2</v>
      </c>
      <c r="BD63" s="55">
        <v>35</v>
      </c>
      <c r="BE63" s="55">
        <v>5.4297238597579896E-3</v>
      </c>
      <c r="BF63" s="55">
        <v>38</v>
      </c>
      <c r="BG63" s="55">
        <v>1533</v>
      </c>
      <c r="BH63" s="55">
        <v>3017</v>
      </c>
      <c r="BI63" s="55">
        <v>0.468042196711139</v>
      </c>
      <c r="BJ63" s="55">
        <v>3429</v>
      </c>
      <c r="BK63" s="55">
        <v>0.531957803288861</v>
      </c>
      <c r="BL63" s="55">
        <v>207</v>
      </c>
      <c r="BM63" s="55">
        <v>0.49168646080760098</v>
      </c>
      <c r="BN63" s="55">
        <v>214</v>
      </c>
      <c r="BO63" s="55">
        <v>0.50831353919239897</v>
      </c>
      <c r="BP63" s="55">
        <v>4521</v>
      </c>
      <c r="BQ63" s="55">
        <v>0.70136518771331102</v>
      </c>
      <c r="BR63" s="55">
        <v>1925</v>
      </c>
      <c r="BS63" s="55">
        <v>0.29863481228668898</v>
      </c>
      <c r="BT63" s="55">
        <v>93</v>
      </c>
      <c r="BU63" s="55">
        <v>0.22090261282660301</v>
      </c>
      <c r="BV63" s="55">
        <v>328</v>
      </c>
      <c r="BW63" s="55">
        <v>0.77909738717339705</v>
      </c>
      <c r="BX63" s="55">
        <v>162</v>
      </c>
      <c r="BY63" s="55">
        <v>0.38479809976246998</v>
      </c>
      <c r="BZ63" s="55">
        <v>141</v>
      </c>
      <c r="CA63" s="55">
        <v>0.33491686460807601</v>
      </c>
      <c r="CB63" s="55">
        <v>51</v>
      </c>
      <c r="CC63" s="55">
        <v>0.12114014251781501</v>
      </c>
      <c r="CD63" s="55">
        <v>66</v>
      </c>
      <c r="CE63" s="55">
        <v>0.15676959619952499</v>
      </c>
      <c r="CF63" s="55">
        <v>1</v>
      </c>
      <c r="CG63" s="55">
        <v>2.37529691211401E-3</v>
      </c>
      <c r="CH63" s="55">
        <v>0</v>
      </c>
      <c r="CI63" s="55">
        <v>0</v>
      </c>
    </row>
    <row r="64" spans="1:87" ht="15">
      <c r="A64" s="94">
        <v>842</v>
      </c>
      <c r="B64" s="94" t="s">
        <v>244</v>
      </c>
      <c r="C64" s="96">
        <v>1458</v>
      </c>
      <c r="D64" s="207">
        <v>0.26562215339770501</v>
      </c>
      <c r="E64" s="96">
        <v>784</v>
      </c>
      <c r="F64" s="207">
        <v>0.142831116779013</v>
      </c>
      <c r="G64" s="96">
        <v>112</v>
      </c>
      <c r="H64" s="207">
        <v>2.0404445254144699E-2</v>
      </c>
      <c r="I64" s="96">
        <v>155</v>
      </c>
      <c r="J64" s="207">
        <v>2.8238294771360899E-2</v>
      </c>
      <c r="K64" s="96">
        <v>17</v>
      </c>
      <c r="L64" s="207">
        <v>3.0971032975040998E-3</v>
      </c>
      <c r="M64" s="96">
        <v>85</v>
      </c>
      <c r="N64" s="96">
        <v>2878</v>
      </c>
      <c r="O64" s="96">
        <v>2864</v>
      </c>
      <c r="P64" s="207">
        <v>0.52177081435598505</v>
      </c>
      <c r="Q64" s="96">
        <v>2625</v>
      </c>
      <c r="R64" s="207">
        <v>0.47822918564401501</v>
      </c>
      <c r="S64" s="96">
        <v>360</v>
      </c>
      <c r="T64" s="207">
        <v>0.62608695652173896</v>
      </c>
      <c r="U64" s="96">
        <v>215</v>
      </c>
      <c r="V64" s="207">
        <v>0.37391304347826099</v>
      </c>
      <c r="W64" s="96">
        <v>1117</v>
      </c>
      <c r="X64" s="207">
        <v>0.20349790490071101</v>
      </c>
      <c r="Y64" s="96">
        <v>4372</v>
      </c>
      <c r="Z64" s="207">
        <v>0.79650209509928904</v>
      </c>
      <c r="AA64" s="96">
        <v>273</v>
      </c>
      <c r="AB64" s="207">
        <v>0.47478260869565198</v>
      </c>
      <c r="AC64" s="96">
        <v>302</v>
      </c>
      <c r="AD64" s="207">
        <v>52.521739130434803</v>
      </c>
      <c r="AE64" s="96">
        <v>308</v>
      </c>
      <c r="AF64" s="207">
        <v>0.53565217391304298</v>
      </c>
      <c r="AG64" s="96">
        <v>141</v>
      </c>
      <c r="AH64" s="207">
        <v>0.245217391304348</v>
      </c>
      <c r="AI64" s="96">
        <v>52</v>
      </c>
      <c r="AJ64" s="207">
        <v>9.0434782608695696E-2</v>
      </c>
      <c r="AK64" s="96">
        <v>74</v>
      </c>
      <c r="AL64" s="207">
        <v>0.12869565217391299</v>
      </c>
      <c r="AM64" s="96">
        <v>0</v>
      </c>
      <c r="AN64" s="207">
        <v>0</v>
      </c>
      <c r="AO64" s="96">
        <v>0</v>
      </c>
      <c r="AP64" s="207">
        <v>0</v>
      </c>
      <c r="AQ64" s="101">
        <v>5489</v>
      </c>
      <c r="AR64" s="101">
        <v>575</v>
      </c>
      <c r="AT64" s="55"/>
      <c r="AU64" s="55">
        <v>150</v>
      </c>
      <c r="AV64" s="55">
        <v>445</v>
      </c>
      <c r="AW64" s="55">
        <v>0.27435265104808898</v>
      </c>
      <c r="AX64" s="55">
        <v>529</v>
      </c>
      <c r="AY64" s="55">
        <v>0.326140567200986</v>
      </c>
      <c r="AZ64" s="55">
        <v>240</v>
      </c>
      <c r="BA64" s="55">
        <v>0.14796547472256499</v>
      </c>
      <c r="BB64" s="55">
        <v>71</v>
      </c>
      <c r="BC64" s="55">
        <v>4.3773119605425397E-2</v>
      </c>
      <c r="BD64" s="55">
        <v>18</v>
      </c>
      <c r="BE64" s="55">
        <v>1.1097410604192399E-2</v>
      </c>
      <c r="BF64" s="55">
        <v>23</v>
      </c>
      <c r="BG64" s="55">
        <v>296</v>
      </c>
      <c r="BH64" s="55">
        <v>819</v>
      </c>
      <c r="BI64" s="55">
        <v>0.504932182490752</v>
      </c>
      <c r="BJ64" s="55">
        <v>803</v>
      </c>
      <c r="BK64" s="55">
        <v>0.495067817509248</v>
      </c>
      <c r="BL64" s="55">
        <v>485</v>
      </c>
      <c r="BM64" s="55">
        <v>0.45841209829867702</v>
      </c>
      <c r="BN64" s="55">
        <v>573</v>
      </c>
      <c r="BO64" s="55">
        <v>0.54158790170132298</v>
      </c>
      <c r="BP64" s="55">
        <v>477</v>
      </c>
      <c r="BQ64" s="55">
        <v>0.29408138101109699</v>
      </c>
      <c r="BR64" s="55">
        <v>1145</v>
      </c>
      <c r="BS64" s="55">
        <v>0.70591861898890296</v>
      </c>
      <c r="BT64" s="55">
        <v>167</v>
      </c>
      <c r="BU64" s="55">
        <v>0.157844990548204</v>
      </c>
      <c r="BV64" s="55">
        <v>891</v>
      </c>
      <c r="BW64" s="55">
        <v>0.842155009451796</v>
      </c>
      <c r="BX64" s="55">
        <v>448</v>
      </c>
      <c r="BY64" s="55">
        <v>0.42344045368619998</v>
      </c>
      <c r="BZ64" s="55">
        <v>247</v>
      </c>
      <c r="CA64" s="55">
        <v>0.233459357277883</v>
      </c>
      <c r="CB64" s="55">
        <v>125</v>
      </c>
      <c r="CC64" s="55">
        <v>0.118147448015123</v>
      </c>
      <c r="CD64" s="55">
        <v>238</v>
      </c>
      <c r="CE64" s="55">
        <v>0.22495274102079399</v>
      </c>
      <c r="CF64" s="55">
        <v>0</v>
      </c>
      <c r="CG64" s="55">
        <v>0</v>
      </c>
      <c r="CH64" s="55">
        <v>0</v>
      </c>
      <c r="CI64" s="55">
        <v>0</v>
      </c>
    </row>
    <row r="65" spans="1:87" ht="16.5" customHeight="1">
      <c r="A65" s="145">
        <v>6</v>
      </c>
      <c r="B65" s="90" t="s">
        <v>321</v>
      </c>
      <c r="C65" s="204">
        <v>28589</v>
      </c>
      <c r="D65" s="205">
        <v>4.2100413491694804</v>
      </c>
      <c r="E65" s="204">
        <v>35472</v>
      </c>
      <c r="F65" s="205">
        <v>4.6161646793194802</v>
      </c>
      <c r="G65" s="204">
        <v>24922</v>
      </c>
      <c r="H65" s="205">
        <v>2.87150694867666</v>
      </c>
      <c r="I65" s="204">
        <v>8110</v>
      </c>
      <c r="J65" s="205">
        <v>0.82778733384181602</v>
      </c>
      <c r="K65" s="204">
        <v>2196</v>
      </c>
      <c r="L65" s="205">
        <v>0.24710325464942101</v>
      </c>
      <c r="M65" s="204">
        <v>2634</v>
      </c>
      <c r="N65" s="204">
        <v>35102</v>
      </c>
      <c r="O65" s="204">
        <v>69114</v>
      </c>
      <c r="P65" s="205">
        <v>8.6030003672329904</v>
      </c>
      <c r="Q65" s="204">
        <v>67911</v>
      </c>
      <c r="R65" s="205">
        <v>8.3969996327670096</v>
      </c>
      <c r="S65" s="204">
        <v>44308</v>
      </c>
      <c r="T65" s="205">
        <v>9.2071891187050596</v>
      </c>
      <c r="U65" s="204">
        <v>39449</v>
      </c>
      <c r="V65" s="205">
        <v>7.7928108812949404</v>
      </c>
      <c r="W65" s="204">
        <v>62756</v>
      </c>
      <c r="X65" s="205">
        <v>7.5038786401600497</v>
      </c>
      <c r="Y65" s="204">
        <v>74269</v>
      </c>
      <c r="Z65" s="205">
        <v>9.4961213598399397</v>
      </c>
      <c r="AA65" s="204">
        <v>68622</v>
      </c>
      <c r="AB65" s="205">
        <v>12.4711774199153</v>
      </c>
      <c r="AC65" s="210">
        <v>15135</v>
      </c>
      <c r="AD65" s="212">
        <v>18.070131451699599</v>
      </c>
      <c r="AE65" s="204">
        <v>30743</v>
      </c>
      <c r="AF65" s="205">
        <v>6.8627232119567001</v>
      </c>
      <c r="AG65" s="204">
        <v>17878</v>
      </c>
      <c r="AH65" s="205">
        <v>4.1379709634804698</v>
      </c>
      <c r="AI65" s="204">
        <v>13483</v>
      </c>
      <c r="AJ65" s="205">
        <v>2.3331410664526802</v>
      </c>
      <c r="AK65" s="204">
        <v>21527</v>
      </c>
      <c r="AL65" s="205">
        <v>3.6505734693458902</v>
      </c>
      <c r="AM65" s="204">
        <v>82</v>
      </c>
      <c r="AN65" s="205">
        <v>1.13248402956765E-2</v>
      </c>
      <c r="AO65" s="204">
        <v>44</v>
      </c>
      <c r="AP65" s="205">
        <v>4.2664484685795796E-3</v>
      </c>
      <c r="AQ65" s="100">
        <v>137025</v>
      </c>
      <c r="AR65" s="100">
        <v>83757</v>
      </c>
      <c r="AT65" s="55"/>
      <c r="AU65" s="55">
        <v>237</v>
      </c>
      <c r="AV65" s="55">
        <v>968</v>
      </c>
      <c r="AW65" s="55">
        <v>0.10313232473897301</v>
      </c>
      <c r="AX65" s="55">
        <v>2492</v>
      </c>
      <c r="AY65" s="55">
        <v>0.265501811208182</v>
      </c>
      <c r="AZ65" s="55">
        <v>2771</v>
      </c>
      <c r="BA65" s="55">
        <v>0.29522693373108899</v>
      </c>
      <c r="BB65" s="55">
        <v>1522</v>
      </c>
      <c r="BC65" s="55">
        <v>0.162156403153633</v>
      </c>
      <c r="BD65" s="55">
        <v>174</v>
      </c>
      <c r="BE65" s="55">
        <v>1.8538248455146001E-2</v>
      </c>
      <c r="BF65" s="55">
        <v>269</v>
      </c>
      <c r="BG65" s="55">
        <v>1190</v>
      </c>
      <c r="BH65" s="55">
        <v>4752</v>
      </c>
      <c r="BI65" s="55">
        <v>0.50628595780950303</v>
      </c>
      <c r="BJ65" s="55">
        <v>4634</v>
      </c>
      <c r="BK65" s="55">
        <v>0.49371404219049603</v>
      </c>
      <c r="BL65" s="55">
        <v>6334</v>
      </c>
      <c r="BM65" s="55">
        <v>0.50417893815171499</v>
      </c>
      <c r="BN65" s="55">
        <v>6229</v>
      </c>
      <c r="BO65" s="55">
        <v>0.49582106184828501</v>
      </c>
      <c r="BP65" s="55">
        <v>2474</v>
      </c>
      <c r="BQ65" s="55">
        <v>0.263584061367995</v>
      </c>
      <c r="BR65" s="55">
        <v>6912</v>
      </c>
      <c r="BS65" s="55">
        <v>0.73641593863200505</v>
      </c>
      <c r="BT65" s="55">
        <v>1050</v>
      </c>
      <c r="BU65" s="55">
        <v>8.3578763034307099E-2</v>
      </c>
      <c r="BV65" s="55">
        <v>11513</v>
      </c>
      <c r="BW65" s="55">
        <v>0.916421236965693</v>
      </c>
      <c r="BX65" s="55">
        <v>3886</v>
      </c>
      <c r="BY65" s="55">
        <v>0.30932102204887402</v>
      </c>
      <c r="BZ65" s="55">
        <v>2825</v>
      </c>
      <c r="CA65" s="55">
        <v>0.22486667197325499</v>
      </c>
      <c r="CB65" s="55">
        <v>2317</v>
      </c>
      <c r="CC65" s="55">
        <v>0.18443047042903801</v>
      </c>
      <c r="CD65" s="55">
        <v>3498</v>
      </c>
      <c r="CE65" s="55">
        <v>0.27843667913714898</v>
      </c>
      <c r="CF65" s="55">
        <v>26</v>
      </c>
      <c r="CG65" s="55">
        <v>2.06956937037332E-3</v>
      </c>
      <c r="CH65" s="55">
        <v>11</v>
      </c>
      <c r="CI65" s="55">
        <v>8.75587041311789E-4</v>
      </c>
    </row>
    <row r="66" spans="1:87" ht="15">
      <c r="A66" s="94">
        <v>38</v>
      </c>
      <c r="B66" s="94" t="s">
        <v>22</v>
      </c>
      <c r="C66" s="96">
        <v>3534</v>
      </c>
      <c r="D66" s="207">
        <v>0.40374728664457898</v>
      </c>
      <c r="E66" s="96">
        <v>2503</v>
      </c>
      <c r="F66" s="207">
        <v>0.28595909973723299</v>
      </c>
      <c r="G66" s="96">
        <v>703</v>
      </c>
      <c r="H66" s="207">
        <v>8.0315320461555997E-2</v>
      </c>
      <c r="I66" s="96">
        <v>142</v>
      </c>
      <c r="J66" s="207">
        <v>1.6223009253970098E-2</v>
      </c>
      <c r="K66" s="96">
        <v>30</v>
      </c>
      <c r="L66" s="207">
        <v>3.4273963212612798E-3</v>
      </c>
      <c r="M66" s="96">
        <v>29</v>
      </c>
      <c r="N66" s="96">
        <v>1812</v>
      </c>
      <c r="O66" s="96">
        <v>4428</v>
      </c>
      <c r="P66" s="207">
        <v>0.50588369701816505</v>
      </c>
      <c r="Q66" s="96">
        <v>4325</v>
      </c>
      <c r="R66" s="207">
        <v>0.49411630298183501</v>
      </c>
      <c r="S66" s="96">
        <v>605</v>
      </c>
      <c r="T66" s="207">
        <v>0.58341369334619098</v>
      </c>
      <c r="U66" s="96">
        <v>432</v>
      </c>
      <c r="V66" s="207">
        <v>0.41658630665380902</v>
      </c>
      <c r="W66" s="96">
        <v>1419</v>
      </c>
      <c r="X66" s="207">
        <v>0.16211584599565901</v>
      </c>
      <c r="Y66" s="96">
        <v>7334</v>
      </c>
      <c r="Z66" s="207">
        <v>0.83788415400434102</v>
      </c>
      <c r="AA66" s="96">
        <v>516</v>
      </c>
      <c r="AB66" s="207">
        <v>0.497589199614272</v>
      </c>
      <c r="AC66" s="96">
        <v>521</v>
      </c>
      <c r="AD66" s="207">
        <v>50.241080038572797</v>
      </c>
      <c r="AE66" s="96">
        <v>470</v>
      </c>
      <c r="AF66" s="207">
        <v>0.45323047251687598</v>
      </c>
      <c r="AG66" s="96">
        <v>244</v>
      </c>
      <c r="AH66" s="207">
        <v>0.23529411764705899</v>
      </c>
      <c r="AI66" s="96">
        <v>134</v>
      </c>
      <c r="AJ66" s="207">
        <v>0.12921890067502401</v>
      </c>
      <c r="AK66" s="96">
        <v>188</v>
      </c>
      <c r="AL66" s="207">
        <v>0.18129218900675001</v>
      </c>
      <c r="AM66" s="96">
        <v>1</v>
      </c>
      <c r="AN66" s="207">
        <v>9.6432015429122504E-4</v>
      </c>
      <c r="AO66" s="96">
        <v>0</v>
      </c>
      <c r="AP66" s="207">
        <v>0</v>
      </c>
      <c r="AQ66" s="101">
        <v>8753</v>
      </c>
      <c r="AR66" s="101">
        <v>1037</v>
      </c>
      <c r="AT66" s="55"/>
      <c r="AU66" s="55">
        <v>264</v>
      </c>
      <c r="AV66" s="55">
        <v>218</v>
      </c>
      <c r="AW66" s="55">
        <v>7.5043029259896699E-2</v>
      </c>
      <c r="AX66" s="55">
        <v>817</v>
      </c>
      <c r="AY66" s="55">
        <v>0.28123924268502598</v>
      </c>
      <c r="AZ66" s="55">
        <v>1173</v>
      </c>
      <c r="BA66" s="55">
        <v>0.40378657487091202</v>
      </c>
      <c r="BB66" s="55">
        <v>211</v>
      </c>
      <c r="BC66" s="55">
        <v>7.2633390705679896E-2</v>
      </c>
      <c r="BD66" s="55">
        <v>105</v>
      </c>
      <c r="BE66" s="55">
        <v>3.6144578313252997E-2</v>
      </c>
      <c r="BF66" s="55">
        <v>65</v>
      </c>
      <c r="BG66" s="55">
        <v>316</v>
      </c>
      <c r="BH66" s="55">
        <v>1439</v>
      </c>
      <c r="BI66" s="55">
        <v>0.49535283993115298</v>
      </c>
      <c r="BJ66" s="55">
        <v>1466</v>
      </c>
      <c r="BK66" s="55">
        <v>0.50464716006884702</v>
      </c>
      <c r="BL66" s="55">
        <v>2787</v>
      </c>
      <c r="BM66" s="55">
        <v>0.45959762532981502</v>
      </c>
      <c r="BN66" s="55">
        <v>3277</v>
      </c>
      <c r="BO66" s="55">
        <v>0.54040237467018504</v>
      </c>
      <c r="BP66" s="55">
        <v>1357</v>
      </c>
      <c r="BQ66" s="55">
        <v>0.46712564543889801</v>
      </c>
      <c r="BR66" s="55">
        <v>1548</v>
      </c>
      <c r="BS66" s="55">
        <v>0.53287435456110199</v>
      </c>
      <c r="BT66" s="55">
        <v>1348</v>
      </c>
      <c r="BU66" s="55">
        <v>0.22229551451187299</v>
      </c>
      <c r="BV66" s="55">
        <v>4716</v>
      </c>
      <c r="BW66" s="55">
        <v>0.77770448548812698</v>
      </c>
      <c r="BX66" s="55">
        <v>2290</v>
      </c>
      <c r="BY66" s="55">
        <v>0.377638522427441</v>
      </c>
      <c r="BZ66" s="55">
        <v>1061</v>
      </c>
      <c r="CA66" s="55">
        <v>0.17496701846965701</v>
      </c>
      <c r="CB66" s="55">
        <v>985</v>
      </c>
      <c r="CC66" s="55">
        <v>0.16243403693931399</v>
      </c>
      <c r="CD66" s="55">
        <v>1722</v>
      </c>
      <c r="CE66" s="55">
        <v>0.28397097625329798</v>
      </c>
      <c r="CF66" s="55">
        <v>2</v>
      </c>
      <c r="CG66" s="55">
        <v>3.2981530343007898E-4</v>
      </c>
      <c r="CH66" s="55">
        <v>4</v>
      </c>
      <c r="CI66" s="55">
        <v>6.5963060686015796E-4</v>
      </c>
    </row>
    <row r="67" spans="1:87" ht="15">
      <c r="A67" s="94">
        <v>86</v>
      </c>
      <c r="B67" s="94" t="s">
        <v>43</v>
      </c>
      <c r="C67" s="96">
        <v>761</v>
      </c>
      <c r="D67" s="207">
        <v>0.27855051244509499</v>
      </c>
      <c r="E67" s="96">
        <v>982</v>
      </c>
      <c r="F67" s="207">
        <v>0.35944363103953098</v>
      </c>
      <c r="G67" s="96">
        <v>553</v>
      </c>
      <c r="H67" s="207">
        <v>0.20241581259150801</v>
      </c>
      <c r="I67" s="96">
        <v>91</v>
      </c>
      <c r="J67" s="207">
        <v>3.3308931185944399E-2</v>
      </c>
      <c r="K67" s="96">
        <v>44</v>
      </c>
      <c r="L67" s="207">
        <v>1.61054172767204E-2</v>
      </c>
      <c r="M67" s="96">
        <v>12</v>
      </c>
      <c r="N67" s="96">
        <v>289</v>
      </c>
      <c r="O67" s="96">
        <v>1374</v>
      </c>
      <c r="P67" s="207">
        <v>0.50292825768667604</v>
      </c>
      <c r="Q67" s="96">
        <v>1358</v>
      </c>
      <c r="R67" s="207">
        <v>0.49707174231332402</v>
      </c>
      <c r="S67" s="96">
        <v>608</v>
      </c>
      <c r="T67" s="207">
        <v>0.52732003469210798</v>
      </c>
      <c r="U67" s="96">
        <v>545</v>
      </c>
      <c r="V67" s="207">
        <v>0.47267996530789202</v>
      </c>
      <c r="W67" s="96">
        <v>955</v>
      </c>
      <c r="X67" s="207">
        <v>0.34956076134699898</v>
      </c>
      <c r="Y67" s="96">
        <v>1777</v>
      </c>
      <c r="Z67" s="207">
        <v>0.65043923865300102</v>
      </c>
      <c r="AA67" s="96">
        <v>825</v>
      </c>
      <c r="AB67" s="207">
        <v>0.71552471812662599</v>
      </c>
      <c r="AC67" s="96">
        <v>328</v>
      </c>
      <c r="AD67" s="207">
        <v>28.447528187337401</v>
      </c>
      <c r="AE67" s="96">
        <v>428</v>
      </c>
      <c r="AF67" s="207">
        <v>0.37120555073720701</v>
      </c>
      <c r="AG67" s="96">
        <v>227</v>
      </c>
      <c r="AH67" s="207">
        <v>0.19687771032090201</v>
      </c>
      <c r="AI67" s="96">
        <v>179</v>
      </c>
      <c r="AJ67" s="207">
        <v>0.155247181266262</v>
      </c>
      <c r="AK67" s="96">
        <v>318</v>
      </c>
      <c r="AL67" s="207">
        <v>0.27580225498699001</v>
      </c>
      <c r="AM67" s="96">
        <v>1</v>
      </c>
      <c r="AN67" s="207">
        <v>8.6730268863833497E-4</v>
      </c>
      <c r="AO67" s="96">
        <v>0</v>
      </c>
      <c r="AP67" s="207">
        <v>0</v>
      </c>
      <c r="AQ67" s="101">
        <v>2732</v>
      </c>
      <c r="AR67" s="101">
        <v>1153</v>
      </c>
      <c r="AT67" s="55"/>
      <c r="AU67" s="55">
        <v>310</v>
      </c>
      <c r="AV67" s="55">
        <v>1481</v>
      </c>
      <c r="AW67" s="55">
        <v>0.31719854358534999</v>
      </c>
      <c r="AX67" s="55">
        <v>1689</v>
      </c>
      <c r="AY67" s="55">
        <v>0.36174769757978198</v>
      </c>
      <c r="AZ67" s="55">
        <v>584</v>
      </c>
      <c r="BA67" s="55">
        <v>0.125080316984365</v>
      </c>
      <c r="BB67" s="55">
        <v>226</v>
      </c>
      <c r="BC67" s="55">
        <v>4.8404369243949502E-2</v>
      </c>
      <c r="BD67" s="55">
        <v>67</v>
      </c>
      <c r="BE67" s="55">
        <v>1.4349967873206301E-2</v>
      </c>
      <c r="BF67" s="55">
        <v>46</v>
      </c>
      <c r="BG67" s="55">
        <v>576</v>
      </c>
      <c r="BH67" s="55">
        <v>2388</v>
      </c>
      <c r="BI67" s="55">
        <v>0.51145855643606797</v>
      </c>
      <c r="BJ67" s="55">
        <v>2281</v>
      </c>
      <c r="BK67" s="55">
        <v>0.48854144356393198</v>
      </c>
      <c r="BL67" s="55">
        <v>830</v>
      </c>
      <c r="BM67" s="55">
        <v>0.42783505154639201</v>
      </c>
      <c r="BN67" s="55">
        <v>1110</v>
      </c>
      <c r="BO67" s="55">
        <v>0.57216494845360799</v>
      </c>
      <c r="BP67" s="55">
        <v>2243</v>
      </c>
      <c r="BQ67" s="55">
        <v>0.48040265581495001</v>
      </c>
      <c r="BR67" s="55">
        <v>2426</v>
      </c>
      <c r="BS67" s="55">
        <v>0.51959734418504999</v>
      </c>
      <c r="BT67" s="55">
        <v>403</v>
      </c>
      <c r="BU67" s="55">
        <v>0.207731958762887</v>
      </c>
      <c r="BV67" s="55">
        <v>1537</v>
      </c>
      <c r="BW67" s="55">
        <v>0.79226804123711303</v>
      </c>
      <c r="BX67" s="55">
        <v>871</v>
      </c>
      <c r="BY67" s="55">
        <v>0.44896907216494802</v>
      </c>
      <c r="BZ67" s="55">
        <v>415</v>
      </c>
      <c r="CA67" s="55">
        <v>0.213917525773196</v>
      </c>
      <c r="CB67" s="55">
        <v>235</v>
      </c>
      <c r="CC67" s="55">
        <v>0.12113402061855701</v>
      </c>
      <c r="CD67" s="55">
        <v>415</v>
      </c>
      <c r="CE67" s="55">
        <v>0.213917525773196</v>
      </c>
      <c r="CF67" s="55">
        <v>4</v>
      </c>
      <c r="CG67" s="55">
        <v>2.0618556701030898E-3</v>
      </c>
      <c r="CH67" s="55">
        <v>0</v>
      </c>
      <c r="CI67" s="55">
        <v>0</v>
      </c>
    </row>
    <row r="68" spans="1:87" ht="15">
      <c r="A68" s="94">
        <v>107</v>
      </c>
      <c r="B68" s="94" t="s">
        <v>993</v>
      </c>
      <c r="C68" s="96">
        <v>1945</v>
      </c>
      <c r="D68" s="207">
        <v>0.35152720043376101</v>
      </c>
      <c r="E68" s="96">
        <v>960</v>
      </c>
      <c r="F68" s="207">
        <v>0.173504427977589</v>
      </c>
      <c r="G68" s="96">
        <v>150</v>
      </c>
      <c r="H68" s="207">
        <v>2.7110066871498299E-2</v>
      </c>
      <c r="I68" s="96">
        <v>92</v>
      </c>
      <c r="J68" s="207">
        <v>1.6627507681185601E-2</v>
      </c>
      <c r="K68" s="96">
        <v>36</v>
      </c>
      <c r="L68" s="207">
        <v>6.5064160491595897E-3</v>
      </c>
      <c r="M68" s="96">
        <v>27</v>
      </c>
      <c r="N68" s="96">
        <v>2323</v>
      </c>
      <c r="O68" s="96">
        <v>3016</v>
      </c>
      <c r="P68" s="207">
        <v>0.54509307789625905</v>
      </c>
      <c r="Q68" s="96">
        <v>2517</v>
      </c>
      <c r="R68" s="207">
        <v>0.45490692210374101</v>
      </c>
      <c r="S68" s="96">
        <v>317</v>
      </c>
      <c r="T68" s="207">
        <v>0.51967213114754096</v>
      </c>
      <c r="U68" s="96">
        <v>293</v>
      </c>
      <c r="V68" s="207">
        <v>0.48032786885245898</v>
      </c>
      <c r="W68" s="96">
        <v>1667</v>
      </c>
      <c r="X68" s="207">
        <v>0.30128320983191798</v>
      </c>
      <c r="Y68" s="96">
        <v>3866</v>
      </c>
      <c r="Z68" s="207">
        <v>0.69871679016808197</v>
      </c>
      <c r="AA68" s="96">
        <v>334</v>
      </c>
      <c r="AB68" s="207">
        <v>0.54754098360655701</v>
      </c>
      <c r="AC68" s="96">
        <v>276</v>
      </c>
      <c r="AD68" s="207">
        <v>45.245901639344297</v>
      </c>
      <c r="AE68" s="96">
        <v>242</v>
      </c>
      <c r="AF68" s="207">
        <v>0.39672131147541001</v>
      </c>
      <c r="AG68" s="96">
        <v>229</v>
      </c>
      <c r="AH68" s="207">
        <v>0.37540983606557399</v>
      </c>
      <c r="AI68" s="96">
        <v>75</v>
      </c>
      <c r="AJ68" s="207">
        <v>0.12295081967213101</v>
      </c>
      <c r="AK68" s="96">
        <v>64</v>
      </c>
      <c r="AL68" s="207">
        <v>0.104918032786885</v>
      </c>
      <c r="AM68" s="96">
        <v>0</v>
      </c>
      <c r="AN68" s="207">
        <v>0</v>
      </c>
      <c r="AO68" s="96">
        <v>0</v>
      </c>
      <c r="AP68" s="207">
        <v>0</v>
      </c>
      <c r="AQ68" s="101">
        <v>5533</v>
      </c>
      <c r="AR68" s="101">
        <v>610</v>
      </c>
      <c r="AT68" s="55"/>
      <c r="AU68" s="55">
        <v>315</v>
      </c>
      <c r="AV68" s="55">
        <v>1778</v>
      </c>
      <c r="AW68" s="55">
        <v>0.46290028638375402</v>
      </c>
      <c r="AX68" s="55">
        <v>1109</v>
      </c>
      <c r="AY68" s="55">
        <v>0.28872689403801099</v>
      </c>
      <c r="AZ68" s="55">
        <v>359</v>
      </c>
      <c r="BA68" s="55">
        <v>9.34652434261911E-2</v>
      </c>
      <c r="BB68" s="55">
        <v>66</v>
      </c>
      <c r="BC68" s="55">
        <v>1.7183025253840099E-2</v>
      </c>
      <c r="BD68" s="55">
        <v>11</v>
      </c>
      <c r="BE68" s="55">
        <v>2.8638375423066902E-3</v>
      </c>
      <c r="BF68" s="55">
        <v>11</v>
      </c>
      <c r="BG68" s="55">
        <v>507</v>
      </c>
      <c r="BH68" s="55">
        <v>1896</v>
      </c>
      <c r="BI68" s="55">
        <v>0.49362145274668101</v>
      </c>
      <c r="BJ68" s="55">
        <v>1945</v>
      </c>
      <c r="BK68" s="55">
        <v>0.50637854725331899</v>
      </c>
      <c r="BL68" s="55">
        <v>437</v>
      </c>
      <c r="BM68" s="55">
        <v>0.42717497556207201</v>
      </c>
      <c r="BN68" s="55">
        <v>586</v>
      </c>
      <c r="BO68" s="55">
        <v>0.57282502443792804</v>
      </c>
      <c r="BP68" s="55">
        <v>2588</v>
      </c>
      <c r="BQ68" s="55">
        <v>0.67378286904452001</v>
      </c>
      <c r="BR68" s="55">
        <v>1253</v>
      </c>
      <c r="BS68" s="55">
        <v>0.32621713095547999</v>
      </c>
      <c r="BT68" s="55">
        <v>274</v>
      </c>
      <c r="BU68" s="55">
        <v>0.267839687194526</v>
      </c>
      <c r="BV68" s="55">
        <v>749</v>
      </c>
      <c r="BW68" s="55">
        <v>0.732160312805474</v>
      </c>
      <c r="BX68" s="55">
        <v>484</v>
      </c>
      <c r="BY68" s="55">
        <v>0.473118279569892</v>
      </c>
      <c r="BZ68" s="55">
        <v>231</v>
      </c>
      <c r="CA68" s="55">
        <v>0.225806451612903</v>
      </c>
      <c r="CB68" s="55">
        <v>102</v>
      </c>
      <c r="CC68" s="55">
        <v>9.9706744868035199E-2</v>
      </c>
      <c r="CD68" s="55">
        <v>206</v>
      </c>
      <c r="CE68" s="55">
        <v>0.20136852394916899</v>
      </c>
      <c r="CF68" s="55">
        <v>0</v>
      </c>
      <c r="CG68" s="55">
        <v>0</v>
      </c>
      <c r="CH68" s="55">
        <v>0</v>
      </c>
      <c r="CI68" s="55">
        <v>0</v>
      </c>
    </row>
    <row r="69" spans="1:87" ht="15">
      <c r="A69" s="94">
        <v>134</v>
      </c>
      <c r="B69" s="94" t="s">
        <v>63</v>
      </c>
      <c r="C69" s="96">
        <v>1466</v>
      </c>
      <c r="D69" s="207">
        <v>0.22742786224014899</v>
      </c>
      <c r="E69" s="96">
        <v>2364</v>
      </c>
      <c r="F69" s="207">
        <v>0.36673906298479703</v>
      </c>
      <c r="G69" s="96">
        <v>918</v>
      </c>
      <c r="H69" s="207">
        <v>0.142413900093081</v>
      </c>
      <c r="I69" s="96">
        <v>92</v>
      </c>
      <c r="J69" s="207">
        <v>1.4272417002792401E-2</v>
      </c>
      <c r="K69" s="96">
        <v>35</v>
      </c>
      <c r="L69" s="207">
        <v>5.4297238597579896E-3</v>
      </c>
      <c r="M69" s="96">
        <v>38</v>
      </c>
      <c r="N69" s="96">
        <v>1533</v>
      </c>
      <c r="O69" s="96">
        <v>3429</v>
      </c>
      <c r="P69" s="207">
        <v>0.531957803288861</v>
      </c>
      <c r="Q69" s="96">
        <v>3017</v>
      </c>
      <c r="R69" s="207">
        <v>0.468042196711139</v>
      </c>
      <c r="S69" s="96">
        <v>214</v>
      </c>
      <c r="T69" s="207">
        <v>0.50831353919239897</v>
      </c>
      <c r="U69" s="96">
        <v>207</v>
      </c>
      <c r="V69" s="207">
        <v>0.49168646080760098</v>
      </c>
      <c r="W69" s="96">
        <v>1925</v>
      </c>
      <c r="X69" s="207">
        <v>0.29863481228668898</v>
      </c>
      <c r="Y69" s="96">
        <v>4521</v>
      </c>
      <c r="Z69" s="207">
        <v>0.70136518771331102</v>
      </c>
      <c r="AA69" s="96">
        <v>328</v>
      </c>
      <c r="AB69" s="207">
        <v>0.77909738717339705</v>
      </c>
      <c r="AC69" s="96">
        <v>93</v>
      </c>
      <c r="AD69" s="207">
        <v>22.0902612826603</v>
      </c>
      <c r="AE69" s="96">
        <v>162</v>
      </c>
      <c r="AF69" s="207">
        <v>0.38479809976246998</v>
      </c>
      <c r="AG69" s="96">
        <v>141</v>
      </c>
      <c r="AH69" s="207">
        <v>0.33491686460807601</v>
      </c>
      <c r="AI69" s="96">
        <v>51</v>
      </c>
      <c r="AJ69" s="207">
        <v>0.12114014251781501</v>
      </c>
      <c r="AK69" s="96">
        <v>66</v>
      </c>
      <c r="AL69" s="207">
        <v>0.15676959619952499</v>
      </c>
      <c r="AM69" s="96">
        <v>1</v>
      </c>
      <c r="AN69" s="207">
        <v>2.37529691211401E-3</v>
      </c>
      <c r="AO69" s="96">
        <v>0</v>
      </c>
      <c r="AP69" s="207">
        <v>0</v>
      </c>
      <c r="AQ69" s="101">
        <v>6446</v>
      </c>
      <c r="AR69" s="101">
        <v>421</v>
      </c>
      <c r="AT69" s="55"/>
      <c r="AU69" s="55">
        <v>361</v>
      </c>
      <c r="AV69" s="55">
        <v>1976</v>
      </c>
      <c r="AW69" s="55">
        <v>0.12705761316872399</v>
      </c>
      <c r="AX69" s="55">
        <v>2374</v>
      </c>
      <c r="AY69" s="55">
        <v>0.15264917695473301</v>
      </c>
      <c r="AZ69" s="55">
        <v>1018</v>
      </c>
      <c r="BA69" s="55">
        <v>6.5457818930041198E-2</v>
      </c>
      <c r="BB69" s="55">
        <v>718</v>
      </c>
      <c r="BC69" s="55">
        <v>4.6167695473251003E-2</v>
      </c>
      <c r="BD69" s="55">
        <v>133</v>
      </c>
      <c r="BE69" s="55">
        <v>8.5519547325102908E-3</v>
      </c>
      <c r="BF69" s="55">
        <v>925</v>
      </c>
      <c r="BG69" s="55">
        <v>8408</v>
      </c>
      <c r="BH69" s="55">
        <v>7360</v>
      </c>
      <c r="BI69" s="55">
        <v>0.47325102880658398</v>
      </c>
      <c r="BJ69" s="55">
        <v>8192</v>
      </c>
      <c r="BK69" s="55">
        <v>0.52674897119341602</v>
      </c>
      <c r="BL69" s="55">
        <v>957</v>
      </c>
      <c r="BM69" s="55">
        <v>0.41973684210526302</v>
      </c>
      <c r="BN69" s="55">
        <v>1323</v>
      </c>
      <c r="BO69" s="55">
        <v>0.58026315789473704</v>
      </c>
      <c r="BP69" s="55">
        <v>10872</v>
      </c>
      <c r="BQ69" s="55">
        <v>0.69907407407407396</v>
      </c>
      <c r="BR69" s="55">
        <v>4680</v>
      </c>
      <c r="BS69" s="55">
        <v>0.30092592592592599</v>
      </c>
      <c r="BT69" s="55">
        <v>550</v>
      </c>
      <c r="BU69" s="55">
        <v>0.24122807017543901</v>
      </c>
      <c r="BV69" s="55">
        <v>1730</v>
      </c>
      <c r="BW69" s="55">
        <v>0.75877192982456099</v>
      </c>
      <c r="BX69" s="55">
        <v>1114</v>
      </c>
      <c r="BY69" s="55">
        <v>0.48859649122806997</v>
      </c>
      <c r="BZ69" s="55">
        <v>627</v>
      </c>
      <c r="CA69" s="55">
        <v>0.27500000000000002</v>
      </c>
      <c r="CB69" s="55">
        <v>209</v>
      </c>
      <c r="CC69" s="55">
        <v>9.1666666666666702E-2</v>
      </c>
      <c r="CD69" s="55">
        <v>330</v>
      </c>
      <c r="CE69" s="55">
        <v>0.144736842105263</v>
      </c>
      <c r="CF69" s="55">
        <v>0</v>
      </c>
      <c r="CG69" s="55">
        <v>0</v>
      </c>
      <c r="CH69" s="55">
        <v>0</v>
      </c>
      <c r="CI69" s="55">
        <v>0</v>
      </c>
    </row>
    <row r="70" spans="1:87" ht="15">
      <c r="A70" s="94">
        <v>150</v>
      </c>
      <c r="B70" s="94" t="s">
        <v>994</v>
      </c>
      <c r="C70" s="96">
        <v>445</v>
      </c>
      <c r="D70" s="207">
        <v>0.27435265104808898</v>
      </c>
      <c r="E70" s="96">
        <v>529</v>
      </c>
      <c r="F70" s="207">
        <v>0.326140567200986</v>
      </c>
      <c r="G70" s="96">
        <v>240</v>
      </c>
      <c r="H70" s="207">
        <v>0.14796547472256499</v>
      </c>
      <c r="I70" s="96">
        <v>71</v>
      </c>
      <c r="J70" s="207">
        <v>4.3773119605425397E-2</v>
      </c>
      <c r="K70" s="96">
        <v>18</v>
      </c>
      <c r="L70" s="207">
        <v>1.1097410604192399E-2</v>
      </c>
      <c r="M70" s="96">
        <v>23</v>
      </c>
      <c r="N70" s="96">
        <v>296</v>
      </c>
      <c r="O70" s="96">
        <v>803</v>
      </c>
      <c r="P70" s="207">
        <v>0.495067817509248</v>
      </c>
      <c r="Q70" s="96">
        <v>819</v>
      </c>
      <c r="R70" s="207">
        <v>0.504932182490752</v>
      </c>
      <c r="S70" s="96">
        <v>573</v>
      </c>
      <c r="T70" s="207">
        <v>0.54158790170132298</v>
      </c>
      <c r="U70" s="96">
        <v>485</v>
      </c>
      <c r="V70" s="207">
        <v>0.45841209829867702</v>
      </c>
      <c r="W70" s="96">
        <v>1145</v>
      </c>
      <c r="X70" s="207">
        <v>0.70591861898890296</v>
      </c>
      <c r="Y70" s="96">
        <v>477</v>
      </c>
      <c r="Z70" s="207">
        <v>0.29408138101109699</v>
      </c>
      <c r="AA70" s="96">
        <v>891</v>
      </c>
      <c r="AB70" s="207">
        <v>0.842155009451796</v>
      </c>
      <c r="AC70" s="96">
        <v>167</v>
      </c>
      <c r="AD70" s="207">
        <v>15.784499054820399</v>
      </c>
      <c r="AE70" s="96">
        <v>448</v>
      </c>
      <c r="AF70" s="207">
        <v>0.42344045368619998</v>
      </c>
      <c r="AG70" s="96">
        <v>247</v>
      </c>
      <c r="AH70" s="207">
        <v>0.233459357277883</v>
      </c>
      <c r="AI70" s="96">
        <v>125</v>
      </c>
      <c r="AJ70" s="207">
        <v>0.118147448015123</v>
      </c>
      <c r="AK70" s="96">
        <v>238</v>
      </c>
      <c r="AL70" s="207">
        <v>0.22495274102079399</v>
      </c>
      <c r="AM70" s="96">
        <v>0</v>
      </c>
      <c r="AN70" s="207">
        <v>0</v>
      </c>
      <c r="AO70" s="96">
        <v>0</v>
      </c>
      <c r="AP70" s="207">
        <v>0</v>
      </c>
      <c r="AQ70" s="101">
        <v>1622</v>
      </c>
      <c r="AR70" s="101">
        <v>1058</v>
      </c>
      <c r="AT70" s="55"/>
      <c r="AU70" s="55">
        <v>647</v>
      </c>
      <c r="AV70" s="55">
        <v>1696</v>
      </c>
      <c r="AW70" s="55">
        <v>0.40847784200385401</v>
      </c>
      <c r="AX70" s="55">
        <v>712</v>
      </c>
      <c r="AY70" s="55">
        <v>0.17148362235067399</v>
      </c>
      <c r="AZ70" s="55">
        <v>201</v>
      </c>
      <c r="BA70" s="55">
        <v>4.8410404624277502E-2</v>
      </c>
      <c r="BB70" s="55">
        <v>148</v>
      </c>
      <c r="BC70" s="55">
        <v>3.5645472061657003E-2</v>
      </c>
      <c r="BD70" s="55">
        <v>15</v>
      </c>
      <c r="BE70" s="55">
        <v>3.6127167630057798E-3</v>
      </c>
      <c r="BF70" s="55">
        <v>60</v>
      </c>
      <c r="BG70" s="55">
        <v>1320</v>
      </c>
      <c r="BH70" s="55">
        <v>2056</v>
      </c>
      <c r="BI70" s="55">
        <v>0.49518304431599203</v>
      </c>
      <c r="BJ70" s="55">
        <v>2096</v>
      </c>
      <c r="BK70" s="55">
        <v>0.50481695568400797</v>
      </c>
      <c r="BL70" s="55">
        <v>583</v>
      </c>
      <c r="BM70" s="55">
        <v>0.45404984423675998</v>
      </c>
      <c r="BN70" s="55">
        <v>701</v>
      </c>
      <c r="BO70" s="55">
        <v>0.54595015576324002</v>
      </c>
      <c r="BP70" s="55">
        <v>2617</v>
      </c>
      <c r="BQ70" s="55">
        <v>0.63029865125240803</v>
      </c>
      <c r="BR70" s="55">
        <v>1535</v>
      </c>
      <c r="BS70" s="55">
        <v>0.36970134874759197</v>
      </c>
      <c r="BT70" s="55">
        <v>355</v>
      </c>
      <c r="BU70" s="55">
        <v>0.27647975077881598</v>
      </c>
      <c r="BV70" s="55">
        <v>929</v>
      </c>
      <c r="BW70" s="55">
        <v>0.72352024922118396</v>
      </c>
      <c r="BX70" s="55">
        <v>540</v>
      </c>
      <c r="BY70" s="55">
        <v>0.420560747663551</v>
      </c>
      <c r="BZ70" s="55">
        <v>356</v>
      </c>
      <c r="CA70" s="55">
        <v>0.27725856697819301</v>
      </c>
      <c r="CB70" s="55">
        <v>161</v>
      </c>
      <c r="CC70" s="55">
        <v>0.12538940809968799</v>
      </c>
      <c r="CD70" s="55">
        <v>227</v>
      </c>
      <c r="CE70" s="55">
        <v>0.176791277258567</v>
      </c>
      <c r="CF70" s="55">
        <v>0</v>
      </c>
      <c r="CG70" s="55">
        <v>0</v>
      </c>
      <c r="CH70" s="55">
        <v>0</v>
      </c>
      <c r="CI70" s="55">
        <v>0</v>
      </c>
    </row>
    <row r="71" spans="1:87" ht="15">
      <c r="A71" s="94">
        <v>237</v>
      </c>
      <c r="B71" s="94" t="s">
        <v>95</v>
      </c>
      <c r="C71" s="96">
        <v>968</v>
      </c>
      <c r="D71" s="207">
        <v>0.10313232473897301</v>
      </c>
      <c r="E71" s="96">
        <v>2492</v>
      </c>
      <c r="F71" s="207">
        <v>0.265501811208182</v>
      </c>
      <c r="G71" s="96">
        <v>2771</v>
      </c>
      <c r="H71" s="207">
        <v>0.29522693373108899</v>
      </c>
      <c r="I71" s="96">
        <v>1522</v>
      </c>
      <c r="J71" s="207">
        <v>0.162156403153633</v>
      </c>
      <c r="K71" s="96">
        <v>174</v>
      </c>
      <c r="L71" s="207">
        <v>1.8538248455146001E-2</v>
      </c>
      <c r="M71" s="96">
        <v>269</v>
      </c>
      <c r="N71" s="96">
        <v>1190</v>
      </c>
      <c r="O71" s="96">
        <v>4634</v>
      </c>
      <c r="P71" s="207">
        <v>0.49371404219049603</v>
      </c>
      <c r="Q71" s="96">
        <v>4752</v>
      </c>
      <c r="R71" s="207">
        <v>0.50628595780950303</v>
      </c>
      <c r="S71" s="96">
        <v>6229</v>
      </c>
      <c r="T71" s="207">
        <v>0.49582106184828501</v>
      </c>
      <c r="U71" s="96">
        <v>6334</v>
      </c>
      <c r="V71" s="207">
        <v>0.50417893815171499</v>
      </c>
      <c r="W71" s="96">
        <v>6912</v>
      </c>
      <c r="X71" s="207">
        <v>0.73641593863200505</v>
      </c>
      <c r="Y71" s="96">
        <v>2474</v>
      </c>
      <c r="Z71" s="207">
        <v>0.263584061367995</v>
      </c>
      <c r="AA71" s="96">
        <v>11513</v>
      </c>
      <c r="AB71" s="207">
        <v>0.916421236965693</v>
      </c>
      <c r="AC71" s="96">
        <v>1050</v>
      </c>
      <c r="AD71" s="207">
        <v>8.3578763034307109</v>
      </c>
      <c r="AE71" s="96">
        <v>3886</v>
      </c>
      <c r="AF71" s="207">
        <v>0.30932102204887402</v>
      </c>
      <c r="AG71" s="96">
        <v>2825</v>
      </c>
      <c r="AH71" s="207">
        <v>0.22486667197325499</v>
      </c>
      <c r="AI71" s="96">
        <v>2317</v>
      </c>
      <c r="AJ71" s="207">
        <v>0.18443047042903801</v>
      </c>
      <c r="AK71" s="96">
        <v>3498</v>
      </c>
      <c r="AL71" s="207">
        <v>0.27843667913714898</v>
      </c>
      <c r="AM71" s="96">
        <v>26</v>
      </c>
      <c r="AN71" s="207">
        <v>2.06956937037332E-3</v>
      </c>
      <c r="AO71" s="96">
        <v>11</v>
      </c>
      <c r="AP71" s="207">
        <v>8.75587041311789E-4</v>
      </c>
      <c r="AQ71" s="101">
        <v>9386</v>
      </c>
      <c r="AR71" s="101">
        <v>12563</v>
      </c>
      <c r="AT71" s="55"/>
      <c r="AU71" s="55">
        <v>658</v>
      </c>
      <c r="AV71" s="55">
        <v>435</v>
      </c>
      <c r="AW71" s="55">
        <v>0.245623941276115</v>
      </c>
      <c r="AX71" s="55">
        <v>501</v>
      </c>
      <c r="AY71" s="55">
        <v>0.28289102202145699</v>
      </c>
      <c r="AZ71" s="55">
        <v>334</v>
      </c>
      <c r="BA71" s="55">
        <v>0.18859401468097101</v>
      </c>
      <c r="BB71" s="55">
        <v>58</v>
      </c>
      <c r="BC71" s="55">
        <v>3.2749858836815401E-2</v>
      </c>
      <c r="BD71" s="55">
        <v>40</v>
      </c>
      <c r="BE71" s="55">
        <v>2.2586109542631301E-2</v>
      </c>
      <c r="BF71" s="55">
        <v>20</v>
      </c>
      <c r="BG71" s="55">
        <v>383</v>
      </c>
      <c r="BH71" s="55">
        <v>922</v>
      </c>
      <c r="BI71" s="55">
        <v>0.52060982495765096</v>
      </c>
      <c r="BJ71" s="55">
        <v>849</v>
      </c>
      <c r="BK71" s="55">
        <v>0.47939017504234899</v>
      </c>
      <c r="BL71" s="55">
        <v>434</v>
      </c>
      <c r="BM71" s="55">
        <v>0.47744774477447699</v>
      </c>
      <c r="BN71" s="55">
        <v>475</v>
      </c>
      <c r="BO71" s="55">
        <v>0.52255225522552295</v>
      </c>
      <c r="BP71" s="55">
        <v>764</v>
      </c>
      <c r="BQ71" s="55">
        <v>0.43139469226425697</v>
      </c>
      <c r="BR71" s="55">
        <v>1007</v>
      </c>
      <c r="BS71" s="55">
        <v>0.56860530773574203</v>
      </c>
      <c r="BT71" s="55">
        <v>226</v>
      </c>
      <c r="BU71" s="55">
        <v>0.24862486248624899</v>
      </c>
      <c r="BV71" s="55">
        <v>683</v>
      </c>
      <c r="BW71" s="55">
        <v>0.75137513751375096</v>
      </c>
      <c r="BX71" s="55">
        <v>334</v>
      </c>
      <c r="BY71" s="55">
        <v>0.36743674367436702</v>
      </c>
      <c r="BZ71" s="55">
        <v>177</v>
      </c>
      <c r="CA71" s="55">
        <v>0.19471947194719499</v>
      </c>
      <c r="CB71" s="55">
        <v>141</v>
      </c>
      <c r="CC71" s="55">
        <v>0.15511551155115499</v>
      </c>
      <c r="CD71" s="55">
        <v>256</v>
      </c>
      <c r="CE71" s="55">
        <v>0.281628162816282</v>
      </c>
      <c r="CF71" s="55">
        <v>0</v>
      </c>
      <c r="CG71" s="55">
        <v>0</v>
      </c>
      <c r="CH71" s="55">
        <v>1</v>
      </c>
      <c r="CI71" s="55">
        <v>1.1001100110011001E-3</v>
      </c>
    </row>
    <row r="72" spans="1:87" ht="15">
      <c r="A72" s="94">
        <v>264</v>
      </c>
      <c r="B72" s="94" t="s">
        <v>102</v>
      </c>
      <c r="C72" s="96">
        <v>218</v>
      </c>
      <c r="D72" s="207">
        <v>7.5043029259896699E-2</v>
      </c>
      <c r="E72" s="96">
        <v>817</v>
      </c>
      <c r="F72" s="207">
        <v>0.28123924268502598</v>
      </c>
      <c r="G72" s="96">
        <v>1173</v>
      </c>
      <c r="H72" s="207">
        <v>0.40378657487091202</v>
      </c>
      <c r="I72" s="96">
        <v>211</v>
      </c>
      <c r="J72" s="207">
        <v>7.2633390705679896E-2</v>
      </c>
      <c r="K72" s="96">
        <v>105</v>
      </c>
      <c r="L72" s="207">
        <v>3.6144578313252997E-2</v>
      </c>
      <c r="M72" s="96">
        <v>65</v>
      </c>
      <c r="N72" s="96">
        <v>316</v>
      </c>
      <c r="O72" s="96">
        <v>1466</v>
      </c>
      <c r="P72" s="207">
        <v>0.50464716006884702</v>
      </c>
      <c r="Q72" s="96">
        <v>1439</v>
      </c>
      <c r="R72" s="207">
        <v>0.49535283993115298</v>
      </c>
      <c r="S72" s="96">
        <v>3277</v>
      </c>
      <c r="T72" s="207">
        <v>0.54040237467018504</v>
      </c>
      <c r="U72" s="96">
        <v>2787</v>
      </c>
      <c r="V72" s="207">
        <v>0.45959762532981502</v>
      </c>
      <c r="W72" s="96">
        <v>1548</v>
      </c>
      <c r="X72" s="207">
        <v>0.53287435456110199</v>
      </c>
      <c r="Y72" s="96">
        <v>1357</v>
      </c>
      <c r="Z72" s="207">
        <v>0.46712564543889801</v>
      </c>
      <c r="AA72" s="96">
        <v>4716</v>
      </c>
      <c r="AB72" s="207">
        <v>0.77770448548812698</v>
      </c>
      <c r="AC72" s="96">
        <v>1348</v>
      </c>
      <c r="AD72" s="207">
        <v>22.229551451187302</v>
      </c>
      <c r="AE72" s="96">
        <v>2290</v>
      </c>
      <c r="AF72" s="207">
        <v>0.377638522427441</v>
      </c>
      <c r="AG72" s="96">
        <v>1061</v>
      </c>
      <c r="AH72" s="207">
        <v>0.17496701846965701</v>
      </c>
      <c r="AI72" s="96">
        <v>985</v>
      </c>
      <c r="AJ72" s="207">
        <v>0.16243403693931399</v>
      </c>
      <c r="AK72" s="96">
        <v>1722</v>
      </c>
      <c r="AL72" s="207">
        <v>0.28397097625329798</v>
      </c>
      <c r="AM72" s="96">
        <v>2</v>
      </c>
      <c r="AN72" s="207">
        <v>3.2981530343007898E-4</v>
      </c>
      <c r="AO72" s="96">
        <v>4</v>
      </c>
      <c r="AP72" s="207">
        <v>6.5963060686015796E-4</v>
      </c>
      <c r="AQ72" s="101">
        <v>2905</v>
      </c>
      <c r="AR72" s="101">
        <v>6064</v>
      </c>
      <c r="AT72" s="55"/>
      <c r="AU72" s="55">
        <v>664</v>
      </c>
      <c r="AV72" s="55">
        <v>1098</v>
      </c>
      <c r="AW72" s="55">
        <v>0.10984393757503</v>
      </c>
      <c r="AX72" s="55">
        <v>3062</v>
      </c>
      <c r="AY72" s="55">
        <v>0.306322529011605</v>
      </c>
      <c r="AZ72" s="55">
        <v>3582</v>
      </c>
      <c r="BA72" s="55">
        <v>0.35834333733493401</v>
      </c>
      <c r="BB72" s="55">
        <v>716</v>
      </c>
      <c r="BC72" s="55">
        <v>7.1628651460584197E-2</v>
      </c>
      <c r="BD72" s="55">
        <v>312</v>
      </c>
      <c r="BE72" s="55">
        <v>3.1212484993997602E-2</v>
      </c>
      <c r="BF72" s="55">
        <v>125</v>
      </c>
      <c r="BG72" s="55">
        <v>1101</v>
      </c>
      <c r="BH72" s="55">
        <v>5189</v>
      </c>
      <c r="BI72" s="55">
        <v>0.51910764305722301</v>
      </c>
      <c r="BJ72" s="55">
        <v>4807</v>
      </c>
      <c r="BK72" s="55">
        <v>0.48089235694277699</v>
      </c>
      <c r="BL72" s="55">
        <v>6759</v>
      </c>
      <c r="BM72" s="55">
        <v>0.46859400998336098</v>
      </c>
      <c r="BN72" s="55">
        <v>7665</v>
      </c>
      <c r="BO72" s="55">
        <v>0.53140599001663902</v>
      </c>
      <c r="BP72" s="55">
        <v>4628</v>
      </c>
      <c r="BQ72" s="55">
        <v>0.462985194077631</v>
      </c>
      <c r="BR72" s="55">
        <v>5368</v>
      </c>
      <c r="BS72" s="55">
        <v>0.53701480592236905</v>
      </c>
      <c r="BT72" s="55">
        <v>3481</v>
      </c>
      <c r="BU72" s="55">
        <v>0.241333887964504</v>
      </c>
      <c r="BV72" s="55">
        <v>10943</v>
      </c>
      <c r="BW72" s="55">
        <v>0.75866611203549605</v>
      </c>
      <c r="BX72" s="55">
        <v>5361</v>
      </c>
      <c r="BY72" s="55">
        <v>0.371672212978369</v>
      </c>
      <c r="BZ72" s="55">
        <v>2673</v>
      </c>
      <c r="CA72" s="55">
        <v>0.18531613976705499</v>
      </c>
      <c r="CB72" s="55">
        <v>2295</v>
      </c>
      <c r="CC72" s="55">
        <v>0.159109816971714</v>
      </c>
      <c r="CD72" s="55">
        <v>4076</v>
      </c>
      <c r="CE72" s="55">
        <v>0.28258458125346603</v>
      </c>
      <c r="CF72" s="55">
        <v>9</v>
      </c>
      <c r="CG72" s="55">
        <v>6.2396006655573999E-4</v>
      </c>
      <c r="CH72" s="55">
        <v>10</v>
      </c>
      <c r="CI72" s="55">
        <v>6.9328896283971195E-4</v>
      </c>
    </row>
    <row r="73" spans="1:87" ht="15">
      <c r="A73" s="94">
        <v>310</v>
      </c>
      <c r="B73" s="94" t="s">
        <v>114</v>
      </c>
      <c r="C73" s="96">
        <v>1481</v>
      </c>
      <c r="D73" s="207">
        <v>0.31719854358534999</v>
      </c>
      <c r="E73" s="96">
        <v>1689</v>
      </c>
      <c r="F73" s="207">
        <v>0.36174769757978198</v>
      </c>
      <c r="G73" s="96">
        <v>584</v>
      </c>
      <c r="H73" s="207">
        <v>0.125080316984365</v>
      </c>
      <c r="I73" s="96">
        <v>226</v>
      </c>
      <c r="J73" s="207">
        <v>4.8404369243949502E-2</v>
      </c>
      <c r="K73" s="96">
        <v>67</v>
      </c>
      <c r="L73" s="207">
        <v>1.4349967873206301E-2</v>
      </c>
      <c r="M73" s="96">
        <v>46</v>
      </c>
      <c r="N73" s="96">
        <v>576</v>
      </c>
      <c r="O73" s="96">
        <v>2281</v>
      </c>
      <c r="P73" s="207">
        <v>0.48854144356393198</v>
      </c>
      <c r="Q73" s="96">
        <v>2388</v>
      </c>
      <c r="R73" s="207">
        <v>0.51145855643606797</v>
      </c>
      <c r="S73" s="96">
        <v>1110</v>
      </c>
      <c r="T73" s="207">
        <v>0.57216494845360799</v>
      </c>
      <c r="U73" s="96">
        <v>830</v>
      </c>
      <c r="V73" s="207">
        <v>0.42783505154639201</v>
      </c>
      <c r="W73" s="96">
        <v>2426</v>
      </c>
      <c r="X73" s="207">
        <v>0.51959734418504999</v>
      </c>
      <c r="Y73" s="96">
        <v>2243</v>
      </c>
      <c r="Z73" s="207">
        <v>0.48040265581495001</v>
      </c>
      <c r="AA73" s="96">
        <v>1537</v>
      </c>
      <c r="AB73" s="207">
        <v>0.79226804123711303</v>
      </c>
      <c r="AC73" s="96">
        <v>403</v>
      </c>
      <c r="AD73" s="207">
        <v>20.7731958762887</v>
      </c>
      <c r="AE73" s="96">
        <v>871</v>
      </c>
      <c r="AF73" s="207">
        <v>0.44896907216494802</v>
      </c>
      <c r="AG73" s="96">
        <v>415</v>
      </c>
      <c r="AH73" s="207">
        <v>0.213917525773196</v>
      </c>
      <c r="AI73" s="96">
        <v>235</v>
      </c>
      <c r="AJ73" s="207">
        <v>0.12113402061855701</v>
      </c>
      <c r="AK73" s="96">
        <v>415</v>
      </c>
      <c r="AL73" s="207">
        <v>0.213917525773196</v>
      </c>
      <c r="AM73" s="96">
        <v>4</v>
      </c>
      <c r="AN73" s="207">
        <v>2.0618556701030898E-3</v>
      </c>
      <c r="AO73" s="96">
        <v>0</v>
      </c>
      <c r="AP73" s="207">
        <v>0</v>
      </c>
      <c r="AQ73" s="101">
        <v>4669</v>
      </c>
      <c r="AR73" s="101">
        <v>1940</v>
      </c>
      <c r="AT73" s="55"/>
      <c r="AU73" s="55">
        <v>686</v>
      </c>
      <c r="AV73" s="55">
        <v>1859</v>
      </c>
      <c r="AW73" s="55">
        <v>0.106734799333984</v>
      </c>
      <c r="AX73" s="55">
        <v>4909</v>
      </c>
      <c r="AY73" s="55">
        <v>0.28185106505138702</v>
      </c>
      <c r="AZ73" s="55">
        <v>6029</v>
      </c>
      <c r="BA73" s="55">
        <v>0.34615605442957997</v>
      </c>
      <c r="BB73" s="55">
        <v>1746</v>
      </c>
      <c r="BC73" s="55">
        <v>0.100246885227077</v>
      </c>
      <c r="BD73" s="55">
        <v>612</v>
      </c>
      <c r="BE73" s="55">
        <v>3.5138083481655903E-2</v>
      </c>
      <c r="BF73" s="55">
        <v>304</v>
      </c>
      <c r="BG73" s="55">
        <v>1958</v>
      </c>
      <c r="BH73" s="55">
        <v>8714</v>
      </c>
      <c r="BI73" s="55">
        <v>0.50031578342998195</v>
      </c>
      <c r="BJ73" s="55">
        <v>8703</v>
      </c>
      <c r="BK73" s="55">
        <v>0.49968421657001799</v>
      </c>
      <c r="BL73" s="55">
        <v>10009</v>
      </c>
      <c r="BM73" s="55">
        <v>0.468586142322097</v>
      </c>
      <c r="BN73" s="55">
        <v>11351</v>
      </c>
      <c r="BO73" s="55">
        <v>0.53141385767790295</v>
      </c>
      <c r="BP73" s="55">
        <v>7065</v>
      </c>
      <c r="BQ73" s="55">
        <v>0.40563816960440902</v>
      </c>
      <c r="BR73" s="55">
        <v>10352</v>
      </c>
      <c r="BS73" s="55">
        <v>0.59436183039559098</v>
      </c>
      <c r="BT73" s="55">
        <v>3273</v>
      </c>
      <c r="BU73" s="55">
        <v>0.153230337078652</v>
      </c>
      <c r="BV73" s="55">
        <v>18087</v>
      </c>
      <c r="BW73" s="55">
        <v>0.84676966292134803</v>
      </c>
      <c r="BX73" s="55">
        <v>7655</v>
      </c>
      <c r="BY73" s="55">
        <v>0.35838014981273397</v>
      </c>
      <c r="BZ73" s="55">
        <v>4222</v>
      </c>
      <c r="CA73" s="55">
        <v>0.197659176029963</v>
      </c>
      <c r="CB73" s="55">
        <v>3674</v>
      </c>
      <c r="CC73" s="55">
        <v>0.172003745318352</v>
      </c>
      <c r="CD73" s="55">
        <v>5775</v>
      </c>
      <c r="CE73" s="55">
        <v>0.27036516853932602</v>
      </c>
      <c r="CF73" s="55">
        <v>22</v>
      </c>
      <c r="CG73" s="55">
        <v>1.0299625468164801E-3</v>
      </c>
      <c r="CH73" s="55">
        <v>12</v>
      </c>
      <c r="CI73" s="55">
        <v>5.6179775280898903E-4</v>
      </c>
    </row>
    <row r="74" spans="1:87" ht="15">
      <c r="A74" s="94">
        <v>315</v>
      </c>
      <c r="B74" s="94" t="s">
        <v>118</v>
      </c>
      <c r="C74" s="96">
        <v>1778</v>
      </c>
      <c r="D74" s="207">
        <v>0.46290028638375402</v>
      </c>
      <c r="E74" s="96">
        <v>1109</v>
      </c>
      <c r="F74" s="207">
        <v>0.28872689403801099</v>
      </c>
      <c r="G74" s="96">
        <v>359</v>
      </c>
      <c r="H74" s="207">
        <v>9.34652434261911E-2</v>
      </c>
      <c r="I74" s="96">
        <v>66</v>
      </c>
      <c r="J74" s="207">
        <v>1.7183025253840099E-2</v>
      </c>
      <c r="K74" s="96">
        <v>11</v>
      </c>
      <c r="L74" s="207">
        <v>2.8638375423066902E-3</v>
      </c>
      <c r="M74" s="96">
        <v>11</v>
      </c>
      <c r="N74" s="96">
        <v>507</v>
      </c>
      <c r="O74" s="96">
        <v>1945</v>
      </c>
      <c r="P74" s="207">
        <v>0.50637854725331899</v>
      </c>
      <c r="Q74" s="96">
        <v>1896</v>
      </c>
      <c r="R74" s="207">
        <v>0.49362145274668101</v>
      </c>
      <c r="S74" s="96">
        <v>586</v>
      </c>
      <c r="T74" s="207">
        <v>0.57282502443792804</v>
      </c>
      <c r="U74" s="96">
        <v>437</v>
      </c>
      <c r="V74" s="207">
        <v>0.42717497556207201</v>
      </c>
      <c r="W74" s="96">
        <v>1253</v>
      </c>
      <c r="X74" s="207">
        <v>0.32621713095547999</v>
      </c>
      <c r="Y74" s="96">
        <v>2588</v>
      </c>
      <c r="Z74" s="207">
        <v>0.67378286904452001</v>
      </c>
      <c r="AA74" s="96">
        <v>749</v>
      </c>
      <c r="AB74" s="207">
        <v>0.732160312805474</v>
      </c>
      <c r="AC74" s="96">
        <v>274</v>
      </c>
      <c r="AD74" s="207">
        <v>26.783968719452599</v>
      </c>
      <c r="AE74" s="96">
        <v>484</v>
      </c>
      <c r="AF74" s="207">
        <v>0.473118279569892</v>
      </c>
      <c r="AG74" s="96">
        <v>231</v>
      </c>
      <c r="AH74" s="207">
        <v>0.225806451612903</v>
      </c>
      <c r="AI74" s="96">
        <v>102</v>
      </c>
      <c r="AJ74" s="207">
        <v>9.9706744868035199E-2</v>
      </c>
      <c r="AK74" s="96">
        <v>206</v>
      </c>
      <c r="AL74" s="207">
        <v>0.20136852394916899</v>
      </c>
      <c r="AM74" s="96">
        <v>0</v>
      </c>
      <c r="AN74" s="207">
        <v>0</v>
      </c>
      <c r="AO74" s="96">
        <v>0</v>
      </c>
      <c r="AP74" s="207">
        <v>0</v>
      </c>
      <c r="AQ74" s="101">
        <v>3841</v>
      </c>
      <c r="AR74" s="101">
        <v>1023</v>
      </c>
      <c r="AT74" s="55"/>
      <c r="AU74" s="55">
        <v>819</v>
      </c>
      <c r="AV74" s="55">
        <v>890</v>
      </c>
      <c r="AW74" s="55">
        <v>0.23408732246186201</v>
      </c>
      <c r="AX74" s="55">
        <v>963</v>
      </c>
      <c r="AY74" s="55">
        <v>0.25328774329300402</v>
      </c>
      <c r="AZ74" s="55">
        <v>368</v>
      </c>
      <c r="BA74" s="55">
        <v>9.6791162546028403E-2</v>
      </c>
      <c r="BB74" s="55">
        <v>74</v>
      </c>
      <c r="BC74" s="55">
        <v>1.9463440294581798E-2</v>
      </c>
      <c r="BD74" s="55">
        <v>28</v>
      </c>
      <c r="BE74" s="55">
        <v>7.3645449763282498E-3</v>
      </c>
      <c r="BF74" s="55">
        <v>35</v>
      </c>
      <c r="BG74" s="55">
        <v>1444</v>
      </c>
      <c r="BH74" s="55">
        <v>1789</v>
      </c>
      <c r="BI74" s="55">
        <v>0.47054182009468698</v>
      </c>
      <c r="BJ74" s="55">
        <v>2013</v>
      </c>
      <c r="BK74" s="55">
        <v>0.52945817990531296</v>
      </c>
      <c r="BL74" s="55">
        <v>308</v>
      </c>
      <c r="BM74" s="55">
        <v>0.45697329376854601</v>
      </c>
      <c r="BN74" s="55">
        <v>366</v>
      </c>
      <c r="BO74" s="55">
        <v>0.54302670623145399</v>
      </c>
      <c r="BP74" s="55">
        <v>2671</v>
      </c>
      <c r="BQ74" s="55">
        <v>0.70252498684902698</v>
      </c>
      <c r="BR74" s="55">
        <v>1131</v>
      </c>
      <c r="BS74" s="55">
        <v>0.29747501315097302</v>
      </c>
      <c r="BT74" s="55">
        <v>198</v>
      </c>
      <c r="BU74" s="55">
        <v>0.29376854599406499</v>
      </c>
      <c r="BV74" s="55">
        <v>476</v>
      </c>
      <c r="BW74" s="55">
        <v>0.70623145400593501</v>
      </c>
      <c r="BX74" s="55">
        <v>265</v>
      </c>
      <c r="BY74" s="55">
        <v>0.39317507418397601</v>
      </c>
      <c r="BZ74" s="55">
        <v>174</v>
      </c>
      <c r="CA74" s="55">
        <v>0.25816023738872401</v>
      </c>
      <c r="CB74" s="55">
        <v>101</v>
      </c>
      <c r="CC74" s="55">
        <v>0.14985163204747801</v>
      </c>
      <c r="CD74" s="55">
        <v>134</v>
      </c>
      <c r="CE74" s="55">
        <v>0.198813056379822</v>
      </c>
      <c r="CF74" s="55">
        <v>0</v>
      </c>
      <c r="CG74" s="55">
        <v>0</v>
      </c>
      <c r="CH74" s="55">
        <v>0</v>
      </c>
      <c r="CI74" s="55">
        <v>0</v>
      </c>
    </row>
    <row r="75" spans="1:87" ht="15">
      <c r="A75" s="94">
        <v>361</v>
      </c>
      <c r="B75" s="94" t="s">
        <v>131</v>
      </c>
      <c r="C75" s="96">
        <v>1976</v>
      </c>
      <c r="D75" s="207">
        <v>0.12705761316872399</v>
      </c>
      <c r="E75" s="96">
        <v>2374</v>
      </c>
      <c r="F75" s="207">
        <v>0.15264917695473301</v>
      </c>
      <c r="G75" s="96">
        <v>1018</v>
      </c>
      <c r="H75" s="207">
        <v>6.5457818930041198E-2</v>
      </c>
      <c r="I75" s="96">
        <v>718</v>
      </c>
      <c r="J75" s="207">
        <v>4.6167695473251003E-2</v>
      </c>
      <c r="K75" s="96">
        <v>133</v>
      </c>
      <c r="L75" s="207">
        <v>8.5519547325102908E-3</v>
      </c>
      <c r="M75" s="96">
        <v>925</v>
      </c>
      <c r="N75" s="96">
        <v>8408</v>
      </c>
      <c r="O75" s="96">
        <v>8192</v>
      </c>
      <c r="P75" s="207">
        <v>0.52674897119341602</v>
      </c>
      <c r="Q75" s="96">
        <v>7360</v>
      </c>
      <c r="R75" s="207">
        <v>0.47325102880658398</v>
      </c>
      <c r="S75" s="96">
        <v>1323</v>
      </c>
      <c r="T75" s="207">
        <v>0.58026315789473704</v>
      </c>
      <c r="U75" s="96">
        <v>957</v>
      </c>
      <c r="V75" s="207">
        <v>0.41973684210526302</v>
      </c>
      <c r="W75" s="96">
        <v>4680</v>
      </c>
      <c r="X75" s="207">
        <v>0.30092592592592599</v>
      </c>
      <c r="Y75" s="96">
        <v>10872</v>
      </c>
      <c r="Z75" s="207">
        <v>0.69907407407407396</v>
      </c>
      <c r="AA75" s="96">
        <v>1730</v>
      </c>
      <c r="AB75" s="207">
        <v>0.75877192982456099</v>
      </c>
      <c r="AC75" s="96">
        <v>550</v>
      </c>
      <c r="AD75" s="207">
        <v>24.122807017543899</v>
      </c>
      <c r="AE75" s="96">
        <v>1114</v>
      </c>
      <c r="AF75" s="207">
        <v>0.48859649122806997</v>
      </c>
      <c r="AG75" s="96">
        <v>627</v>
      </c>
      <c r="AH75" s="207">
        <v>0.27500000000000002</v>
      </c>
      <c r="AI75" s="96">
        <v>209</v>
      </c>
      <c r="AJ75" s="207">
        <v>9.1666666666666702E-2</v>
      </c>
      <c r="AK75" s="96">
        <v>330</v>
      </c>
      <c r="AL75" s="207">
        <v>0.144736842105263</v>
      </c>
      <c r="AM75" s="96">
        <v>0</v>
      </c>
      <c r="AN75" s="207">
        <v>0</v>
      </c>
      <c r="AO75" s="96">
        <v>0</v>
      </c>
      <c r="AP75" s="207">
        <v>0</v>
      </c>
      <c r="AQ75" s="101">
        <v>15552</v>
      </c>
      <c r="AR75" s="101">
        <v>2280</v>
      </c>
      <c r="AT75" s="55"/>
      <c r="AU75" s="55">
        <v>854</v>
      </c>
      <c r="AV75" s="55">
        <v>4543</v>
      </c>
      <c r="AW75" s="55">
        <v>0.34631803628601898</v>
      </c>
      <c r="AX75" s="55">
        <v>2269</v>
      </c>
      <c r="AY75" s="55">
        <v>0.17296844031102299</v>
      </c>
      <c r="AZ75" s="55">
        <v>422</v>
      </c>
      <c r="BA75" s="55">
        <v>3.2169538039335303E-2</v>
      </c>
      <c r="BB75" s="55">
        <v>352</v>
      </c>
      <c r="BC75" s="55">
        <v>2.68333587437109E-2</v>
      </c>
      <c r="BD75" s="55">
        <v>82</v>
      </c>
      <c r="BE75" s="55">
        <v>6.2509528891599303E-3</v>
      </c>
      <c r="BF75" s="55">
        <v>168</v>
      </c>
      <c r="BG75" s="55">
        <v>5282</v>
      </c>
      <c r="BH75" s="55">
        <v>6190</v>
      </c>
      <c r="BI75" s="55">
        <v>0.47187071199878</v>
      </c>
      <c r="BJ75" s="55">
        <v>6928</v>
      </c>
      <c r="BK75" s="55">
        <v>0.52812928800122005</v>
      </c>
      <c r="BL75" s="55">
        <v>432</v>
      </c>
      <c r="BM75" s="55">
        <v>0.431568431568432</v>
      </c>
      <c r="BN75" s="55">
        <v>569</v>
      </c>
      <c r="BO75" s="55">
        <v>0.56843156843156795</v>
      </c>
      <c r="BP75" s="55">
        <v>9418</v>
      </c>
      <c r="BQ75" s="55">
        <v>0.71794480865985699</v>
      </c>
      <c r="BR75" s="55">
        <v>3700</v>
      </c>
      <c r="BS75" s="55">
        <v>0.28205519134014301</v>
      </c>
      <c r="BT75" s="55">
        <v>547</v>
      </c>
      <c r="BU75" s="55">
        <v>0.54645354645354605</v>
      </c>
      <c r="BV75" s="55">
        <v>454</v>
      </c>
      <c r="BW75" s="55">
        <v>0.45354645354645401</v>
      </c>
      <c r="BX75" s="55">
        <v>466</v>
      </c>
      <c r="BY75" s="55">
        <v>0.46553446553446598</v>
      </c>
      <c r="BZ75" s="55">
        <v>301</v>
      </c>
      <c r="CA75" s="55">
        <v>0.30069930069930101</v>
      </c>
      <c r="CB75" s="55">
        <v>103</v>
      </c>
      <c r="CC75" s="55">
        <v>0.10289710289710299</v>
      </c>
      <c r="CD75" s="55">
        <v>131</v>
      </c>
      <c r="CE75" s="55">
        <v>0.13086913086913099</v>
      </c>
      <c r="CF75" s="55">
        <v>0</v>
      </c>
      <c r="CG75" s="55">
        <v>0</v>
      </c>
      <c r="CH75" s="55">
        <v>0</v>
      </c>
      <c r="CI75" s="55">
        <v>0</v>
      </c>
    </row>
    <row r="76" spans="1:87" ht="15">
      <c r="A76" s="94">
        <v>647</v>
      </c>
      <c r="B76" s="94" t="s">
        <v>995</v>
      </c>
      <c r="C76" s="96">
        <v>1696</v>
      </c>
      <c r="D76" s="207">
        <v>0.40847784200385401</v>
      </c>
      <c r="E76" s="96">
        <v>712</v>
      </c>
      <c r="F76" s="207">
        <v>0.17148362235067399</v>
      </c>
      <c r="G76" s="96">
        <v>201</v>
      </c>
      <c r="H76" s="207">
        <v>4.8410404624277502E-2</v>
      </c>
      <c r="I76" s="96">
        <v>148</v>
      </c>
      <c r="J76" s="207">
        <v>3.5645472061657003E-2</v>
      </c>
      <c r="K76" s="96">
        <v>15</v>
      </c>
      <c r="L76" s="207">
        <v>3.6127167630057798E-3</v>
      </c>
      <c r="M76" s="96">
        <v>60</v>
      </c>
      <c r="N76" s="96">
        <v>1320</v>
      </c>
      <c r="O76" s="96">
        <v>2096</v>
      </c>
      <c r="P76" s="207">
        <v>0.50481695568400797</v>
      </c>
      <c r="Q76" s="96">
        <v>2056</v>
      </c>
      <c r="R76" s="207">
        <v>0.49518304431599203</v>
      </c>
      <c r="S76" s="96">
        <v>701</v>
      </c>
      <c r="T76" s="207">
        <v>0.54595015576324002</v>
      </c>
      <c r="U76" s="96">
        <v>583</v>
      </c>
      <c r="V76" s="207">
        <v>0.45404984423675998</v>
      </c>
      <c r="W76" s="96">
        <v>1535</v>
      </c>
      <c r="X76" s="207">
        <v>0.36970134874759197</v>
      </c>
      <c r="Y76" s="96">
        <v>2617</v>
      </c>
      <c r="Z76" s="207">
        <v>0.63029865125240803</v>
      </c>
      <c r="AA76" s="96">
        <v>929</v>
      </c>
      <c r="AB76" s="207">
        <v>0.72352024922118396</v>
      </c>
      <c r="AC76" s="96">
        <v>355</v>
      </c>
      <c r="AD76" s="207">
        <v>27.6479750778816</v>
      </c>
      <c r="AE76" s="96">
        <v>540</v>
      </c>
      <c r="AF76" s="207">
        <v>0.420560747663551</v>
      </c>
      <c r="AG76" s="96">
        <v>356</v>
      </c>
      <c r="AH76" s="207">
        <v>0.27725856697819301</v>
      </c>
      <c r="AI76" s="96">
        <v>161</v>
      </c>
      <c r="AJ76" s="207">
        <v>0.12538940809968799</v>
      </c>
      <c r="AK76" s="96">
        <v>227</v>
      </c>
      <c r="AL76" s="207">
        <v>0.176791277258567</v>
      </c>
      <c r="AM76" s="96">
        <v>0</v>
      </c>
      <c r="AN76" s="207">
        <v>0</v>
      </c>
      <c r="AO76" s="96">
        <v>0</v>
      </c>
      <c r="AP76" s="207">
        <v>0</v>
      </c>
      <c r="AQ76" s="101">
        <v>4152</v>
      </c>
      <c r="AR76" s="101">
        <v>1284</v>
      </c>
      <c r="AT76" s="55"/>
      <c r="AU76" s="55">
        <v>887</v>
      </c>
      <c r="AV76" s="55">
        <v>3496</v>
      </c>
      <c r="AW76" s="55">
        <v>0.13801816028424799</v>
      </c>
      <c r="AX76" s="55">
        <v>7237</v>
      </c>
      <c r="AY76" s="55">
        <v>0.28570864587445699</v>
      </c>
      <c r="AZ76" s="55">
        <v>5517</v>
      </c>
      <c r="BA76" s="55">
        <v>0.217804974338729</v>
      </c>
      <c r="BB76" s="55">
        <v>1785</v>
      </c>
      <c r="BC76" s="55">
        <v>7.0469798657718102E-2</v>
      </c>
      <c r="BD76" s="55">
        <v>454</v>
      </c>
      <c r="BE76" s="55">
        <v>1.7923410975128298E-2</v>
      </c>
      <c r="BF76" s="55">
        <v>477</v>
      </c>
      <c r="BG76" s="55">
        <v>6364</v>
      </c>
      <c r="BH76" s="55">
        <v>13180</v>
      </c>
      <c r="BI76" s="55">
        <v>0.52033162258191901</v>
      </c>
      <c r="BJ76" s="55">
        <v>12150</v>
      </c>
      <c r="BK76" s="55">
        <v>0.47966837741808099</v>
      </c>
      <c r="BL76" s="55">
        <v>7617</v>
      </c>
      <c r="BM76" s="55">
        <v>0.47737528202557</v>
      </c>
      <c r="BN76" s="55">
        <v>8339</v>
      </c>
      <c r="BO76" s="55">
        <v>0.52262471797443</v>
      </c>
      <c r="BP76" s="55">
        <v>9597</v>
      </c>
      <c r="BQ76" s="55">
        <v>0.378878799842085</v>
      </c>
      <c r="BR76" s="55">
        <v>15733</v>
      </c>
      <c r="BS76" s="55">
        <v>0.62112120015791505</v>
      </c>
      <c r="BT76" s="55">
        <v>2045</v>
      </c>
      <c r="BU76" s="55">
        <v>0.128164953622462</v>
      </c>
      <c r="BV76" s="55">
        <v>13911</v>
      </c>
      <c r="BW76" s="55">
        <v>0.87183504637753795</v>
      </c>
      <c r="BX76" s="55">
        <v>5727</v>
      </c>
      <c r="BY76" s="55">
        <v>0.35892454249185302</v>
      </c>
      <c r="BZ76" s="55">
        <v>3728</v>
      </c>
      <c r="CA76" s="55">
        <v>0.23364251692153401</v>
      </c>
      <c r="CB76" s="55">
        <v>2596</v>
      </c>
      <c r="CC76" s="55">
        <v>0.16269741789922301</v>
      </c>
      <c r="CD76" s="55">
        <v>3883</v>
      </c>
      <c r="CE76" s="55">
        <v>0.24335673101027799</v>
      </c>
      <c r="CF76" s="55">
        <v>16</v>
      </c>
      <c r="CG76" s="55">
        <v>1.0027575833542199E-3</v>
      </c>
      <c r="CH76" s="55">
        <v>6</v>
      </c>
      <c r="CI76" s="55">
        <v>3.7603409375783399E-4</v>
      </c>
    </row>
    <row r="77" spans="1:87" ht="15">
      <c r="A77" s="94">
        <v>658</v>
      </c>
      <c r="B77" s="94" t="s">
        <v>996</v>
      </c>
      <c r="C77" s="96">
        <v>435</v>
      </c>
      <c r="D77" s="207">
        <v>0.245623941276115</v>
      </c>
      <c r="E77" s="96">
        <v>501</v>
      </c>
      <c r="F77" s="207">
        <v>0.28289102202145699</v>
      </c>
      <c r="G77" s="96">
        <v>334</v>
      </c>
      <c r="H77" s="207">
        <v>0.18859401468097101</v>
      </c>
      <c r="I77" s="96">
        <v>58</v>
      </c>
      <c r="J77" s="207">
        <v>3.2749858836815401E-2</v>
      </c>
      <c r="K77" s="96">
        <v>40</v>
      </c>
      <c r="L77" s="207">
        <v>2.2586109542631301E-2</v>
      </c>
      <c r="M77" s="96">
        <v>20</v>
      </c>
      <c r="N77" s="96">
        <v>383</v>
      </c>
      <c r="O77" s="96">
        <v>849</v>
      </c>
      <c r="P77" s="207">
        <v>0.47939017504234899</v>
      </c>
      <c r="Q77" s="96">
        <v>922</v>
      </c>
      <c r="R77" s="207">
        <v>0.52060982495765096</v>
      </c>
      <c r="S77" s="96">
        <v>475</v>
      </c>
      <c r="T77" s="207">
        <v>0.52255225522552295</v>
      </c>
      <c r="U77" s="96">
        <v>434</v>
      </c>
      <c r="V77" s="207">
        <v>0.47744774477447699</v>
      </c>
      <c r="W77" s="96">
        <v>1007</v>
      </c>
      <c r="X77" s="207">
        <v>0.56860530773574203</v>
      </c>
      <c r="Y77" s="96">
        <v>764</v>
      </c>
      <c r="Z77" s="207">
        <v>0.43139469226425697</v>
      </c>
      <c r="AA77" s="96">
        <v>683</v>
      </c>
      <c r="AB77" s="207">
        <v>0.75137513751375096</v>
      </c>
      <c r="AC77" s="96">
        <v>226</v>
      </c>
      <c r="AD77" s="207">
        <v>24.862486248624901</v>
      </c>
      <c r="AE77" s="96">
        <v>334</v>
      </c>
      <c r="AF77" s="207">
        <v>0.36743674367436702</v>
      </c>
      <c r="AG77" s="96">
        <v>177</v>
      </c>
      <c r="AH77" s="207">
        <v>0.19471947194719499</v>
      </c>
      <c r="AI77" s="96">
        <v>141</v>
      </c>
      <c r="AJ77" s="207">
        <v>0.15511551155115499</v>
      </c>
      <c r="AK77" s="96">
        <v>256</v>
      </c>
      <c r="AL77" s="207">
        <v>0.281628162816282</v>
      </c>
      <c r="AM77" s="96">
        <v>0</v>
      </c>
      <c r="AN77" s="207">
        <v>0</v>
      </c>
      <c r="AO77" s="96">
        <v>1</v>
      </c>
      <c r="AP77" s="207">
        <v>1.1001100110011001E-3</v>
      </c>
      <c r="AQ77" s="101">
        <v>1771</v>
      </c>
      <c r="AR77" s="101">
        <v>909</v>
      </c>
      <c r="AT77" s="55"/>
      <c r="AU77" s="55">
        <v>2</v>
      </c>
      <c r="AV77" s="55">
        <v>1945</v>
      </c>
      <c r="AW77" s="55">
        <v>0.164412510566357</v>
      </c>
      <c r="AX77" s="55">
        <v>4273</v>
      </c>
      <c r="AY77" s="55">
        <v>0.36120033812341501</v>
      </c>
      <c r="AZ77" s="55">
        <v>2286</v>
      </c>
      <c r="BA77" s="55">
        <v>0.19323753169906999</v>
      </c>
      <c r="BB77" s="55">
        <v>354</v>
      </c>
      <c r="BC77" s="55">
        <v>2.9923922231614501E-2</v>
      </c>
      <c r="BD77" s="55">
        <v>97</v>
      </c>
      <c r="BE77" s="55">
        <v>8.1994928148774304E-3</v>
      </c>
      <c r="BF77" s="55">
        <v>85</v>
      </c>
      <c r="BG77" s="55">
        <v>2790</v>
      </c>
      <c r="BH77" s="55">
        <v>5789</v>
      </c>
      <c r="BI77" s="55">
        <v>0.48934911242603601</v>
      </c>
      <c r="BJ77" s="55">
        <v>6041</v>
      </c>
      <c r="BK77" s="55">
        <v>0.51065088757396404</v>
      </c>
      <c r="BL77" s="55">
        <v>1264</v>
      </c>
      <c r="BM77" s="55">
        <v>0.39438377535101399</v>
      </c>
      <c r="BN77" s="55">
        <v>1941</v>
      </c>
      <c r="BO77" s="55">
        <v>0.60561622464898601</v>
      </c>
      <c r="BP77" s="55">
        <v>7921</v>
      </c>
      <c r="BQ77" s="55">
        <v>0.66956889264581598</v>
      </c>
      <c r="BR77" s="55">
        <v>3909</v>
      </c>
      <c r="BS77" s="55">
        <v>0.33043110735418402</v>
      </c>
      <c r="BT77" s="55">
        <v>1050</v>
      </c>
      <c r="BU77" s="55">
        <v>0.32761310452418102</v>
      </c>
      <c r="BV77" s="55">
        <v>2155</v>
      </c>
      <c r="BW77" s="55">
        <v>0.67238689547581898</v>
      </c>
      <c r="BX77" s="55">
        <v>1577</v>
      </c>
      <c r="BY77" s="55">
        <v>0.49204368174726998</v>
      </c>
      <c r="BZ77" s="55">
        <v>695</v>
      </c>
      <c r="CA77" s="55">
        <v>0.216848673946958</v>
      </c>
      <c r="CB77" s="55">
        <v>362</v>
      </c>
      <c r="CC77" s="55">
        <v>0.112948517940718</v>
      </c>
      <c r="CD77" s="55">
        <v>568</v>
      </c>
      <c r="CE77" s="55">
        <v>0.17722308892355701</v>
      </c>
      <c r="CF77" s="55">
        <v>2</v>
      </c>
      <c r="CG77" s="55">
        <v>6.2402496099844005E-4</v>
      </c>
      <c r="CH77" s="55">
        <v>1</v>
      </c>
      <c r="CI77" s="55">
        <v>3.1201248049922002E-4</v>
      </c>
    </row>
    <row r="78" spans="1:87" ht="15">
      <c r="A78" s="94">
        <v>664</v>
      </c>
      <c r="B78" s="94" t="s">
        <v>997</v>
      </c>
      <c r="C78" s="96">
        <v>1098</v>
      </c>
      <c r="D78" s="207">
        <v>0.10984393757503</v>
      </c>
      <c r="E78" s="96">
        <v>3062</v>
      </c>
      <c r="F78" s="207">
        <v>0.306322529011605</v>
      </c>
      <c r="G78" s="96">
        <v>3582</v>
      </c>
      <c r="H78" s="207">
        <v>0.35834333733493401</v>
      </c>
      <c r="I78" s="96">
        <v>716</v>
      </c>
      <c r="J78" s="207">
        <v>7.1628651460584197E-2</v>
      </c>
      <c r="K78" s="96">
        <v>312</v>
      </c>
      <c r="L78" s="207">
        <v>3.1212484993997602E-2</v>
      </c>
      <c r="M78" s="96">
        <v>125</v>
      </c>
      <c r="N78" s="96">
        <v>1101</v>
      </c>
      <c r="O78" s="96">
        <v>4807</v>
      </c>
      <c r="P78" s="207">
        <v>0.48089235694277699</v>
      </c>
      <c r="Q78" s="96">
        <v>5189</v>
      </c>
      <c r="R78" s="207">
        <v>0.51910764305722301</v>
      </c>
      <c r="S78" s="96">
        <v>7665</v>
      </c>
      <c r="T78" s="207">
        <v>0.53140599001663902</v>
      </c>
      <c r="U78" s="96">
        <v>6759</v>
      </c>
      <c r="V78" s="207">
        <v>0.46859400998336098</v>
      </c>
      <c r="W78" s="96">
        <v>5368</v>
      </c>
      <c r="X78" s="207">
        <v>0.53701480592236905</v>
      </c>
      <c r="Y78" s="96">
        <v>4628</v>
      </c>
      <c r="Z78" s="207">
        <v>0.462985194077631</v>
      </c>
      <c r="AA78" s="96">
        <v>10943</v>
      </c>
      <c r="AB78" s="207">
        <v>0.75866611203549605</v>
      </c>
      <c r="AC78" s="96">
        <v>3481</v>
      </c>
      <c r="AD78" s="207">
        <v>24.133388796450401</v>
      </c>
      <c r="AE78" s="96">
        <v>5361</v>
      </c>
      <c r="AF78" s="207">
        <v>0.371672212978369</v>
      </c>
      <c r="AG78" s="96">
        <v>2673</v>
      </c>
      <c r="AH78" s="207">
        <v>0.18531613976705499</v>
      </c>
      <c r="AI78" s="96">
        <v>2295</v>
      </c>
      <c r="AJ78" s="207">
        <v>0.159109816971714</v>
      </c>
      <c r="AK78" s="96">
        <v>4076</v>
      </c>
      <c r="AL78" s="207">
        <v>0.28258458125346603</v>
      </c>
      <c r="AM78" s="96">
        <v>9</v>
      </c>
      <c r="AN78" s="207">
        <v>6.2396006655573999E-4</v>
      </c>
      <c r="AO78" s="96">
        <v>10</v>
      </c>
      <c r="AP78" s="207">
        <v>6.9328896283971195E-4</v>
      </c>
      <c r="AQ78" s="101">
        <v>9996</v>
      </c>
      <c r="AR78" s="101">
        <v>14424</v>
      </c>
      <c r="AT78" s="55"/>
      <c r="AU78" s="55">
        <v>21</v>
      </c>
      <c r="AV78" s="55">
        <v>248</v>
      </c>
      <c r="AW78" s="55">
        <v>8.6682977979727405E-2</v>
      </c>
      <c r="AX78" s="55">
        <v>379</v>
      </c>
      <c r="AY78" s="55">
        <v>0.13247116392869601</v>
      </c>
      <c r="AZ78" s="55">
        <v>206</v>
      </c>
      <c r="BA78" s="55">
        <v>7.2002796225096102E-2</v>
      </c>
      <c r="BB78" s="55">
        <v>36</v>
      </c>
      <c r="BC78" s="55">
        <v>1.2583012932541099E-2</v>
      </c>
      <c r="BD78" s="55">
        <v>5</v>
      </c>
      <c r="BE78" s="55">
        <v>1.74764068507515E-3</v>
      </c>
      <c r="BF78" s="55">
        <v>37</v>
      </c>
      <c r="BG78" s="55">
        <v>1950</v>
      </c>
      <c r="BH78" s="55">
        <v>1404</v>
      </c>
      <c r="BI78" s="55">
        <v>0.49073750436910202</v>
      </c>
      <c r="BJ78" s="55">
        <v>1457</v>
      </c>
      <c r="BK78" s="55">
        <v>0.50926249563089798</v>
      </c>
      <c r="BL78" s="55">
        <v>235</v>
      </c>
      <c r="BM78" s="55">
        <v>0.44933078393881498</v>
      </c>
      <c r="BN78" s="55">
        <v>288</v>
      </c>
      <c r="BO78" s="55">
        <v>0.55066921606118502</v>
      </c>
      <c r="BP78" s="55">
        <v>1539</v>
      </c>
      <c r="BQ78" s="55">
        <v>0.53792380286613095</v>
      </c>
      <c r="BR78" s="55">
        <v>1322</v>
      </c>
      <c r="BS78" s="55">
        <v>0.46207619713386899</v>
      </c>
      <c r="BT78" s="55">
        <v>121</v>
      </c>
      <c r="BU78" s="55">
        <v>0.231357552581262</v>
      </c>
      <c r="BV78" s="55">
        <v>402</v>
      </c>
      <c r="BW78" s="55">
        <v>0.768642447418738</v>
      </c>
      <c r="BX78" s="55">
        <v>215</v>
      </c>
      <c r="BY78" s="55">
        <v>0.411089866156788</v>
      </c>
      <c r="BZ78" s="55">
        <v>153</v>
      </c>
      <c r="CA78" s="55">
        <v>0.29254302103250501</v>
      </c>
      <c r="CB78" s="55">
        <v>73</v>
      </c>
      <c r="CC78" s="55">
        <v>0.13957934990439799</v>
      </c>
      <c r="CD78" s="55">
        <v>82</v>
      </c>
      <c r="CE78" s="55">
        <v>0.15678776290631</v>
      </c>
      <c r="CF78" s="55">
        <v>0</v>
      </c>
      <c r="CG78" s="55">
        <v>0</v>
      </c>
      <c r="CH78" s="55">
        <v>0</v>
      </c>
      <c r="CI78" s="55">
        <v>0</v>
      </c>
    </row>
    <row r="79" spans="1:87" ht="15">
      <c r="A79" s="94">
        <v>686</v>
      </c>
      <c r="B79" s="94" t="s">
        <v>219</v>
      </c>
      <c r="C79" s="96">
        <v>1859</v>
      </c>
      <c r="D79" s="207">
        <v>0.106734799333984</v>
      </c>
      <c r="E79" s="96">
        <v>4909</v>
      </c>
      <c r="F79" s="207">
        <v>0.28185106505138702</v>
      </c>
      <c r="G79" s="96">
        <v>6029</v>
      </c>
      <c r="H79" s="207">
        <v>0.34615605442957997</v>
      </c>
      <c r="I79" s="96">
        <v>1746</v>
      </c>
      <c r="J79" s="207">
        <v>0.100246885227077</v>
      </c>
      <c r="K79" s="96">
        <v>612</v>
      </c>
      <c r="L79" s="207">
        <v>3.5138083481655903E-2</v>
      </c>
      <c r="M79" s="96">
        <v>304</v>
      </c>
      <c r="N79" s="96">
        <v>1958</v>
      </c>
      <c r="O79" s="96">
        <v>8703</v>
      </c>
      <c r="P79" s="207">
        <v>0.49968421657001799</v>
      </c>
      <c r="Q79" s="96">
        <v>8714</v>
      </c>
      <c r="R79" s="207">
        <v>0.50031578342998195</v>
      </c>
      <c r="S79" s="96">
        <v>11351</v>
      </c>
      <c r="T79" s="207">
        <v>0.53141385767790295</v>
      </c>
      <c r="U79" s="96">
        <v>10009</v>
      </c>
      <c r="V79" s="207">
        <v>0.468586142322097</v>
      </c>
      <c r="W79" s="96">
        <v>10352</v>
      </c>
      <c r="X79" s="207">
        <v>0.59436183039559098</v>
      </c>
      <c r="Y79" s="96">
        <v>7065</v>
      </c>
      <c r="Z79" s="207">
        <v>0.40563816960440902</v>
      </c>
      <c r="AA79" s="96">
        <v>18087</v>
      </c>
      <c r="AB79" s="207">
        <v>0.84676966292134803</v>
      </c>
      <c r="AC79" s="96">
        <v>3273</v>
      </c>
      <c r="AD79" s="207">
        <v>15.3230337078652</v>
      </c>
      <c r="AE79" s="96">
        <v>7655</v>
      </c>
      <c r="AF79" s="207">
        <v>0.35838014981273397</v>
      </c>
      <c r="AG79" s="96">
        <v>4222</v>
      </c>
      <c r="AH79" s="207">
        <v>0.197659176029963</v>
      </c>
      <c r="AI79" s="96">
        <v>3674</v>
      </c>
      <c r="AJ79" s="207">
        <v>0.172003745318352</v>
      </c>
      <c r="AK79" s="96">
        <v>5775</v>
      </c>
      <c r="AL79" s="207">
        <v>0.27036516853932602</v>
      </c>
      <c r="AM79" s="96">
        <v>22</v>
      </c>
      <c r="AN79" s="207">
        <v>1.0299625468164801E-3</v>
      </c>
      <c r="AO79" s="96">
        <v>12</v>
      </c>
      <c r="AP79" s="207">
        <v>5.6179775280898903E-4</v>
      </c>
      <c r="AQ79" s="101">
        <v>17417</v>
      </c>
      <c r="AR79" s="101">
        <v>21360</v>
      </c>
      <c r="AT79" s="55"/>
      <c r="AU79" s="55">
        <v>55</v>
      </c>
      <c r="AV79" s="55">
        <v>953</v>
      </c>
      <c r="AW79" s="55">
        <v>0.157001647446458</v>
      </c>
      <c r="AX79" s="55">
        <v>442</v>
      </c>
      <c r="AY79" s="55">
        <v>7.2817133443163096E-2</v>
      </c>
      <c r="AZ79" s="55">
        <v>79</v>
      </c>
      <c r="BA79" s="55">
        <v>1.3014827018121899E-2</v>
      </c>
      <c r="BB79" s="55">
        <v>105</v>
      </c>
      <c r="BC79" s="55">
        <v>1.72981878088962E-2</v>
      </c>
      <c r="BD79" s="55">
        <v>4</v>
      </c>
      <c r="BE79" s="55">
        <v>6.5897858319604599E-4</v>
      </c>
      <c r="BF79" s="55">
        <v>132</v>
      </c>
      <c r="BG79" s="55">
        <v>4355</v>
      </c>
      <c r="BH79" s="55">
        <v>2902</v>
      </c>
      <c r="BI79" s="55">
        <v>0.47808896210873097</v>
      </c>
      <c r="BJ79" s="55">
        <v>3168</v>
      </c>
      <c r="BK79" s="55">
        <v>0.52191103789126903</v>
      </c>
      <c r="BL79" s="55">
        <v>254</v>
      </c>
      <c r="BM79" s="55">
        <v>0.43944636678200699</v>
      </c>
      <c r="BN79" s="55">
        <v>324</v>
      </c>
      <c r="BO79" s="55">
        <v>0.56055363321799301</v>
      </c>
      <c r="BP79" s="55">
        <v>3679</v>
      </c>
      <c r="BQ79" s="55">
        <v>0.60609555189456299</v>
      </c>
      <c r="BR79" s="55">
        <v>2391</v>
      </c>
      <c r="BS79" s="55">
        <v>0.39390444810543701</v>
      </c>
      <c r="BT79" s="55">
        <v>129</v>
      </c>
      <c r="BU79" s="55">
        <v>0.22318339100345999</v>
      </c>
      <c r="BV79" s="55">
        <v>449</v>
      </c>
      <c r="BW79" s="55">
        <v>0.77681660899654004</v>
      </c>
      <c r="BX79" s="55">
        <v>240</v>
      </c>
      <c r="BY79" s="55">
        <v>0.41522491349481</v>
      </c>
      <c r="BZ79" s="55">
        <v>161</v>
      </c>
      <c r="CA79" s="55">
        <v>0.27854671280276799</v>
      </c>
      <c r="CB79" s="55">
        <v>84</v>
      </c>
      <c r="CC79" s="55">
        <v>0.14532871972318301</v>
      </c>
      <c r="CD79" s="55">
        <v>93</v>
      </c>
      <c r="CE79" s="55">
        <v>0.160899653979239</v>
      </c>
      <c r="CF79" s="55">
        <v>0</v>
      </c>
      <c r="CG79" s="55">
        <v>0</v>
      </c>
      <c r="CH79" s="55">
        <v>0</v>
      </c>
      <c r="CI79" s="55">
        <v>0</v>
      </c>
    </row>
    <row r="80" spans="1:87" ht="15">
      <c r="A80" s="94">
        <v>819</v>
      </c>
      <c r="B80" s="94" t="s">
        <v>240</v>
      </c>
      <c r="C80" s="96">
        <v>890</v>
      </c>
      <c r="D80" s="207">
        <v>0.23408732246186201</v>
      </c>
      <c r="E80" s="96">
        <v>963</v>
      </c>
      <c r="F80" s="207">
        <v>0.25328774329300402</v>
      </c>
      <c r="G80" s="96">
        <v>368</v>
      </c>
      <c r="H80" s="207">
        <v>9.6791162546028403E-2</v>
      </c>
      <c r="I80" s="96">
        <v>74</v>
      </c>
      <c r="J80" s="207">
        <v>1.9463440294581798E-2</v>
      </c>
      <c r="K80" s="96">
        <v>28</v>
      </c>
      <c r="L80" s="207">
        <v>7.3645449763282498E-3</v>
      </c>
      <c r="M80" s="96">
        <v>35</v>
      </c>
      <c r="N80" s="96">
        <v>1444</v>
      </c>
      <c r="O80" s="96">
        <v>2013</v>
      </c>
      <c r="P80" s="207">
        <v>0.52945817990531296</v>
      </c>
      <c r="Q80" s="96">
        <v>1789</v>
      </c>
      <c r="R80" s="207">
        <v>0.47054182009468698</v>
      </c>
      <c r="S80" s="96">
        <v>366</v>
      </c>
      <c r="T80" s="207">
        <v>0.54302670623145399</v>
      </c>
      <c r="U80" s="96">
        <v>308</v>
      </c>
      <c r="V80" s="207">
        <v>0.45697329376854601</v>
      </c>
      <c r="W80" s="96">
        <v>1131</v>
      </c>
      <c r="X80" s="207">
        <v>0.29747501315097302</v>
      </c>
      <c r="Y80" s="96">
        <v>2671</v>
      </c>
      <c r="Z80" s="207">
        <v>0.70252498684902698</v>
      </c>
      <c r="AA80" s="96">
        <v>476</v>
      </c>
      <c r="AB80" s="207">
        <v>0.70623145400593501</v>
      </c>
      <c r="AC80" s="96">
        <v>198</v>
      </c>
      <c r="AD80" s="207">
        <v>29.376854599406499</v>
      </c>
      <c r="AE80" s="96">
        <v>265</v>
      </c>
      <c r="AF80" s="207">
        <v>0.39317507418397601</v>
      </c>
      <c r="AG80" s="96">
        <v>174</v>
      </c>
      <c r="AH80" s="207">
        <v>0.25816023738872401</v>
      </c>
      <c r="AI80" s="96">
        <v>101</v>
      </c>
      <c r="AJ80" s="207">
        <v>0.14985163204747801</v>
      </c>
      <c r="AK80" s="96">
        <v>134</v>
      </c>
      <c r="AL80" s="207">
        <v>0.198813056379822</v>
      </c>
      <c r="AM80" s="96">
        <v>0</v>
      </c>
      <c r="AN80" s="207">
        <v>0</v>
      </c>
      <c r="AO80" s="96">
        <v>0</v>
      </c>
      <c r="AP80" s="207">
        <v>0</v>
      </c>
      <c r="AQ80" s="101">
        <v>3802</v>
      </c>
      <c r="AR80" s="101">
        <v>674</v>
      </c>
      <c r="AT80" s="55"/>
      <c r="AU80" s="55">
        <v>148</v>
      </c>
      <c r="AV80" s="55">
        <v>1180</v>
      </c>
      <c r="AW80" s="55">
        <v>6.3928919709610996E-2</v>
      </c>
      <c r="AX80" s="55">
        <v>4380</v>
      </c>
      <c r="AY80" s="55">
        <v>0.23729548163398001</v>
      </c>
      <c r="AZ80" s="55">
        <v>5825</v>
      </c>
      <c r="BA80" s="55">
        <v>0.315581319752953</v>
      </c>
      <c r="BB80" s="55">
        <v>1184</v>
      </c>
      <c r="BC80" s="55">
        <v>6.4145627912016501E-2</v>
      </c>
      <c r="BD80" s="55">
        <v>576</v>
      </c>
      <c r="BE80" s="55">
        <v>3.12059811463864E-2</v>
      </c>
      <c r="BF80" s="55">
        <v>557</v>
      </c>
      <c r="BG80" s="55">
        <v>4756</v>
      </c>
      <c r="BH80" s="55">
        <v>9071</v>
      </c>
      <c r="BI80" s="55">
        <v>0.49144002600498399</v>
      </c>
      <c r="BJ80" s="55">
        <v>9387</v>
      </c>
      <c r="BK80" s="55">
        <v>0.50855997399501596</v>
      </c>
      <c r="BL80" s="55">
        <v>18978</v>
      </c>
      <c r="BM80" s="55">
        <v>0.50388975918009704</v>
      </c>
      <c r="BN80" s="55">
        <v>18685</v>
      </c>
      <c r="BO80" s="55">
        <v>0.49611024081990301</v>
      </c>
      <c r="BP80" s="55">
        <v>7509</v>
      </c>
      <c r="BQ80" s="55">
        <v>0.40681547296565201</v>
      </c>
      <c r="BR80" s="55">
        <v>10949</v>
      </c>
      <c r="BS80" s="55">
        <v>0.59318452703434799</v>
      </c>
      <c r="BT80" s="55">
        <v>5881</v>
      </c>
      <c r="BU80" s="55">
        <v>0.15614794360513001</v>
      </c>
      <c r="BV80" s="55">
        <v>31782</v>
      </c>
      <c r="BW80" s="55">
        <v>0.84385205639487004</v>
      </c>
      <c r="BX80" s="55">
        <v>12723</v>
      </c>
      <c r="BY80" s="55">
        <v>0.33781164538140901</v>
      </c>
      <c r="BZ80" s="55">
        <v>9609</v>
      </c>
      <c r="CA80" s="55">
        <v>0.25513103045429197</v>
      </c>
      <c r="CB80" s="55">
        <v>5905</v>
      </c>
      <c r="CC80" s="55">
        <v>0.15678517377797799</v>
      </c>
      <c r="CD80" s="55">
        <v>9347</v>
      </c>
      <c r="CE80" s="55">
        <v>0.248174601067361</v>
      </c>
      <c r="CF80" s="55">
        <v>57</v>
      </c>
      <c r="CG80" s="55">
        <v>1.5134216605156301E-3</v>
      </c>
      <c r="CH80" s="55">
        <v>22</v>
      </c>
      <c r="CI80" s="55">
        <v>5.8412765844462699E-4</v>
      </c>
    </row>
    <row r="81" spans="1:87" ht="15">
      <c r="A81" s="94">
        <v>854</v>
      </c>
      <c r="B81" s="94" t="s">
        <v>248</v>
      </c>
      <c r="C81" s="96">
        <v>4543</v>
      </c>
      <c r="D81" s="207">
        <v>0.34631803628601898</v>
      </c>
      <c r="E81" s="96">
        <v>2269</v>
      </c>
      <c r="F81" s="207">
        <v>0.17296844031102299</v>
      </c>
      <c r="G81" s="96">
        <v>422</v>
      </c>
      <c r="H81" s="207">
        <v>3.2169538039335303E-2</v>
      </c>
      <c r="I81" s="96">
        <v>352</v>
      </c>
      <c r="J81" s="207">
        <v>2.68333587437109E-2</v>
      </c>
      <c r="K81" s="96">
        <v>82</v>
      </c>
      <c r="L81" s="207">
        <v>6.2509528891599303E-3</v>
      </c>
      <c r="M81" s="96">
        <v>168</v>
      </c>
      <c r="N81" s="96">
        <v>5282</v>
      </c>
      <c r="O81" s="96">
        <v>6928</v>
      </c>
      <c r="P81" s="207">
        <v>0.52812928800122005</v>
      </c>
      <c r="Q81" s="96">
        <v>6190</v>
      </c>
      <c r="R81" s="207">
        <v>0.47187071199878</v>
      </c>
      <c r="S81" s="96">
        <v>569</v>
      </c>
      <c r="T81" s="207">
        <v>0.56843156843156795</v>
      </c>
      <c r="U81" s="96">
        <v>432</v>
      </c>
      <c r="V81" s="207">
        <v>0.431568431568432</v>
      </c>
      <c r="W81" s="96">
        <v>3700</v>
      </c>
      <c r="X81" s="207">
        <v>0.28205519134014301</v>
      </c>
      <c r="Y81" s="96">
        <v>9418</v>
      </c>
      <c r="Z81" s="207">
        <v>0.71794480865985699</v>
      </c>
      <c r="AA81" s="96">
        <v>454</v>
      </c>
      <c r="AB81" s="207">
        <v>0.45354645354645401</v>
      </c>
      <c r="AC81" s="96">
        <v>547</v>
      </c>
      <c r="AD81" s="207">
        <v>54.645354645354701</v>
      </c>
      <c r="AE81" s="96">
        <v>466</v>
      </c>
      <c r="AF81" s="207">
        <v>0.46553446553446598</v>
      </c>
      <c r="AG81" s="96">
        <v>301</v>
      </c>
      <c r="AH81" s="207">
        <v>0.30069930069930101</v>
      </c>
      <c r="AI81" s="96">
        <v>103</v>
      </c>
      <c r="AJ81" s="207">
        <v>0.10289710289710299</v>
      </c>
      <c r="AK81" s="96">
        <v>131</v>
      </c>
      <c r="AL81" s="207">
        <v>0.13086913086913099</v>
      </c>
      <c r="AM81" s="96">
        <v>0</v>
      </c>
      <c r="AN81" s="207">
        <v>0</v>
      </c>
      <c r="AO81" s="96">
        <v>0</v>
      </c>
      <c r="AP81" s="207">
        <v>0</v>
      </c>
      <c r="AQ81" s="101">
        <v>13118</v>
      </c>
      <c r="AR81" s="101">
        <v>1001</v>
      </c>
      <c r="AT81" s="55"/>
      <c r="AU81" s="55">
        <v>197</v>
      </c>
      <c r="AV81" s="55">
        <v>1574</v>
      </c>
      <c r="AW81" s="55">
        <v>0.135456110154905</v>
      </c>
      <c r="AX81" s="55">
        <v>1261</v>
      </c>
      <c r="AY81" s="55">
        <v>0.108519793459552</v>
      </c>
      <c r="AZ81" s="55">
        <v>389</v>
      </c>
      <c r="BA81" s="55">
        <v>3.3476764199655798E-2</v>
      </c>
      <c r="BB81" s="55">
        <v>226</v>
      </c>
      <c r="BC81" s="55">
        <v>1.94492254733219E-2</v>
      </c>
      <c r="BD81" s="55">
        <v>30</v>
      </c>
      <c r="BE81" s="55">
        <v>2.5817555938037898E-3</v>
      </c>
      <c r="BF81" s="55">
        <v>329</v>
      </c>
      <c r="BG81" s="55">
        <v>7811</v>
      </c>
      <c r="BH81" s="55">
        <v>5730</v>
      </c>
      <c r="BI81" s="55">
        <v>0.49311531841652301</v>
      </c>
      <c r="BJ81" s="55">
        <v>5890</v>
      </c>
      <c r="BK81" s="55">
        <v>0.50688468158347699</v>
      </c>
      <c r="BL81" s="55">
        <v>1276</v>
      </c>
      <c r="BM81" s="55">
        <v>0.475764354958986</v>
      </c>
      <c r="BN81" s="55">
        <v>1406</v>
      </c>
      <c r="BO81" s="55">
        <v>0.52423564504101405</v>
      </c>
      <c r="BP81" s="55">
        <v>7199</v>
      </c>
      <c r="BQ81" s="55">
        <v>0.61953528399311497</v>
      </c>
      <c r="BR81" s="55">
        <v>4421</v>
      </c>
      <c r="BS81" s="55">
        <v>0.38046471600688497</v>
      </c>
      <c r="BT81" s="55">
        <v>631</v>
      </c>
      <c r="BU81" s="55">
        <v>0.235272184936614</v>
      </c>
      <c r="BV81" s="55">
        <v>2051</v>
      </c>
      <c r="BW81" s="55">
        <v>0.76472781506338505</v>
      </c>
      <c r="BX81" s="55">
        <v>927</v>
      </c>
      <c r="BY81" s="55">
        <v>0.34563758389261701</v>
      </c>
      <c r="BZ81" s="55">
        <v>661</v>
      </c>
      <c r="CA81" s="55">
        <v>0.24645786726323601</v>
      </c>
      <c r="CB81" s="55">
        <v>478</v>
      </c>
      <c r="CC81" s="55">
        <v>0.178225205070843</v>
      </c>
      <c r="CD81" s="55">
        <v>614</v>
      </c>
      <c r="CE81" s="55">
        <v>0.22893363161819499</v>
      </c>
      <c r="CF81" s="55">
        <v>1</v>
      </c>
      <c r="CG81" s="55">
        <v>3.72856077554064E-4</v>
      </c>
      <c r="CH81" s="55">
        <v>1</v>
      </c>
      <c r="CI81" s="55">
        <v>3.72856077554064E-4</v>
      </c>
    </row>
    <row r="82" spans="1:87" ht="15">
      <c r="A82" s="94">
        <v>887</v>
      </c>
      <c r="B82" s="94" t="s">
        <v>261</v>
      </c>
      <c r="C82" s="96">
        <v>3496</v>
      </c>
      <c r="D82" s="207">
        <v>0.13801816028424799</v>
      </c>
      <c r="E82" s="96">
        <v>7237</v>
      </c>
      <c r="F82" s="207">
        <v>0.28570864587445699</v>
      </c>
      <c r="G82" s="96">
        <v>5517</v>
      </c>
      <c r="H82" s="207">
        <v>0.217804974338729</v>
      </c>
      <c r="I82" s="96">
        <v>1785</v>
      </c>
      <c r="J82" s="207">
        <v>7.0469798657718102E-2</v>
      </c>
      <c r="K82" s="96">
        <v>454</v>
      </c>
      <c r="L82" s="207">
        <v>1.7923410975128298E-2</v>
      </c>
      <c r="M82" s="96">
        <v>477</v>
      </c>
      <c r="N82" s="96">
        <v>6364</v>
      </c>
      <c r="O82" s="96">
        <v>12150</v>
      </c>
      <c r="P82" s="207">
        <v>0.47966837741808099</v>
      </c>
      <c r="Q82" s="96">
        <v>13180</v>
      </c>
      <c r="R82" s="207">
        <v>0.52033162258191901</v>
      </c>
      <c r="S82" s="96">
        <v>8339</v>
      </c>
      <c r="T82" s="207">
        <v>0.52262471797443</v>
      </c>
      <c r="U82" s="96">
        <v>7617</v>
      </c>
      <c r="V82" s="207">
        <v>0.47737528202557</v>
      </c>
      <c r="W82" s="96">
        <v>15733</v>
      </c>
      <c r="X82" s="207">
        <v>0.62112120015791505</v>
      </c>
      <c r="Y82" s="96">
        <v>9597</v>
      </c>
      <c r="Z82" s="207">
        <v>0.378878799842085</v>
      </c>
      <c r="AA82" s="96">
        <v>13911</v>
      </c>
      <c r="AB82" s="207">
        <v>0.87183504637753795</v>
      </c>
      <c r="AC82" s="96">
        <v>2045</v>
      </c>
      <c r="AD82" s="207">
        <v>12.816495362246201</v>
      </c>
      <c r="AE82" s="96">
        <v>5727</v>
      </c>
      <c r="AF82" s="207">
        <v>0.35892454249185302</v>
      </c>
      <c r="AG82" s="96">
        <v>3728</v>
      </c>
      <c r="AH82" s="207">
        <v>0.23364251692153401</v>
      </c>
      <c r="AI82" s="96">
        <v>2596</v>
      </c>
      <c r="AJ82" s="207">
        <v>0.16269741789922301</v>
      </c>
      <c r="AK82" s="96">
        <v>3883</v>
      </c>
      <c r="AL82" s="207">
        <v>0.24335673101027799</v>
      </c>
      <c r="AM82" s="96">
        <v>16</v>
      </c>
      <c r="AN82" s="207">
        <v>1.0027575833542199E-3</v>
      </c>
      <c r="AO82" s="96">
        <v>6</v>
      </c>
      <c r="AP82" s="207">
        <v>3.7603409375783399E-4</v>
      </c>
      <c r="AQ82" s="101">
        <v>25330</v>
      </c>
      <c r="AR82" s="101">
        <v>15956</v>
      </c>
      <c r="AT82" s="55"/>
      <c r="AU82" s="55">
        <v>206</v>
      </c>
      <c r="AV82" s="55">
        <v>170</v>
      </c>
      <c r="AW82" s="55">
        <v>6.4296520423600595E-2</v>
      </c>
      <c r="AX82" s="55">
        <v>750</v>
      </c>
      <c r="AY82" s="55">
        <v>0.28366111951588502</v>
      </c>
      <c r="AZ82" s="55">
        <v>681</v>
      </c>
      <c r="BA82" s="55">
        <v>0.25756429652042401</v>
      </c>
      <c r="BB82" s="55">
        <v>60</v>
      </c>
      <c r="BC82" s="55">
        <v>2.2692889561270801E-2</v>
      </c>
      <c r="BD82" s="55">
        <v>65</v>
      </c>
      <c r="BE82" s="55">
        <v>2.4583963691376699E-2</v>
      </c>
      <c r="BF82" s="55">
        <v>26</v>
      </c>
      <c r="BG82" s="55">
        <v>892</v>
      </c>
      <c r="BH82" s="55">
        <v>1292</v>
      </c>
      <c r="BI82" s="55">
        <v>0.48865355521936499</v>
      </c>
      <c r="BJ82" s="55">
        <v>1352</v>
      </c>
      <c r="BK82" s="55">
        <v>0.51134644478063496</v>
      </c>
      <c r="BL82" s="55">
        <v>402</v>
      </c>
      <c r="BM82" s="55">
        <v>0.479141835518474</v>
      </c>
      <c r="BN82" s="55">
        <v>437</v>
      </c>
      <c r="BO82" s="55">
        <v>0.520858164481526</v>
      </c>
      <c r="BP82" s="55">
        <v>1762</v>
      </c>
      <c r="BQ82" s="55">
        <v>0.66641452344931895</v>
      </c>
      <c r="BR82" s="55">
        <v>882</v>
      </c>
      <c r="BS82" s="55">
        <v>0.33358547655068099</v>
      </c>
      <c r="BT82" s="55">
        <v>182</v>
      </c>
      <c r="BU82" s="55">
        <v>0.21692491060786701</v>
      </c>
      <c r="BV82" s="55">
        <v>657</v>
      </c>
      <c r="BW82" s="55">
        <v>0.78307508939213299</v>
      </c>
      <c r="BX82" s="55">
        <v>320</v>
      </c>
      <c r="BY82" s="55">
        <v>0.38140643623361098</v>
      </c>
      <c r="BZ82" s="55">
        <v>196</v>
      </c>
      <c r="CA82" s="55">
        <v>0.23361144219308699</v>
      </c>
      <c r="CB82" s="55">
        <v>117</v>
      </c>
      <c r="CC82" s="55">
        <v>0.13945172824791399</v>
      </c>
      <c r="CD82" s="55">
        <v>205</v>
      </c>
      <c r="CE82" s="55">
        <v>0.244338498212157</v>
      </c>
      <c r="CF82" s="55">
        <v>0</v>
      </c>
      <c r="CG82" s="55">
        <v>0</v>
      </c>
      <c r="CH82" s="55">
        <v>1</v>
      </c>
      <c r="CI82" s="55">
        <v>1.19189511323004E-3</v>
      </c>
    </row>
    <row r="83" spans="1:87" ht="18.75" customHeight="1">
      <c r="A83" s="145">
        <v>7</v>
      </c>
      <c r="B83" s="90" t="s">
        <v>322</v>
      </c>
      <c r="C83" s="204">
        <v>31971</v>
      </c>
      <c r="D83" s="205">
        <v>2.5868471637341699</v>
      </c>
      <c r="E83" s="204">
        <v>63038</v>
      </c>
      <c r="F83" s="205">
        <v>4.7965401622280899</v>
      </c>
      <c r="G83" s="204">
        <v>56411</v>
      </c>
      <c r="H83" s="205">
        <v>4.0262641685776996</v>
      </c>
      <c r="I83" s="204">
        <v>15653</v>
      </c>
      <c r="J83" s="205">
        <v>0.95222881722634001</v>
      </c>
      <c r="K83" s="204">
        <v>4643</v>
      </c>
      <c r="L83" s="205">
        <v>0.32518323095885598</v>
      </c>
      <c r="M83" s="204">
        <v>7801</v>
      </c>
      <c r="N83" s="204">
        <v>98476</v>
      </c>
      <c r="O83" s="204">
        <v>140581</v>
      </c>
      <c r="P83" s="205">
        <v>11.6660422087242</v>
      </c>
      <c r="Q83" s="204">
        <v>137412</v>
      </c>
      <c r="R83" s="205">
        <v>11.3339577912758</v>
      </c>
      <c r="S83" s="204">
        <v>213295</v>
      </c>
      <c r="T83" s="205">
        <v>12.017565738054399</v>
      </c>
      <c r="U83" s="204">
        <v>215791</v>
      </c>
      <c r="V83" s="205">
        <v>10.982434261945601</v>
      </c>
      <c r="W83" s="204">
        <v>154528</v>
      </c>
      <c r="X83" s="205">
        <v>11.7871547891161</v>
      </c>
      <c r="Y83" s="204">
        <v>123465</v>
      </c>
      <c r="Z83" s="205">
        <v>11.2128452108839</v>
      </c>
      <c r="AA83" s="204">
        <v>381849</v>
      </c>
      <c r="AB83" s="205">
        <v>18.5671951983493</v>
      </c>
      <c r="AC83" s="210">
        <v>47237</v>
      </c>
      <c r="AD83" s="212">
        <v>11.0087488289061</v>
      </c>
      <c r="AE83" s="204">
        <v>146757</v>
      </c>
      <c r="AF83" s="205">
        <v>8.5211801859432406</v>
      </c>
      <c r="AG83" s="204">
        <v>117264</v>
      </c>
      <c r="AH83" s="205">
        <v>5.8518256479879502</v>
      </c>
      <c r="AI83" s="204">
        <v>65841</v>
      </c>
      <c r="AJ83" s="205">
        <v>3.4765785659926198</v>
      </c>
      <c r="AK83" s="204">
        <v>98147</v>
      </c>
      <c r="AL83" s="205">
        <v>5.1175763302156199</v>
      </c>
      <c r="AM83" s="204">
        <v>697</v>
      </c>
      <c r="AN83" s="205">
        <v>1.9806986118539802E-2</v>
      </c>
      <c r="AO83" s="204">
        <v>380</v>
      </c>
      <c r="AP83" s="205">
        <v>1.3032283742027599E-2</v>
      </c>
      <c r="AQ83" s="100">
        <v>277993</v>
      </c>
      <c r="AR83" s="100">
        <v>429086</v>
      </c>
      <c r="AT83" s="55"/>
      <c r="AU83" s="55">
        <v>313</v>
      </c>
      <c r="AV83" s="55">
        <v>381</v>
      </c>
      <c r="AW83" s="55">
        <v>6.05338417540515E-2</v>
      </c>
      <c r="AX83" s="55">
        <v>744</v>
      </c>
      <c r="AY83" s="55">
        <v>0.118207816968541</v>
      </c>
      <c r="AZ83" s="55">
        <v>376</v>
      </c>
      <c r="BA83" s="55">
        <v>5.9739434381951097E-2</v>
      </c>
      <c r="BB83" s="55">
        <v>150</v>
      </c>
      <c r="BC83" s="55">
        <v>2.3832221163012399E-2</v>
      </c>
      <c r="BD83" s="55">
        <v>47</v>
      </c>
      <c r="BE83" s="55">
        <v>7.4674292977438802E-3</v>
      </c>
      <c r="BF83" s="55">
        <v>190</v>
      </c>
      <c r="BG83" s="55">
        <v>4406</v>
      </c>
      <c r="BH83" s="55">
        <v>3102</v>
      </c>
      <c r="BI83" s="55">
        <v>0.49285033365109598</v>
      </c>
      <c r="BJ83" s="55">
        <v>3192</v>
      </c>
      <c r="BK83" s="55">
        <v>0.50714966634890402</v>
      </c>
      <c r="BL83" s="55">
        <v>929</v>
      </c>
      <c r="BM83" s="55">
        <v>0.50709606986899602</v>
      </c>
      <c r="BN83" s="55">
        <v>903</v>
      </c>
      <c r="BO83" s="55">
        <v>0.49290393013100398</v>
      </c>
      <c r="BP83" s="55">
        <v>3365</v>
      </c>
      <c r="BQ83" s="55">
        <v>0.53463616142357795</v>
      </c>
      <c r="BR83" s="55">
        <v>2929</v>
      </c>
      <c r="BS83" s="55">
        <v>0.465363838576422</v>
      </c>
      <c r="BT83" s="55">
        <v>279</v>
      </c>
      <c r="BU83" s="55">
        <v>0.15229257641921401</v>
      </c>
      <c r="BV83" s="55">
        <v>1553</v>
      </c>
      <c r="BW83" s="55">
        <v>0.84770742358078599</v>
      </c>
      <c r="BX83" s="55">
        <v>600</v>
      </c>
      <c r="BY83" s="55">
        <v>0.32751091703056801</v>
      </c>
      <c r="BZ83" s="55">
        <v>482</v>
      </c>
      <c r="CA83" s="55">
        <v>0.26310043668122302</v>
      </c>
      <c r="CB83" s="55">
        <v>302</v>
      </c>
      <c r="CC83" s="55">
        <v>0.16484716157205201</v>
      </c>
      <c r="CD83" s="55">
        <v>447</v>
      </c>
      <c r="CE83" s="55">
        <v>0.24399563318777301</v>
      </c>
      <c r="CF83" s="55">
        <v>1</v>
      </c>
      <c r="CG83" s="55">
        <v>5.4585152838427901E-4</v>
      </c>
      <c r="CH83" s="55">
        <v>0</v>
      </c>
      <c r="CI83" s="55">
        <v>0</v>
      </c>
    </row>
    <row r="84" spans="1:87" ht="15">
      <c r="A84" s="94">
        <v>2</v>
      </c>
      <c r="B84" s="94" t="s">
        <v>8</v>
      </c>
      <c r="C84" s="96">
        <v>1945</v>
      </c>
      <c r="D84" s="207">
        <v>0.164412510566357</v>
      </c>
      <c r="E84" s="96">
        <v>4273</v>
      </c>
      <c r="F84" s="207">
        <v>0.36120033812341501</v>
      </c>
      <c r="G84" s="96">
        <v>2286</v>
      </c>
      <c r="H84" s="207">
        <v>0.19323753169906999</v>
      </c>
      <c r="I84" s="96">
        <v>354</v>
      </c>
      <c r="J84" s="207">
        <v>2.9923922231614501E-2</v>
      </c>
      <c r="K84" s="96">
        <v>97</v>
      </c>
      <c r="L84" s="207">
        <v>8.1994928148774304E-3</v>
      </c>
      <c r="M84" s="96">
        <v>85</v>
      </c>
      <c r="N84" s="96">
        <v>2790</v>
      </c>
      <c r="O84" s="96">
        <v>6041</v>
      </c>
      <c r="P84" s="207">
        <v>0.51065088757396404</v>
      </c>
      <c r="Q84" s="96">
        <v>5789</v>
      </c>
      <c r="R84" s="207">
        <v>0.48934911242603601</v>
      </c>
      <c r="S84" s="96">
        <v>1941</v>
      </c>
      <c r="T84" s="207">
        <v>0.60561622464898601</v>
      </c>
      <c r="U84" s="96">
        <v>1264</v>
      </c>
      <c r="V84" s="207">
        <v>0.39438377535101399</v>
      </c>
      <c r="W84" s="96">
        <v>3909</v>
      </c>
      <c r="X84" s="207">
        <v>0.33043110735418402</v>
      </c>
      <c r="Y84" s="96">
        <v>7921</v>
      </c>
      <c r="Z84" s="207">
        <v>0.66956889264581598</v>
      </c>
      <c r="AA84" s="96">
        <v>2155</v>
      </c>
      <c r="AB84" s="207">
        <v>0.67238689547581898</v>
      </c>
      <c r="AC84" s="96">
        <v>1050</v>
      </c>
      <c r="AD84" s="207">
        <v>32.761310452418101</v>
      </c>
      <c r="AE84" s="96">
        <v>1577</v>
      </c>
      <c r="AF84" s="207">
        <v>0.49204368174726998</v>
      </c>
      <c r="AG84" s="96">
        <v>695</v>
      </c>
      <c r="AH84" s="207">
        <v>0.216848673946958</v>
      </c>
      <c r="AI84" s="96">
        <v>362</v>
      </c>
      <c r="AJ84" s="207">
        <v>0.112948517940718</v>
      </c>
      <c r="AK84" s="96">
        <v>568</v>
      </c>
      <c r="AL84" s="207">
        <v>0.17722308892355701</v>
      </c>
      <c r="AM84" s="96">
        <v>2</v>
      </c>
      <c r="AN84" s="207">
        <v>6.2402496099844005E-4</v>
      </c>
      <c r="AO84" s="96">
        <v>1</v>
      </c>
      <c r="AP84" s="207">
        <v>3.1201248049922002E-4</v>
      </c>
      <c r="AQ84" s="101">
        <v>11830</v>
      </c>
      <c r="AR84" s="101">
        <v>3205</v>
      </c>
      <c r="AT84" s="55"/>
      <c r="AU84" s="55">
        <v>318</v>
      </c>
      <c r="AV84" s="55">
        <v>1168</v>
      </c>
      <c r="AW84" s="55">
        <v>7.69737709239489E-2</v>
      </c>
      <c r="AX84" s="55">
        <v>3714</v>
      </c>
      <c r="AY84" s="55">
        <v>0.244760775009885</v>
      </c>
      <c r="AZ84" s="55">
        <v>5752</v>
      </c>
      <c r="BA84" s="55">
        <v>0.37906946091999499</v>
      </c>
      <c r="BB84" s="55">
        <v>1167</v>
      </c>
      <c r="BC84" s="55">
        <v>7.6907868722815298E-2</v>
      </c>
      <c r="BD84" s="55">
        <v>747</v>
      </c>
      <c r="BE84" s="55">
        <v>4.9228944246737801E-2</v>
      </c>
      <c r="BF84" s="55">
        <v>693</v>
      </c>
      <c r="BG84" s="55">
        <v>1933</v>
      </c>
      <c r="BH84" s="55">
        <v>7544</v>
      </c>
      <c r="BI84" s="55">
        <v>0.49716620535125899</v>
      </c>
      <c r="BJ84" s="55">
        <v>7630</v>
      </c>
      <c r="BK84" s="55">
        <v>0.50283379464874101</v>
      </c>
      <c r="BL84" s="55">
        <v>17141</v>
      </c>
      <c r="BM84" s="55">
        <v>0.49901018922853002</v>
      </c>
      <c r="BN84" s="55">
        <v>17209</v>
      </c>
      <c r="BO84" s="55">
        <v>0.50098981077146998</v>
      </c>
      <c r="BP84" s="55">
        <v>6610</v>
      </c>
      <c r="BQ84" s="55">
        <v>0.43561354949255299</v>
      </c>
      <c r="BR84" s="55">
        <v>8564</v>
      </c>
      <c r="BS84" s="55">
        <v>0.56438645050744696</v>
      </c>
      <c r="BT84" s="55">
        <v>4937</v>
      </c>
      <c r="BU84" s="55">
        <v>0.14372634643377</v>
      </c>
      <c r="BV84" s="55">
        <v>29413</v>
      </c>
      <c r="BW84" s="55">
        <v>0.85627365356622998</v>
      </c>
      <c r="BX84" s="55">
        <v>11806</v>
      </c>
      <c r="BY84" s="55">
        <v>0.34369723435225602</v>
      </c>
      <c r="BZ84" s="55">
        <v>9153</v>
      </c>
      <c r="CA84" s="55">
        <v>0.26646288209607</v>
      </c>
      <c r="CB84" s="55">
        <v>5354</v>
      </c>
      <c r="CC84" s="55">
        <v>0.15586608442503599</v>
      </c>
      <c r="CD84" s="55">
        <v>7963</v>
      </c>
      <c r="CE84" s="55">
        <v>0.23181950509461399</v>
      </c>
      <c r="CF84" s="55">
        <v>49</v>
      </c>
      <c r="CG84" s="55">
        <v>1.4264919941775801E-3</v>
      </c>
      <c r="CH84" s="55">
        <v>25</v>
      </c>
      <c r="CI84" s="55">
        <v>7.27802037845706E-4</v>
      </c>
    </row>
    <row r="85" spans="1:87" ht="15">
      <c r="A85" s="94">
        <v>21</v>
      </c>
      <c r="B85" s="94" t="s">
        <v>12</v>
      </c>
      <c r="C85" s="96">
        <v>248</v>
      </c>
      <c r="D85" s="207">
        <v>8.6682977979727405E-2</v>
      </c>
      <c r="E85" s="96">
        <v>379</v>
      </c>
      <c r="F85" s="207">
        <v>0.13247116392869601</v>
      </c>
      <c r="G85" s="96">
        <v>206</v>
      </c>
      <c r="H85" s="207">
        <v>7.2002796225096102E-2</v>
      </c>
      <c r="I85" s="96">
        <v>36</v>
      </c>
      <c r="J85" s="207">
        <v>1.2583012932541099E-2</v>
      </c>
      <c r="K85" s="96">
        <v>5</v>
      </c>
      <c r="L85" s="207">
        <v>1.74764068507515E-3</v>
      </c>
      <c r="M85" s="96">
        <v>37</v>
      </c>
      <c r="N85" s="96">
        <v>1950</v>
      </c>
      <c r="O85" s="96">
        <v>1457</v>
      </c>
      <c r="P85" s="207">
        <v>0.50926249563089798</v>
      </c>
      <c r="Q85" s="96">
        <v>1404</v>
      </c>
      <c r="R85" s="207">
        <v>0.49073750436910202</v>
      </c>
      <c r="S85" s="96">
        <v>288</v>
      </c>
      <c r="T85" s="207">
        <v>0.55066921606118502</v>
      </c>
      <c r="U85" s="96">
        <v>235</v>
      </c>
      <c r="V85" s="207">
        <v>0.44933078393881498</v>
      </c>
      <c r="W85" s="96">
        <v>1322</v>
      </c>
      <c r="X85" s="207">
        <v>0.46207619713386899</v>
      </c>
      <c r="Y85" s="96">
        <v>1539</v>
      </c>
      <c r="Z85" s="207">
        <v>0.53792380286613095</v>
      </c>
      <c r="AA85" s="96">
        <v>402</v>
      </c>
      <c r="AB85" s="207">
        <v>0.768642447418738</v>
      </c>
      <c r="AC85" s="96">
        <v>121</v>
      </c>
      <c r="AD85" s="207">
        <v>23.135755258126199</v>
      </c>
      <c r="AE85" s="96">
        <v>215</v>
      </c>
      <c r="AF85" s="207">
        <v>0.411089866156788</v>
      </c>
      <c r="AG85" s="96">
        <v>153</v>
      </c>
      <c r="AH85" s="207">
        <v>0.29254302103250501</v>
      </c>
      <c r="AI85" s="96">
        <v>73</v>
      </c>
      <c r="AJ85" s="207">
        <v>0.13957934990439799</v>
      </c>
      <c r="AK85" s="96">
        <v>82</v>
      </c>
      <c r="AL85" s="207">
        <v>0.15678776290631</v>
      </c>
      <c r="AM85" s="96">
        <v>0</v>
      </c>
      <c r="AN85" s="207">
        <v>0</v>
      </c>
      <c r="AO85" s="96">
        <v>0</v>
      </c>
      <c r="AP85" s="207">
        <v>0</v>
      </c>
      <c r="AQ85" s="101">
        <v>2861</v>
      </c>
      <c r="AR85" s="101">
        <v>523</v>
      </c>
      <c r="AT85" s="55"/>
      <c r="AU85" s="55">
        <v>321</v>
      </c>
      <c r="AV85" s="55">
        <v>231</v>
      </c>
      <c r="AW85" s="55">
        <v>6.8975813675724099E-2</v>
      </c>
      <c r="AX85" s="55">
        <v>715</v>
      </c>
      <c r="AY85" s="55">
        <v>0.213496566139146</v>
      </c>
      <c r="AZ85" s="55">
        <v>934</v>
      </c>
      <c r="BA85" s="55">
        <v>0.27888922066288402</v>
      </c>
      <c r="BB85" s="55">
        <v>125</v>
      </c>
      <c r="BC85" s="55">
        <v>3.7324574499850702E-2</v>
      </c>
      <c r="BD85" s="55">
        <v>103</v>
      </c>
      <c r="BE85" s="55">
        <v>3.0755449387876999E-2</v>
      </c>
      <c r="BF85" s="55">
        <v>71</v>
      </c>
      <c r="BG85" s="55">
        <v>1170</v>
      </c>
      <c r="BH85" s="55">
        <v>1714</v>
      </c>
      <c r="BI85" s="55">
        <v>0.51179456554195302</v>
      </c>
      <c r="BJ85" s="55">
        <v>1635</v>
      </c>
      <c r="BK85" s="55">
        <v>0.48820543445804698</v>
      </c>
      <c r="BL85" s="55">
        <v>1231</v>
      </c>
      <c r="BM85" s="55">
        <v>0.47917477617750098</v>
      </c>
      <c r="BN85" s="55">
        <v>1338</v>
      </c>
      <c r="BO85" s="55">
        <v>0.52082522382249896</v>
      </c>
      <c r="BP85" s="55">
        <v>1111</v>
      </c>
      <c r="BQ85" s="55">
        <v>0.33174081815467299</v>
      </c>
      <c r="BR85" s="55">
        <v>2238</v>
      </c>
      <c r="BS85" s="55">
        <v>0.66825918184532695</v>
      </c>
      <c r="BT85" s="55">
        <v>472</v>
      </c>
      <c r="BU85" s="55">
        <v>0.183729077462048</v>
      </c>
      <c r="BV85" s="55">
        <v>2097</v>
      </c>
      <c r="BW85" s="55">
        <v>0.81627092253795297</v>
      </c>
      <c r="BX85" s="55">
        <v>944</v>
      </c>
      <c r="BY85" s="55">
        <v>0.367458154924095</v>
      </c>
      <c r="BZ85" s="55">
        <v>689</v>
      </c>
      <c r="CA85" s="55">
        <v>0.26819774231218402</v>
      </c>
      <c r="CB85" s="55">
        <v>387</v>
      </c>
      <c r="CC85" s="55">
        <v>0.150642273258077</v>
      </c>
      <c r="CD85" s="55">
        <v>537</v>
      </c>
      <c r="CE85" s="55">
        <v>0.209030751265084</v>
      </c>
      <c r="CF85" s="55">
        <v>7</v>
      </c>
      <c r="CG85" s="55">
        <v>2.7247956403269801E-3</v>
      </c>
      <c r="CH85" s="55">
        <v>5</v>
      </c>
      <c r="CI85" s="55">
        <v>1.9462826002335501E-3</v>
      </c>
    </row>
    <row r="86" spans="1:87" ht="15">
      <c r="A86" s="94">
        <v>55</v>
      </c>
      <c r="B86" s="94" t="s">
        <v>998</v>
      </c>
      <c r="C86" s="96">
        <v>953</v>
      </c>
      <c r="D86" s="207">
        <v>0.157001647446458</v>
      </c>
      <c r="E86" s="96">
        <v>442</v>
      </c>
      <c r="F86" s="207">
        <v>7.2817133443163096E-2</v>
      </c>
      <c r="G86" s="96">
        <v>79</v>
      </c>
      <c r="H86" s="207">
        <v>1.3014827018121899E-2</v>
      </c>
      <c r="I86" s="96">
        <v>105</v>
      </c>
      <c r="J86" s="207">
        <v>1.72981878088962E-2</v>
      </c>
      <c r="K86" s="96">
        <v>4</v>
      </c>
      <c r="L86" s="207">
        <v>6.5897858319604599E-4</v>
      </c>
      <c r="M86" s="96">
        <v>132</v>
      </c>
      <c r="N86" s="96">
        <v>4355</v>
      </c>
      <c r="O86" s="96">
        <v>3168</v>
      </c>
      <c r="P86" s="207">
        <v>0.52191103789126903</v>
      </c>
      <c r="Q86" s="96">
        <v>2902</v>
      </c>
      <c r="R86" s="207">
        <v>0.47808896210873097</v>
      </c>
      <c r="S86" s="96">
        <v>324</v>
      </c>
      <c r="T86" s="207">
        <v>0.56055363321799301</v>
      </c>
      <c r="U86" s="96">
        <v>254</v>
      </c>
      <c r="V86" s="207">
        <v>0.43944636678200699</v>
      </c>
      <c r="W86" s="96">
        <v>2391</v>
      </c>
      <c r="X86" s="207">
        <v>0.39390444810543701</v>
      </c>
      <c r="Y86" s="96">
        <v>3679</v>
      </c>
      <c r="Z86" s="207">
        <v>0.60609555189456299</v>
      </c>
      <c r="AA86" s="96">
        <v>449</v>
      </c>
      <c r="AB86" s="207">
        <v>0.77681660899654004</v>
      </c>
      <c r="AC86" s="96">
        <v>129</v>
      </c>
      <c r="AD86" s="207">
        <v>22.318339100346002</v>
      </c>
      <c r="AE86" s="96">
        <v>240</v>
      </c>
      <c r="AF86" s="207">
        <v>0.41522491349481</v>
      </c>
      <c r="AG86" s="96">
        <v>161</v>
      </c>
      <c r="AH86" s="207">
        <v>0.27854671280276799</v>
      </c>
      <c r="AI86" s="96">
        <v>84</v>
      </c>
      <c r="AJ86" s="207">
        <v>0.14532871972318301</v>
      </c>
      <c r="AK86" s="96">
        <v>93</v>
      </c>
      <c r="AL86" s="207">
        <v>0.160899653979239</v>
      </c>
      <c r="AM86" s="96">
        <v>0</v>
      </c>
      <c r="AN86" s="207">
        <v>0</v>
      </c>
      <c r="AO86" s="96">
        <v>0</v>
      </c>
      <c r="AP86" s="207">
        <v>0</v>
      </c>
      <c r="AQ86" s="101">
        <v>6070</v>
      </c>
      <c r="AR86" s="101">
        <v>578</v>
      </c>
      <c r="AT86" s="55"/>
      <c r="AU86" s="55">
        <v>376</v>
      </c>
      <c r="AV86" s="55">
        <v>2243</v>
      </c>
      <c r="AW86" s="55">
        <v>0.14052123794010801</v>
      </c>
      <c r="AX86" s="55">
        <v>4029</v>
      </c>
      <c r="AY86" s="55">
        <v>0.25241197844881602</v>
      </c>
      <c r="AZ86" s="55">
        <v>4469</v>
      </c>
      <c r="BA86" s="55">
        <v>0.27997744643528399</v>
      </c>
      <c r="BB86" s="55">
        <v>1123</v>
      </c>
      <c r="BC86" s="55">
        <v>7.0354592156371396E-2</v>
      </c>
      <c r="BD86" s="55">
        <v>302</v>
      </c>
      <c r="BE86" s="55">
        <v>1.8919934845257499E-2</v>
      </c>
      <c r="BF86" s="55">
        <v>648</v>
      </c>
      <c r="BG86" s="55">
        <v>3148</v>
      </c>
      <c r="BH86" s="55">
        <v>7787</v>
      </c>
      <c r="BI86" s="55">
        <v>0.48784613456960302</v>
      </c>
      <c r="BJ86" s="55">
        <v>8175</v>
      </c>
      <c r="BK86" s="55">
        <v>0.51215386543039698</v>
      </c>
      <c r="BL86" s="55">
        <v>32430</v>
      </c>
      <c r="BM86" s="55">
        <v>0.50909718842718299</v>
      </c>
      <c r="BN86" s="55">
        <v>31271</v>
      </c>
      <c r="BO86" s="55">
        <v>0.49090281157281701</v>
      </c>
      <c r="BP86" s="55">
        <v>3206</v>
      </c>
      <c r="BQ86" s="55">
        <v>0.200852023555945</v>
      </c>
      <c r="BR86" s="55">
        <v>12756</v>
      </c>
      <c r="BS86" s="55">
        <v>0.799147976444055</v>
      </c>
      <c r="BT86" s="55">
        <v>4087</v>
      </c>
      <c r="BU86" s="55">
        <v>6.4159118381187097E-2</v>
      </c>
      <c r="BV86" s="55">
        <v>59614</v>
      </c>
      <c r="BW86" s="55">
        <v>0.93584088161881296</v>
      </c>
      <c r="BX86" s="55">
        <v>22071</v>
      </c>
      <c r="BY86" s="55">
        <v>0.34647807726723301</v>
      </c>
      <c r="BZ86" s="55">
        <v>18173</v>
      </c>
      <c r="CA86" s="55">
        <v>0.28528594527558399</v>
      </c>
      <c r="CB86" s="55">
        <v>9114</v>
      </c>
      <c r="CC86" s="55">
        <v>0.14307467700664001</v>
      </c>
      <c r="CD86" s="55">
        <v>14202</v>
      </c>
      <c r="CE86" s="55">
        <v>0.22294783441390201</v>
      </c>
      <c r="CF86" s="55">
        <v>86</v>
      </c>
      <c r="CG86" s="55">
        <v>1.3500572989434999E-3</v>
      </c>
      <c r="CH86" s="55">
        <v>55</v>
      </c>
      <c r="CI86" s="55">
        <v>8.6340873769642605E-4</v>
      </c>
    </row>
    <row r="87" spans="1:87" ht="15">
      <c r="A87" s="94">
        <v>148</v>
      </c>
      <c r="B87" s="94" t="s">
        <v>73</v>
      </c>
      <c r="C87" s="96">
        <v>1180</v>
      </c>
      <c r="D87" s="207">
        <v>6.3928919709610996E-2</v>
      </c>
      <c r="E87" s="96">
        <v>4380</v>
      </c>
      <c r="F87" s="207">
        <v>0.23729548163398001</v>
      </c>
      <c r="G87" s="96">
        <v>5825</v>
      </c>
      <c r="H87" s="207">
        <v>0.315581319752953</v>
      </c>
      <c r="I87" s="96">
        <v>1184</v>
      </c>
      <c r="J87" s="207">
        <v>6.4145627912016501E-2</v>
      </c>
      <c r="K87" s="96">
        <v>576</v>
      </c>
      <c r="L87" s="207">
        <v>3.12059811463864E-2</v>
      </c>
      <c r="M87" s="96">
        <v>557</v>
      </c>
      <c r="N87" s="96">
        <v>4756</v>
      </c>
      <c r="O87" s="96">
        <v>9387</v>
      </c>
      <c r="P87" s="207">
        <v>0.50855997399501596</v>
      </c>
      <c r="Q87" s="96">
        <v>9071</v>
      </c>
      <c r="R87" s="207">
        <v>0.49144002600498399</v>
      </c>
      <c r="S87" s="96">
        <v>18685</v>
      </c>
      <c r="T87" s="207">
        <v>0.49611024081990301</v>
      </c>
      <c r="U87" s="96">
        <v>18978</v>
      </c>
      <c r="V87" s="207">
        <v>0.50388975918009704</v>
      </c>
      <c r="W87" s="96">
        <v>10949</v>
      </c>
      <c r="X87" s="207">
        <v>0.59318452703434799</v>
      </c>
      <c r="Y87" s="96">
        <v>7509</v>
      </c>
      <c r="Z87" s="207">
        <v>0.40681547296565201</v>
      </c>
      <c r="AA87" s="96">
        <v>31782</v>
      </c>
      <c r="AB87" s="207">
        <v>0.84385205639487004</v>
      </c>
      <c r="AC87" s="96">
        <v>5881</v>
      </c>
      <c r="AD87" s="207">
        <v>15.614794360513001</v>
      </c>
      <c r="AE87" s="96">
        <v>12723</v>
      </c>
      <c r="AF87" s="207">
        <v>0.33781164538140901</v>
      </c>
      <c r="AG87" s="96">
        <v>9609</v>
      </c>
      <c r="AH87" s="207">
        <v>0.25513103045429197</v>
      </c>
      <c r="AI87" s="96">
        <v>5905</v>
      </c>
      <c r="AJ87" s="207">
        <v>0.15678517377797799</v>
      </c>
      <c r="AK87" s="96">
        <v>9347</v>
      </c>
      <c r="AL87" s="207">
        <v>0.248174601067361</v>
      </c>
      <c r="AM87" s="96">
        <v>57</v>
      </c>
      <c r="AN87" s="207">
        <v>1.5134216605156301E-3</v>
      </c>
      <c r="AO87" s="96">
        <v>22</v>
      </c>
      <c r="AP87" s="207">
        <v>5.8412765844462699E-4</v>
      </c>
      <c r="AQ87" s="101">
        <v>18458</v>
      </c>
      <c r="AR87" s="101">
        <v>37663</v>
      </c>
      <c r="AT87" s="55"/>
      <c r="AU87" s="55">
        <v>400</v>
      </c>
      <c r="AV87" s="55">
        <v>889</v>
      </c>
      <c r="AW87" s="55">
        <v>8.5968475002417596E-2</v>
      </c>
      <c r="AX87" s="55">
        <v>2316</v>
      </c>
      <c r="AY87" s="55">
        <v>0.22396286626051601</v>
      </c>
      <c r="AZ87" s="55">
        <v>2494</v>
      </c>
      <c r="BA87" s="55">
        <v>0.241175901750314</v>
      </c>
      <c r="BB87" s="55">
        <v>282</v>
      </c>
      <c r="BC87" s="55">
        <v>2.7270089933275302E-2</v>
      </c>
      <c r="BD87" s="55">
        <v>141</v>
      </c>
      <c r="BE87" s="55">
        <v>1.3635044966637699E-2</v>
      </c>
      <c r="BF87" s="55">
        <v>217</v>
      </c>
      <c r="BG87" s="55">
        <v>4002</v>
      </c>
      <c r="BH87" s="55">
        <v>5048</v>
      </c>
      <c r="BI87" s="55">
        <v>0.48815395029494202</v>
      </c>
      <c r="BJ87" s="55">
        <v>5293</v>
      </c>
      <c r="BK87" s="55">
        <v>0.51184604970505798</v>
      </c>
      <c r="BL87" s="55">
        <v>6525</v>
      </c>
      <c r="BM87" s="55">
        <v>0.491821813522273</v>
      </c>
      <c r="BN87" s="55">
        <v>6742</v>
      </c>
      <c r="BO87" s="55">
        <v>0.50817818647772695</v>
      </c>
      <c r="BP87" s="55">
        <v>4170</v>
      </c>
      <c r="BQ87" s="55">
        <v>0.40324920220481603</v>
      </c>
      <c r="BR87" s="55">
        <v>6171</v>
      </c>
      <c r="BS87" s="55">
        <v>0.59675079779518403</v>
      </c>
      <c r="BT87" s="55">
        <v>2469</v>
      </c>
      <c r="BU87" s="55">
        <v>0.18610085173739399</v>
      </c>
      <c r="BV87" s="55">
        <v>10798</v>
      </c>
      <c r="BW87" s="55">
        <v>0.81389914826260601</v>
      </c>
      <c r="BX87" s="55">
        <v>4488</v>
      </c>
      <c r="BY87" s="55">
        <v>0.33828295771463002</v>
      </c>
      <c r="BZ87" s="55">
        <v>3235</v>
      </c>
      <c r="CA87" s="55">
        <v>0.243838094520238</v>
      </c>
      <c r="CB87" s="55">
        <v>2236</v>
      </c>
      <c r="CC87" s="55">
        <v>0.16853847893269</v>
      </c>
      <c r="CD87" s="55">
        <v>3282</v>
      </c>
      <c r="CE87" s="55">
        <v>0.24738071907740999</v>
      </c>
      <c r="CF87" s="55">
        <v>18</v>
      </c>
      <c r="CG87" s="55">
        <v>1.35674983040627E-3</v>
      </c>
      <c r="CH87" s="55">
        <v>8</v>
      </c>
      <c r="CI87" s="55">
        <v>6.0299992462500905E-4</v>
      </c>
    </row>
    <row r="88" spans="1:87" ht="15">
      <c r="A88" s="94">
        <v>197</v>
      </c>
      <c r="B88" s="94" t="s">
        <v>84</v>
      </c>
      <c r="C88" s="96">
        <v>1574</v>
      </c>
      <c r="D88" s="207">
        <v>0.135456110154905</v>
      </c>
      <c r="E88" s="96">
        <v>1261</v>
      </c>
      <c r="F88" s="207">
        <v>0.108519793459552</v>
      </c>
      <c r="G88" s="96">
        <v>389</v>
      </c>
      <c r="H88" s="207">
        <v>3.3476764199655798E-2</v>
      </c>
      <c r="I88" s="96">
        <v>226</v>
      </c>
      <c r="J88" s="207">
        <v>1.94492254733219E-2</v>
      </c>
      <c r="K88" s="96">
        <v>30</v>
      </c>
      <c r="L88" s="207">
        <v>2.5817555938037898E-3</v>
      </c>
      <c r="M88" s="96">
        <v>329</v>
      </c>
      <c r="N88" s="96">
        <v>7811</v>
      </c>
      <c r="O88" s="96">
        <v>5890</v>
      </c>
      <c r="P88" s="207">
        <v>0.50688468158347699</v>
      </c>
      <c r="Q88" s="96">
        <v>5730</v>
      </c>
      <c r="R88" s="207">
        <v>0.49311531841652301</v>
      </c>
      <c r="S88" s="96">
        <v>1406</v>
      </c>
      <c r="T88" s="207">
        <v>0.52423564504101405</v>
      </c>
      <c r="U88" s="96">
        <v>1276</v>
      </c>
      <c r="V88" s="207">
        <v>0.475764354958986</v>
      </c>
      <c r="W88" s="96">
        <v>4421</v>
      </c>
      <c r="X88" s="207">
        <v>0.38046471600688497</v>
      </c>
      <c r="Y88" s="96">
        <v>7199</v>
      </c>
      <c r="Z88" s="207">
        <v>0.61953528399311497</v>
      </c>
      <c r="AA88" s="96">
        <v>2051</v>
      </c>
      <c r="AB88" s="207">
        <v>0.76472781506338505</v>
      </c>
      <c r="AC88" s="96">
        <v>631</v>
      </c>
      <c r="AD88" s="207">
        <v>23.527218493661401</v>
      </c>
      <c r="AE88" s="96">
        <v>927</v>
      </c>
      <c r="AF88" s="207">
        <v>0.34563758389261701</v>
      </c>
      <c r="AG88" s="96">
        <v>661</v>
      </c>
      <c r="AH88" s="207">
        <v>0.24645786726323601</v>
      </c>
      <c r="AI88" s="96">
        <v>478</v>
      </c>
      <c r="AJ88" s="207">
        <v>0.178225205070843</v>
      </c>
      <c r="AK88" s="96">
        <v>614</v>
      </c>
      <c r="AL88" s="207">
        <v>0.22893363161819499</v>
      </c>
      <c r="AM88" s="96">
        <v>1</v>
      </c>
      <c r="AN88" s="207">
        <v>3.72856077554064E-4</v>
      </c>
      <c r="AO88" s="96">
        <v>1</v>
      </c>
      <c r="AP88" s="207">
        <v>3.72856077554064E-4</v>
      </c>
      <c r="AQ88" s="101">
        <v>11620</v>
      </c>
      <c r="AR88" s="101">
        <v>2682</v>
      </c>
      <c r="AT88" s="55"/>
      <c r="AU88" s="55">
        <v>440</v>
      </c>
      <c r="AV88" s="55">
        <v>2223</v>
      </c>
      <c r="AW88" s="55">
        <v>9.2880421158184998E-2</v>
      </c>
      <c r="AX88" s="55">
        <v>6388</v>
      </c>
      <c r="AY88" s="55">
        <v>0.26690064343611603</v>
      </c>
      <c r="AZ88" s="55">
        <v>6562</v>
      </c>
      <c r="BA88" s="55">
        <v>0.274170635915434</v>
      </c>
      <c r="BB88" s="55">
        <v>2659</v>
      </c>
      <c r="BC88" s="55">
        <v>0.11109718392245301</v>
      </c>
      <c r="BD88" s="55">
        <v>520</v>
      </c>
      <c r="BE88" s="55">
        <v>2.1726414306008201E-2</v>
      </c>
      <c r="BF88" s="55">
        <v>764</v>
      </c>
      <c r="BG88" s="55">
        <v>4818</v>
      </c>
      <c r="BH88" s="55">
        <v>11917</v>
      </c>
      <c r="BI88" s="55">
        <v>0.49791092170134499</v>
      </c>
      <c r="BJ88" s="55">
        <v>12017</v>
      </c>
      <c r="BK88" s="55">
        <v>0.50208907829865501</v>
      </c>
      <c r="BL88" s="55">
        <v>22717</v>
      </c>
      <c r="BM88" s="55">
        <v>0.50164513635861796</v>
      </c>
      <c r="BN88" s="55">
        <v>22568</v>
      </c>
      <c r="BO88" s="55">
        <v>0.49835486364138198</v>
      </c>
      <c r="BP88" s="55">
        <v>8655</v>
      </c>
      <c r="BQ88" s="55">
        <v>0.36161945349711699</v>
      </c>
      <c r="BR88" s="55">
        <v>15279</v>
      </c>
      <c r="BS88" s="55">
        <v>0.63838054650288301</v>
      </c>
      <c r="BT88" s="55">
        <v>3949</v>
      </c>
      <c r="BU88" s="55">
        <v>8.720326819035E-2</v>
      </c>
      <c r="BV88" s="55">
        <v>41336</v>
      </c>
      <c r="BW88" s="55">
        <v>0.91279673180965004</v>
      </c>
      <c r="BX88" s="55">
        <v>14712</v>
      </c>
      <c r="BY88" s="55">
        <v>0.32487578668433298</v>
      </c>
      <c r="BZ88" s="55">
        <v>11211</v>
      </c>
      <c r="CA88" s="55">
        <v>0.24756541901291801</v>
      </c>
      <c r="CB88" s="55">
        <v>7783</v>
      </c>
      <c r="CC88" s="55">
        <v>0.17186706414927699</v>
      </c>
      <c r="CD88" s="55">
        <v>11474</v>
      </c>
      <c r="CE88" s="55">
        <v>0.25337308159434702</v>
      </c>
      <c r="CF88" s="55">
        <v>73</v>
      </c>
      <c r="CG88" s="55">
        <v>1.6120128077729899E-3</v>
      </c>
      <c r="CH88" s="55">
        <v>32</v>
      </c>
      <c r="CI88" s="55">
        <v>7.0663575135254501E-4</v>
      </c>
    </row>
    <row r="89" spans="1:87" ht="15">
      <c r="A89" s="94">
        <v>206</v>
      </c>
      <c r="B89" s="94" t="s">
        <v>86</v>
      </c>
      <c r="C89" s="96">
        <v>170</v>
      </c>
      <c r="D89" s="207">
        <v>6.4296520423600595E-2</v>
      </c>
      <c r="E89" s="96">
        <v>750</v>
      </c>
      <c r="F89" s="207">
        <v>0.28366111951588502</v>
      </c>
      <c r="G89" s="96">
        <v>681</v>
      </c>
      <c r="H89" s="207">
        <v>0.25756429652042401</v>
      </c>
      <c r="I89" s="96">
        <v>60</v>
      </c>
      <c r="J89" s="207">
        <v>2.2692889561270801E-2</v>
      </c>
      <c r="K89" s="96">
        <v>65</v>
      </c>
      <c r="L89" s="207">
        <v>2.4583963691376699E-2</v>
      </c>
      <c r="M89" s="96">
        <v>26</v>
      </c>
      <c r="N89" s="96">
        <v>892</v>
      </c>
      <c r="O89" s="96">
        <v>1352</v>
      </c>
      <c r="P89" s="207">
        <v>0.51134644478063496</v>
      </c>
      <c r="Q89" s="96">
        <v>1292</v>
      </c>
      <c r="R89" s="207">
        <v>0.48865355521936499</v>
      </c>
      <c r="S89" s="96">
        <v>437</v>
      </c>
      <c r="T89" s="207">
        <v>0.520858164481526</v>
      </c>
      <c r="U89" s="96">
        <v>402</v>
      </c>
      <c r="V89" s="207">
        <v>0.479141835518474</v>
      </c>
      <c r="W89" s="96">
        <v>882</v>
      </c>
      <c r="X89" s="207">
        <v>0.33358547655068099</v>
      </c>
      <c r="Y89" s="96">
        <v>1762</v>
      </c>
      <c r="Z89" s="207">
        <v>0.66641452344931895</v>
      </c>
      <c r="AA89" s="96">
        <v>657</v>
      </c>
      <c r="AB89" s="207">
        <v>0.78307508939213299</v>
      </c>
      <c r="AC89" s="96">
        <v>182</v>
      </c>
      <c r="AD89" s="207">
        <v>21.692491060786701</v>
      </c>
      <c r="AE89" s="96">
        <v>320</v>
      </c>
      <c r="AF89" s="207">
        <v>0.38140643623361098</v>
      </c>
      <c r="AG89" s="96">
        <v>196</v>
      </c>
      <c r="AH89" s="207">
        <v>0.23361144219308699</v>
      </c>
      <c r="AI89" s="96">
        <v>117</v>
      </c>
      <c r="AJ89" s="207">
        <v>0.13945172824791399</v>
      </c>
      <c r="AK89" s="96">
        <v>205</v>
      </c>
      <c r="AL89" s="207">
        <v>0.244338498212157</v>
      </c>
      <c r="AM89" s="96">
        <v>0</v>
      </c>
      <c r="AN89" s="207">
        <v>0</v>
      </c>
      <c r="AO89" s="96">
        <v>1</v>
      </c>
      <c r="AP89" s="207">
        <v>1.19189511323004E-3</v>
      </c>
      <c r="AQ89" s="101">
        <v>2644</v>
      </c>
      <c r="AR89" s="101">
        <v>839</v>
      </c>
      <c r="AT89" s="55"/>
      <c r="AU89" s="55">
        <v>483</v>
      </c>
      <c r="AV89" s="55">
        <v>1204</v>
      </c>
      <c r="AW89" s="55">
        <v>0.159027869502047</v>
      </c>
      <c r="AX89" s="55">
        <v>982</v>
      </c>
      <c r="AY89" s="55">
        <v>0.12970545502575601</v>
      </c>
      <c r="AZ89" s="55">
        <v>271</v>
      </c>
      <c r="BA89" s="55">
        <v>3.5794478932769797E-2</v>
      </c>
      <c r="BB89" s="55">
        <v>178</v>
      </c>
      <c r="BC89" s="55">
        <v>2.3510764760269399E-2</v>
      </c>
      <c r="BD89" s="55">
        <v>33</v>
      </c>
      <c r="BE89" s="55">
        <v>4.3587372870162499E-3</v>
      </c>
      <c r="BF89" s="55">
        <v>161</v>
      </c>
      <c r="BG89" s="55">
        <v>4742</v>
      </c>
      <c r="BH89" s="55">
        <v>3551</v>
      </c>
      <c r="BI89" s="55">
        <v>0.46902654867256599</v>
      </c>
      <c r="BJ89" s="55">
        <v>4020</v>
      </c>
      <c r="BK89" s="55">
        <v>0.53097345132743401</v>
      </c>
      <c r="BL89" s="55">
        <v>313</v>
      </c>
      <c r="BM89" s="55">
        <v>0.469265367316342</v>
      </c>
      <c r="BN89" s="55">
        <v>354</v>
      </c>
      <c r="BO89" s="55">
        <v>0.53073463268365795</v>
      </c>
      <c r="BP89" s="55">
        <v>5241</v>
      </c>
      <c r="BQ89" s="55">
        <v>0.69224673094703504</v>
      </c>
      <c r="BR89" s="55">
        <v>2330</v>
      </c>
      <c r="BS89" s="55">
        <v>0.30775326905296502</v>
      </c>
      <c r="BT89" s="55">
        <v>193</v>
      </c>
      <c r="BU89" s="55">
        <v>0.28935532233883099</v>
      </c>
      <c r="BV89" s="55">
        <v>474</v>
      </c>
      <c r="BW89" s="55">
        <v>0.71064467766116901</v>
      </c>
      <c r="BX89" s="55">
        <v>269</v>
      </c>
      <c r="BY89" s="55">
        <v>0.40329835082458798</v>
      </c>
      <c r="BZ89" s="55">
        <v>174</v>
      </c>
      <c r="CA89" s="55">
        <v>0.26086956521739102</v>
      </c>
      <c r="CB89" s="55">
        <v>85</v>
      </c>
      <c r="CC89" s="55">
        <v>0.12743628185906999</v>
      </c>
      <c r="CD89" s="55">
        <v>139</v>
      </c>
      <c r="CE89" s="55">
        <v>0.20839580209895101</v>
      </c>
      <c r="CF89" s="55">
        <v>0</v>
      </c>
      <c r="CG89" s="55">
        <v>0</v>
      </c>
      <c r="CH89" s="55">
        <v>0</v>
      </c>
      <c r="CI89" s="55">
        <v>0</v>
      </c>
    </row>
    <row r="90" spans="1:87" ht="15">
      <c r="A90" s="94">
        <v>313</v>
      </c>
      <c r="B90" s="94" t="s">
        <v>999</v>
      </c>
      <c r="C90" s="96">
        <v>381</v>
      </c>
      <c r="D90" s="207">
        <v>6.05338417540515E-2</v>
      </c>
      <c r="E90" s="96">
        <v>744</v>
      </c>
      <c r="F90" s="207">
        <v>0.118207816968541</v>
      </c>
      <c r="G90" s="96">
        <v>376</v>
      </c>
      <c r="H90" s="207">
        <v>5.9739434381951097E-2</v>
      </c>
      <c r="I90" s="96">
        <v>150</v>
      </c>
      <c r="J90" s="207">
        <v>2.3832221163012399E-2</v>
      </c>
      <c r="K90" s="96">
        <v>47</v>
      </c>
      <c r="L90" s="207">
        <v>7.4674292977438802E-3</v>
      </c>
      <c r="M90" s="96">
        <v>190</v>
      </c>
      <c r="N90" s="96">
        <v>4406</v>
      </c>
      <c r="O90" s="96">
        <v>3192</v>
      </c>
      <c r="P90" s="207">
        <v>0.50714966634890402</v>
      </c>
      <c r="Q90" s="96">
        <v>3102</v>
      </c>
      <c r="R90" s="207">
        <v>0.49285033365109598</v>
      </c>
      <c r="S90" s="96">
        <v>903</v>
      </c>
      <c r="T90" s="207">
        <v>0.49290393013100398</v>
      </c>
      <c r="U90" s="96">
        <v>929</v>
      </c>
      <c r="V90" s="207">
        <v>0.50709606986899602</v>
      </c>
      <c r="W90" s="96">
        <v>2929</v>
      </c>
      <c r="X90" s="207">
        <v>0.465363838576422</v>
      </c>
      <c r="Y90" s="96">
        <v>3365</v>
      </c>
      <c r="Z90" s="207">
        <v>0.53463616142357795</v>
      </c>
      <c r="AA90" s="96">
        <v>1553</v>
      </c>
      <c r="AB90" s="207">
        <v>0.84770742358078599</v>
      </c>
      <c r="AC90" s="96">
        <v>279</v>
      </c>
      <c r="AD90" s="207">
        <v>15.2292576419214</v>
      </c>
      <c r="AE90" s="96">
        <v>600</v>
      </c>
      <c r="AF90" s="207">
        <v>0.32751091703056801</v>
      </c>
      <c r="AG90" s="96">
        <v>482</v>
      </c>
      <c r="AH90" s="207">
        <v>0.26310043668122302</v>
      </c>
      <c r="AI90" s="96">
        <v>302</v>
      </c>
      <c r="AJ90" s="207">
        <v>0.16484716157205201</v>
      </c>
      <c r="AK90" s="96">
        <v>447</v>
      </c>
      <c r="AL90" s="207">
        <v>0.24399563318777301</v>
      </c>
      <c r="AM90" s="96">
        <v>1</v>
      </c>
      <c r="AN90" s="207">
        <v>5.4585152838427901E-4</v>
      </c>
      <c r="AO90" s="96">
        <v>0</v>
      </c>
      <c r="AP90" s="207">
        <v>0</v>
      </c>
      <c r="AQ90" s="101">
        <v>6294</v>
      </c>
      <c r="AR90" s="101">
        <v>1832</v>
      </c>
      <c r="AT90" s="55"/>
      <c r="AU90" s="55">
        <v>541</v>
      </c>
      <c r="AV90" s="55">
        <v>2324</v>
      </c>
      <c r="AW90" s="55">
        <v>0.186322456506053</v>
      </c>
      <c r="AX90" s="55">
        <v>4147</v>
      </c>
      <c r="AY90" s="55">
        <v>0.33247815281006998</v>
      </c>
      <c r="AZ90" s="55">
        <v>2069</v>
      </c>
      <c r="BA90" s="55">
        <v>0.16587829712178301</v>
      </c>
      <c r="BB90" s="55">
        <v>580</v>
      </c>
      <c r="BC90" s="55">
        <v>4.6500440952457298E-2</v>
      </c>
      <c r="BD90" s="55">
        <v>119</v>
      </c>
      <c r="BE90" s="55">
        <v>9.5406077126593408E-3</v>
      </c>
      <c r="BF90" s="55">
        <v>221</v>
      </c>
      <c r="BG90" s="55">
        <v>3013</v>
      </c>
      <c r="BH90" s="55">
        <v>6346</v>
      </c>
      <c r="BI90" s="55">
        <v>0.50877896255912802</v>
      </c>
      <c r="BJ90" s="55">
        <v>6127</v>
      </c>
      <c r="BK90" s="55">
        <v>0.49122103744087198</v>
      </c>
      <c r="BL90" s="55">
        <v>2878</v>
      </c>
      <c r="BM90" s="55">
        <v>0.49280821917808199</v>
      </c>
      <c r="BN90" s="55">
        <v>2962</v>
      </c>
      <c r="BO90" s="55">
        <v>0.50719178082191796</v>
      </c>
      <c r="BP90" s="55">
        <v>6250</v>
      </c>
      <c r="BQ90" s="55">
        <v>0.50108233784975498</v>
      </c>
      <c r="BR90" s="55">
        <v>6223</v>
      </c>
      <c r="BS90" s="55">
        <v>0.49891766215024502</v>
      </c>
      <c r="BT90" s="55">
        <v>1257</v>
      </c>
      <c r="BU90" s="55">
        <v>0.21523972602739699</v>
      </c>
      <c r="BV90" s="55">
        <v>4583</v>
      </c>
      <c r="BW90" s="55">
        <v>0.78476027397260295</v>
      </c>
      <c r="BX90" s="55">
        <v>2067</v>
      </c>
      <c r="BY90" s="55">
        <v>0.35393835616438402</v>
      </c>
      <c r="BZ90" s="55">
        <v>1508</v>
      </c>
      <c r="CA90" s="55">
        <v>0.25821917808219202</v>
      </c>
      <c r="CB90" s="55">
        <v>891</v>
      </c>
      <c r="CC90" s="55">
        <v>0.15256849315068499</v>
      </c>
      <c r="CD90" s="55">
        <v>1364</v>
      </c>
      <c r="CE90" s="55">
        <v>0.23356164383561601</v>
      </c>
      <c r="CF90" s="55">
        <v>4</v>
      </c>
      <c r="CG90" s="55">
        <v>6.8493150684931497E-4</v>
      </c>
      <c r="CH90" s="55">
        <v>6</v>
      </c>
      <c r="CI90" s="55">
        <v>1.0273972602739699E-3</v>
      </c>
    </row>
    <row r="91" spans="1:87" ht="15">
      <c r="A91" s="94">
        <v>318</v>
      </c>
      <c r="B91" s="94" t="s">
        <v>120</v>
      </c>
      <c r="C91" s="96">
        <v>1168</v>
      </c>
      <c r="D91" s="207">
        <v>7.69737709239489E-2</v>
      </c>
      <c r="E91" s="96">
        <v>3714</v>
      </c>
      <c r="F91" s="207">
        <v>0.244760775009885</v>
      </c>
      <c r="G91" s="96">
        <v>5752</v>
      </c>
      <c r="H91" s="207">
        <v>0.37906946091999499</v>
      </c>
      <c r="I91" s="96">
        <v>1167</v>
      </c>
      <c r="J91" s="207">
        <v>7.6907868722815298E-2</v>
      </c>
      <c r="K91" s="96">
        <v>747</v>
      </c>
      <c r="L91" s="207">
        <v>4.9228944246737801E-2</v>
      </c>
      <c r="M91" s="96">
        <v>693</v>
      </c>
      <c r="N91" s="96">
        <v>1933</v>
      </c>
      <c r="O91" s="96">
        <v>7630</v>
      </c>
      <c r="P91" s="207">
        <v>0.50283379464874101</v>
      </c>
      <c r="Q91" s="96">
        <v>7544</v>
      </c>
      <c r="R91" s="207">
        <v>0.49716620535125899</v>
      </c>
      <c r="S91" s="96">
        <v>17209</v>
      </c>
      <c r="T91" s="207">
        <v>0.50098981077146998</v>
      </c>
      <c r="U91" s="96">
        <v>17141</v>
      </c>
      <c r="V91" s="207">
        <v>0.49901018922853002</v>
      </c>
      <c r="W91" s="96">
        <v>8564</v>
      </c>
      <c r="X91" s="207">
        <v>0.56438645050744696</v>
      </c>
      <c r="Y91" s="96">
        <v>6610</v>
      </c>
      <c r="Z91" s="207">
        <v>0.43561354949255299</v>
      </c>
      <c r="AA91" s="96">
        <v>29413</v>
      </c>
      <c r="AB91" s="207">
        <v>0.85627365356622998</v>
      </c>
      <c r="AC91" s="96">
        <v>4937</v>
      </c>
      <c r="AD91" s="207">
        <v>14.372634643376999</v>
      </c>
      <c r="AE91" s="96">
        <v>11806</v>
      </c>
      <c r="AF91" s="207">
        <v>0.34369723435225602</v>
      </c>
      <c r="AG91" s="96">
        <v>9153</v>
      </c>
      <c r="AH91" s="207">
        <v>0.26646288209607</v>
      </c>
      <c r="AI91" s="96">
        <v>5354</v>
      </c>
      <c r="AJ91" s="207">
        <v>0.15586608442503599</v>
      </c>
      <c r="AK91" s="96">
        <v>7963</v>
      </c>
      <c r="AL91" s="207">
        <v>0.23181950509461399</v>
      </c>
      <c r="AM91" s="96">
        <v>49</v>
      </c>
      <c r="AN91" s="207">
        <v>1.4264919941775801E-3</v>
      </c>
      <c r="AO91" s="96">
        <v>25</v>
      </c>
      <c r="AP91" s="207">
        <v>7.27802037845706E-4</v>
      </c>
      <c r="AQ91" s="101">
        <v>15174</v>
      </c>
      <c r="AR91" s="101">
        <v>34350</v>
      </c>
      <c r="AT91" s="55"/>
      <c r="AU91" s="55">
        <v>607</v>
      </c>
      <c r="AV91" s="55">
        <v>392</v>
      </c>
      <c r="AW91" s="55">
        <v>9.5330739299610903E-2</v>
      </c>
      <c r="AX91" s="55">
        <v>1053</v>
      </c>
      <c r="AY91" s="55">
        <v>0.25607976653696501</v>
      </c>
      <c r="AZ91" s="55">
        <v>1511</v>
      </c>
      <c r="BA91" s="55">
        <v>0.36746108949416301</v>
      </c>
      <c r="BB91" s="55">
        <v>198</v>
      </c>
      <c r="BC91" s="55">
        <v>4.81517509727626E-2</v>
      </c>
      <c r="BD91" s="55">
        <v>96</v>
      </c>
      <c r="BE91" s="55">
        <v>2.3346303501945501E-2</v>
      </c>
      <c r="BF91" s="55">
        <v>99</v>
      </c>
      <c r="BG91" s="55">
        <v>763</v>
      </c>
      <c r="BH91" s="55">
        <v>2023</v>
      </c>
      <c r="BI91" s="55">
        <v>0.49197470817120598</v>
      </c>
      <c r="BJ91" s="55">
        <v>2089</v>
      </c>
      <c r="BK91" s="55">
        <v>0.50802529182879397</v>
      </c>
      <c r="BL91" s="55">
        <v>7808</v>
      </c>
      <c r="BM91" s="55">
        <v>0.52035988003998701</v>
      </c>
      <c r="BN91" s="55">
        <v>7197</v>
      </c>
      <c r="BO91" s="55">
        <v>0.47964011996001299</v>
      </c>
      <c r="BP91" s="55">
        <v>1783</v>
      </c>
      <c r="BQ91" s="55">
        <v>0.43360894941634198</v>
      </c>
      <c r="BR91" s="55">
        <v>2329</v>
      </c>
      <c r="BS91" s="55">
        <v>0.56639105058365802</v>
      </c>
      <c r="BT91" s="55">
        <v>1486</v>
      </c>
      <c r="BU91" s="55">
        <v>9.9033655448183905E-2</v>
      </c>
      <c r="BV91" s="55">
        <v>13519</v>
      </c>
      <c r="BW91" s="55">
        <v>0.90096634455181601</v>
      </c>
      <c r="BX91" s="55">
        <v>5282</v>
      </c>
      <c r="BY91" s="55">
        <v>0.35201599466844402</v>
      </c>
      <c r="BZ91" s="55">
        <v>4667</v>
      </c>
      <c r="CA91" s="55">
        <v>0.31102965678107303</v>
      </c>
      <c r="CB91" s="55">
        <v>1888</v>
      </c>
      <c r="CC91" s="55">
        <v>0.125824725091636</v>
      </c>
      <c r="CD91" s="55">
        <v>3117</v>
      </c>
      <c r="CE91" s="55">
        <v>0.20773075641452801</v>
      </c>
      <c r="CF91" s="55">
        <v>27</v>
      </c>
      <c r="CG91" s="55">
        <v>1.7994001999333601E-3</v>
      </c>
      <c r="CH91" s="55">
        <v>24</v>
      </c>
      <c r="CI91" s="55">
        <v>1.5994668443851999E-3</v>
      </c>
    </row>
    <row r="92" spans="1:87" ht="15">
      <c r="A92" s="94">
        <v>321</v>
      </c>
      <c r="B92" s="94" t="s">
        <v>122</v>
      </c>
      <c r="C92" s="96">
        <v>231</v>
      </c>
      <c r="D92" s="207">
        <v>6.8975813675724099E-2</v>
      </c>
      <c r="E92" s="96">
        <v>715</v>
      </c>
      <c r="F92" s="207">
        <v>0.213496566139146</v>
      </c>
      <c r="G92" s="96">
        <v>934</v>
      </c>
      <c r="H92" s="207">
        <v>0.27888922066288402</v>
      </c>
      <c r="I92" s="96">
        <v>125</v>
      </c>
      <c r="J92" s="207">
        <v>3.7324574499850702E-2</v>
      </c>
      <c r="K92" s="96">
        <v>103</v>
      </c>
      <c r="L92" s="207">
        <v>3.0755449387876999E-2</v>
      </c>
      <c r="M92" s="96">
        <v>71</v>
      </c>
      <c r="N92" s="96">
        <v>1170</v>
      </c>
      <c r="O92" s="96">
        <v>1635</v>
      </c>
      <c r="P92" s="207">
        <v>0.48820543445804698</v>
      </c>
      <c r="Q92" s="96">
        <v>1714</v>
      </c>
      <c r="R92" s="207">
        <v>0.51179456554195302</v>
      </c>
      <c r="S92" s="96">
        <v>1338</v>
      </c>
      <c r="T92" s="207">
        <v>0.52082522382249896</v>
      </c>
      <c r="U92" s="96">
        <v>1231</v>
      </c>
      <c r="V92" s="207">
        <v>0.47917477617750098</v>
      </c>
      <c r="W92" s="96">
        <v>2238</v>
      </c>
      <c r="X92" s="207">
        <v>0.66825918184532695</v>
      </c>
      <c r="Y92" s="96">
        <v>1111</v>
      </c>
      <c r="Z92" s="207">
        <v>0.33174081815467299</v>
      </c>
      <c r="AA92" s="96">
        <v>2097</v>
      </c>
      <c r="AB92" s="207">
        <v>0.81627092253795297</v>
      </c>
      <c r="AC92" s="96">
        <v>472</v>
      </c>
      <c r="AD92" s="207">
        <v>18.372907746204699</v>
      </c>
      <c r="AE92" s="96">
        <v>944</v>
      </c>
      <c r="AF92" s="207">
        <v>0.367458154924095</v>
      </c>
      <c r="AG92" s="96">
        <v>689</v>
      </c>
      <c r="AH92" s="207">
        <v>0.26819774231218402</v>
      </c>
      <c r="AI92" s="96">
        <v>387</v>
      </c>
      <c r="AJ92" s="207">
        <v>0.150642273258077</v>
      </c>
      <c r="AK92" s="96">
        <v>537</v>
      </c>
      <c r="AL92" s="207">
        <v>0.209030751265084</v>
      </c>
      <c r="AM92" s="96">
        <v>7</v>
      </c>
      <c r="AN92" s="207">
        <v>2.7247956403269801E-3</v>
      </c>
      <c r="AO92" s="96">
        <v>5</v>
      </c>
      <c r="AP92" s="207">
        <v>1.9462826002335501E-3</v>
      </c>
      <c r="AQ92" s="101">
        <v>3349</v>
      </c>
      <c r="AR92" s="101">
        <v>2569</v>
      </c>
      <c r="AT92" s="55"/>
      <c r="AU92" s="55">
        <v>615</v>
      </c>
      <c r="AV92" s="55">
        <v>4522</v>
      </c>
      <c r="AW92" s="55">
        <v>0.117035043221699</v>
      </c>
      <c r="AX92" s="55">
        <v>8828</v>
      </c>
      <c r="AY92" s="55">
        <v>0.22847973497592999</v>
      </c>
      <c r="AZ92" s="55">
        <v>10555</v>
      </c>
      <c r="BA92" s="55">
        <v>0.27317666545887498</v>
      </c>
      <c r="BB92" s="55">
        <v>4487</v>
      </c>
      <c r="BC92" s="55">
        <v>0.116129199233915</v>
      </c>
      <c r="BD92" s="55">
        <v>999</v>
      </c>
      <c r="BE92" s="55">
        <v>2.58553755370361E-2</v>
      </c>
      <c r="BF92" s="55">
        <v>1652</v>
      </c>
      <c r="BG92" s="55">
        <v>7595</v>
      </c>
      <c r="BH92" s="55">
        <v>19135</v>
      </c>
      <c r="BI92" s="55">
        <v>0.49523784874993498</v>
      </c>
      <c r="BJ92" s="55">
        <v>19503</v>
      </c>
      <c r="BK92" s="55">
        <v>0.50476215125006496</v>
      </c>
      <c r="BL92" s="55">
        <v>83746</v>
      </c>
      <c r="BM92" s="55">
        <v>0.50873857181909299</v>
      </c>
      <c r="BN92" s="55">
        <v>80869</v>
      </c>
      <c r="BO92" s="55">
        <v>0.49126142818090701</v>
      </c>
      <c r="BP92" s="55">
        <v>8866</v>
      </c>
      <c r="BQ92" s="55">
        <v>0.229463222734096</v>
      </c>
      <c r="BR92" s="55">
        <v>29772</v>
      </c>
      <c r="BS92" s="55">
        <v>0.77053677726590397</v>
      </c>
      <c r="BT92" s="55">
        <v>13813</v>
      </c>
      <c r="BU92" s="55">
        <v>8.3910943717158196E-2</v>
      </c>
      <c r="BV92" s="55">
        <v>150802</v>
      </c>
      <c r="BW92" s="55">
        <v>0.91608905628284198</v>
      </c>
      <c r="BX92" s="55">
        <v>56133</v>
      </c>
      <c r="BY92" s="55">
        <v>0.340995656531908</v>
      </c>
      <c r="BZ92" s="55">
        <v>47827</v>
      </c>
      <c r="CA92" s="55">
        <v>0.29053852929562901</v>
      </c>
      <c r="CB92" s="55">
        <v>24396</v>
      </c>
      <c r="CC92" s="55">
        <v>0.14820034626249101</v>
      </c>
      <c r="CD92" s="55">
        <v>35730</v>
      </c>
      <c r="CE92" s="55">
        <v>0.21705190899978699</v>
      </c>
      <c r="CF92" s="55">
        <v>340</v>
      </c>
      <c r="CG92" s="55">
        <v>2.06542538650791E-3</v>
      </c>
      <c r="CH92" s="55">
        <v>189</v>
      </c>
      <c r="CI92" s="55">
        <v>1.14813352367646E-3</v>
      </c>
    </row>
    <row r="93" spans="1:87" ht="15">
      <c r="A93" s="94">
        <v>376</v>
      </c>
      <c r="B93" s="94" t="s">
        <v>1000</v>
      </c>
      <c r="C93" s="96">
        <v>2243</v>
      </c>
      <c r="D93" s="207">
        <v>0.14052123794010801</v>
      </c>
      <c r="E93" s="96">
        <v>4029</v>
      </c>
      <c r="F93" s="207">
        <v>0.25241197844881602</v>
      </c>
      <c r="G93" s="96">
        <v>4469</v>
      </c>
      <c r="H93" s="207">
        <v>0.27997744643528399</v>
      </c>
      <c r="I93" s="96">
        <v>1123</v>
      </c>
      <c r="J93" s="207">
        <v>7.0354592156371396E-2</v>
      </c>
      <c r="K93" s="96">
        <v>302</v>
      </c>
      <c r="L93" s="207">
        <v>1.8919934845257499E-2</v>
      </c>
      <c r="M93" s="96">
        <v>648</v>
      </c>
      <c r="N93" s="96">
        <v>3148</v>
      </c>
      <c r="O93" s="96">
        <v>8175</v>
      </c>
      <c r="P93" s="207">
        <v>0.51215386543039698</v>
      </c>
      <c r="Q93" s="96">
        <v>7787</v>
      </c>
      <c r="R93" s="207">
        <v>0.48784613456960302</v>
      </c>
      <c r="S93" s="96">
        <v>31271</v>
      </c>
      <c r="T93" s="207">
        <v>0.49090281157281701</v>
      </c>
      <c r="U93" s="96">
        <v>32430</v>
      </c>
      <c r="V93" s="207">
        <v>0.50909718842718299</v>
      </c>
      <c r="W93" s="96">
        <v>12756</v>
      </c>
      <c r="X93" s="207">
        <v>0.799147976444055</v>
      </c>
      <c r="Y93" s="96">
        <v>3206</v>
      </c>
      <c r="Z93" s="207">
        <v>0.200852023555945</v>
      </c>
      <c r="AA93" s="96">
        <v>59614</v>
      </c>
      <c r="AB93" s="207">
        <v>0.93584088161881296</v>
      </c>
      <c r="AC93" s="96">
        <v>4087</v>
      </c>
      <c r="AD93" s="207">
        <v>6.4159118381187099</v>
      </c>
      <c r="AE93" s="96">
        <v>22071</v>
      </c>
      <c r="AF93" s="207">
        <v>0.34647807726723301</v>
      </c>
      <c r="AG93" s="96">
        <v>18173</v>
      </c>
      <c r="AH93" s="207">
        <v>0.28528594527558399</v>
      </c>
      <c r="AI93" s="96">
        <v>9114</v>
      </c>
      <c r="AJ93" s="207">
        <v>0.14307467700664001</v>
      </c>
      <c r="AK93" s="96">
        <v>14202</v>
      </c>
      <c r="AL93" s="207">
        <v>0.22294783441390201</v>
      </c>
      <c r="AM93" s="96">
        <v>86</v>
      </c>
      <c r="AN93" s="207">
        <v>1.3500572989434999E-3</v>
      </c>
      <c r="AO93" s="96">
        <v>55</v>
      </c>
      <c r="AP93" s="207">
        <v>8.6340873769642605E-4</v>
      </c>
      <c r="AQ93" s="101">
        <v>15962</v>
      </c>
      <c r="AR93" s="101">
        <v>63701</v>
      </c>
      <c r="AT93" s="55"/>
      <c r="AU93" s="55">
        <v>649</v>
      </c>
      <c r="AV93" s="55">
        <v>1038</v>
      </c>
      <c r="AW93" s="55">
        <v>9.9692662312716104E-2</v>
      </c>
      <c r="AX93" s="55">
        <v>1005</v>
      </c>
      <c r="AY93" s="55">
        <v>9.6523242412600893E-2</v>
      </c>
      <c r="AZ93" s="55">
        <v>511</v>
      </c>
      <c r="BA93" s="55">
        <v>4.9077986938148299E-2</v>
      </c>
      <c r="BB93" s="55">
        <v>276</v>
      </c>
      <c r="BC93" s="55">
        <v>2.65078755282366E-2</v>
      </c>
      <c r="BD93" s="55">
        <v>41</v>
      </c>
      <c r="BE93" s="55">
        <v>3.9377641183250102E-3</v>
      </c>
      <c r="BF93" s="55">
        <v>404</v>
      </c>
      <c r="BG93" s="55">
        <v>7137</v>
      </c>
      <c r="BH93" s="55">
        <v>5084</v>
      </c>
      <c r="BI93" s="55">
        <v>0.48828275067230098</v>
      </c>
      <c r="BJ93" s="55">
        <v>5328</v>
      </c>
      <c r="BK93" s="55">
        <v>0.51171724932769902</v>
      </c>
      <c r="BL93" s="55">
        <v>1171</v>
      </c>
      <c r="BM93" s="55">
        <v>0.46066089693154999</v>
      </c>
      <c r="BN93" s="55">
        <v>1371</v>
      </c>
      <c r="BO93" s="55">
        <v>0.53933910306845001</v>
      </c>
      <c r="BP93" s="55">
        <v>4488</v>
      </c>
      <c r="BQ93" s="55">
        <v>0.431041106415674</v>
      </c>
      <c r="BR93" s="55">
        <v>5924</v>
      </c>
      <c r="BS93" s="55">
        <v>0.56895889358432605</v>
      </c>
      <c r="BT93" s="55">
        <v>538</v>
      </c>
      <c r="BU93" s="55">
        <v>0.21164437450826101</v>
      </c>
      <c r="BV93" s="55">
        <v>2004</v>
      </c>
      <c r="BW93" s="55">
        <v>0.78835562549173899</v>
      </c>
      <c r="BX93" s="55">
        <v>962</v>
      </c>
      <c r="BY93" s="55">
        <v>0.37844217151848902</v>
      </c>
      <c r="BZ93" s="55">
        <v>548</v>
      </c>
      <c r="CA93" s="55">
        <v>0.21557828481510599</v>
      </c>
      <c r="CB93" s="55">
        <v>409</v>
      </c>
      <c r="CC93" s="55">
        <v>0.16089693154996099</v>
      </c>
      <c r="CD93" s="55">
        <v>621</v>
      </c>
      <c r="CE93" s="55">
        <v>0.24429583005507499</v>
      </c>
      <c r="CF93" s="55">
        <v>0</v>
      </c>
      <c r="CG93" s="55">
        <v>0</v>
      </c>
      <c r="CH93" s="55">
        <v>2</v>
      </c>
      <c r="CI93" s="55">
        <v>7.86782061369001E-4</v>
      </c>
    </row>
    <row r="94" spans="1:87" ht="15">
      <c r="A94" s="94">
        <v>400</v>
      </c>
      <c r="B94" s="94" t="s">
        <v>1001</v>
      </c>
      <c r="C94" s="96">
        <v>889</v>
      </c>
      <c r="D94" s="207">
        <v>8.5968475002417596E-2</v>
      </c>
      <c r="E94" s="96">
        <v>2316</v>
      </c>
      <c r="F94" s="207">
        <v>0.22396286626051601</v>
      </c>
      <c r="G94" s="96">
        <v>2494</v>
      </c>
      <c r="H94" s="207">
        <v>0.241175901750314</v>
      </c>
      <c r="I94" s="96">
        <v>282</v>
      </c>
      <c r="J94" s="207">
        <v>2.7270089933275302E-2</v>
      </c>
      <c r="K94" s="96">
        <v>141</v>
      </c>
      <c r="L94" s="207">
        <v>1.3635044966637699E-2</v>
      </c>
      <c r="M94" s="96">
        <v>217</v>
      </c>
      <c r="N94" s="96">
        <v>4002</v>
      </c>
      <c r="O94" s="96">
        <v>5293</v>
      </c>
      <c r="P94" s="207">
        <v>0.51184604970505798</v>
      </c>
      <c r="Q94" s="96">
        <v>5048</v>
      </c>
      <c r="R94" s="207">
        <v>0.48815395029494202</v>
      </c>
      <c r="S94" s="96">
        <v>6742</v>
      </c>
      <c r="T94" s="207">
        <v>0.50817818647772695</v>
      </c>
      <c r="U94" s="96">
        <v>6525</v>
      </c>
      <c r="V94" s="207">
        <v>0.491821813522273</v>
      </c>
      <c r="W94" s="96">
        <v>6171</v>
      </c>
      <c r="X94" s="207">
        <v>0.59675079779518403</v>
      </c>
      <c r="Y94" s="96">
        <v>4170</v>
      </c>
      <c r="Z94" s="207">
        <v>0.40324920220481603</v>
      </c>
      <c r="AA94" s="96">
        <v>10798</v>
      </c>
      <c r="AB94" s="207">
        <v>0.81389914826260601</v>
      </c>
      <c r="AC94" s="96">
        <v>2469</v>
      </c>
      <c r="AD94" s="207">
        <v>18.6100851737394</v>
      </c>
      <c r="AE94" s="96">
        <v>4488</v>
      </c>
      <c r="AF94" s="207">
        <v>0.33828295771463002</v>
      </c>
      <c r="AG94" s="96">
        <v>3235</v>
      </c>
      <c r="AH94" s="207">
        <v>0.243838094520238</v>
      </c>
      <c r="AI94" s="96">
        <v>2236</v>
      </c>
      <c r="AJ94" s="207">
        <v>0.16853847893269</v>
      </c>
      <c r="AK94" s="96">
        <v>3282</v>
      </c>
      <c r="AL94" s="207">
        <v>0.24738071907740999</v>
      </c>
      <c r="AM94" s="96">
        <v>18</v>
      </c>
      <c r="AN94" s="207">
        <v>1.35674983040627E-3</v>
      </c>
      <c r="AO94" s="96">
        <v>8</v>
      </c>
      <c r="AP94" s="207">
        <v>6.0299992462500905E-4</v>
      </c>
      <c r="AQ94" s="101">
        <v>10341</v>
      </c>
      <c r="AR94" s="101">
        <v>13267</v>
      </c>
      <c r="AT94" s="55"/>
      <c r="AU94" s="55">
        <v>652</v>
      </c>
      <c r="AV94" s="55">
        <v>409</v>
      </c>
      <c r="AW94" s="55">
        <v>8.3248524323224105E-2</v>
      </c>
      <c r="AX94" s="55">
        <v>630</v>
      </c>
      <c r="AY94" s="55">
        <v>0.12823122328516201</v>
      </c>
      <c r="AZ94" s="55">
        <v>191</v>
      </c>
      <c r="BA94" s="55">
        <v>3.88764502340729E-2</v>
      </c>
      <c r="BB94" s="55">
        <v>92</v>
      </c>
      <c r="BC94" s="55">
        <v>1.8725829432118899E-2</v>
      </c>
      <c r="BD94" s="55">
        <v>15</v>
      </c>
      <c r="BE94" s="55">
        <v>3.0531243639324202E-3</v>
      </c>
      <c r="BF94" s="55">
        <v>145</v>
      </c>
      <c r="BG94" s="55">
        <v>3431</v>
      </c>
      <c r="BH94" s="55">
        <v>2367</v>
      </c>
      <c r="BI94" s="55">
        <v>0.481783024628537</v>
      </c>
      <c r="BJ94" s="55">
        <v>2546</v>
      </c>
      <c r="BK94" s="55">
        <v>0.51821697537146305</v>
      </c>
      <c r="BL94" s="55">
        <v>209</v>
      </c>
      <c r="BM94" s="55">
        <v>0.48267898383371799</v>
      </c>
      <c r="BN94" s="55">
        <v>224</v>
      </c>
      <c r="BO94" s="55">
        <v>0.51732101616628201</v>
      </c>
      <c r="BP94" s="55">
        <v>2349</v>
      </c>
      <c r="BQ94" s="55">
        <v>0.47811927539181798</v>
      </c>
      <c r="BR94" s="55">
        <v>2564</v>
      </c>
      <c r="BS94" s="55">
        <v>0.52188072460818202</v>
      </c>
      <c r="BT94" s="55">
        <v>98</v>
      </c>
      <c r="BU94" s="55">
        <v>0.22632794457274799</v>
      </c>
      <c r="BV94" s="55">
        <v>335</v>
      </c>
      <c r="BW94" s="55">
        <v>0.77367205542725204</v>
      </c>
      <c r="BX94" s="55">
        <v>161</v>
      </c>
      <c r="BY94" s="55">
        <v>0.37182448036951499</v>
      </c>
      <c r="BZ94" s="55">
        <v>122</v>
      </c>
      <c r="CA94" s="55">
        <v>0.28175519630485002</v>
      </c>
      <c r="CB94" s="55">
        <v>63</v>
      </c>
      <c r="CC94" s="55">
        <v>0.145496535796767</v>
      </c>
      <c r="CD94" s="55">
        <v>87</v>
      </c>
      <c r="CE94" s="55">
        <v>0.200923787528868</v>
      </c>
      <c r="CF94" s="55">
        <v>0</v>
      </c>
      <c r="CG94" s="55">
        <v>0</v>
      </c>
      <c r="CH94" s="55">
        <v>0</v>
      </c>
      <c r="CI94" s="55">
        <v>0</v>
      </c>
    </row>
    <row r="95" spans="1:87" ht="15">
      <c r="A95" s="94">
        <v>440</v>
      </c>
      <c r="B95" s="94" t="s">
        <v>149</v>
      </c>
      <c r="C95" s="96">
        <v>2223</v>
      </c>
      <c r="D95" s="207">
        <v>9.2880421158184998E-2</v>
      </c>
      <c r="E95" s="96">
        <v>6388</v>
      </c>
      <c r="F95" s="207">
        <v>0.26690064343611603</v>
      </c>
      <c r="G95" s="96">
        <v>6562</v>
      </c>
      <c r="H95" s="207">
        <v>0.274170635915434</v>
      </c>
      <c r="I95" s="96">
        <v>2659</v>
      </c>
      <c r="J95" s="207">
        <v>0.11109718392245301</v>
      </c>
      <c r="K95" s="96">
        <v>520</v>
      </c>
      <c r="L95" s="207">
        <v>2.1726414306008201E-2</v>
      </c>
      <c r="M95" s="96">
        <v>764</v>
      </c>
      <c r="N95" s="96">
        <v>4818</v>
      </c>
      <c r="O95" s="96">
        <v>12017</v>
      </c>
      <c r="P95" s="207">
        <v>0.50208907829865501</v>
      </c>
      <c r="Q95" s="96">
        <v>11917</v>
      </c>
      <c r="R95" s="207">
        <v>0.49791092170134499</v>
      </c>
      <c r="S95" s="96">
        <v>22568</v>
      </c>
      <c r="T95" s="207">
        <v>0.49835486364138198</v>
      </c>
      <c r="U95" s="96">
        <v>22717</v>
      </c>
      <c r="V95" s="207">
        <v>0.50164513635861796</v>
      </c>
      <c r="W95" s="96">
        <v>15279</v>
      </c>
      <c r="X95" s="207">
        <v>0.63838054650288301</v>
      </c>
      <c r="Y95" s="96">
        <v>8655</v>
      </c>
      <c r="Z95" s="207">
        <v>0.36161945349711699</v>
      </c>
      <c r="AA95" s="96">
        <v>41336</v>
      </c>
      <c r="AB95" s="207">
        <v>0.91279673180965004</v>
      </c>
      <c r="AC95" s="96">
        <v>3949</v>
      </c>
      <c r="AD95" s="207">
        <v>8.7203268190349998</v>
      </c>
      <c r="AE95" s="96">
        <v>14712</v>
      </c>
      <c r="AF95" s="207">
        <v>0.32487578668433298</v>
      </c>
      <c r="AG95" s="96">
        <v>11211</v>
      </c>
      <c r="AH95" s="207">
        <v>0.24756541901291801</v>
      </c>
      <c r="AI95" s="96">
        <v>7783</v>
      </c>
      <c r="AJ95" s="207">
        <v>0.17186706414927699</v>
      </c>
      <c r="AK95" s="96">
        <v>11474</v>
      </c>
      <c r="AL95" s="207">
        <v>0.25337308159434702</v>
      </c>
      <c r="AM95" s="96">
        <v>73</v>
      </c>
      <c r="AN95" s="207">
        <v>1.6120128077729899E-3</v>
      </c>
      <c r="AO95" s="96">
        <v>32</v>
      </c>
      <c r="AP95" s="207">
        <v>7.0663575135254501E-4</v>
      </c>
      <c r="AQ95" s="101">
        <v>23934</v>
      </c>
      <c r="AR95" s="101">
        <v>45285</v>
      </c>
      <c r="AT95" s="55"/>
      <c r="AU95" s="55">
        <v>660</v>
      </c>
      <c r="AV95" s="55">
        <v>1528</v>
      </c>
      <c r="AW95" s="55">
        <v>0.15021627998427101</v>
      </c>
      <c r="AX95" s="55">
        <v>1463</v>
      </c>
      <c r="AY95" s="55">
        <v>0.143826189539913</v>
      </c>
      <c r="AZ95" s="55">
        <v>439</v>
      </c>
      <c r="BA95" s="55">
        <v>4.3157687770349999E-2</v>
      </c>
      <c r="BB95" s="55">
        <v>168</v>
      </c>
      <c r="BC95" s="55">
        <v>1.6515926071569001E-2</v>
      </c>
      <c r="BD95" s="55">
        <v>11</v>
      </c>
      <c r="BE95" s="55">
        <v>1.08139992135273E-3</v>
      </c>
      <c r="BF95" s="55">
        <v>259</v>
      </c>
      <c r="BG95" s="55">
        <v>6304</v>
      </c>
      <c r="BH95" s="55">
        <v>5127</v>
      </c>
      <c r="BI95" s="55">
        <v>0.50403067243413302</v>
      </c>
      <c r="BJ95" s="55">
        <v>5045</v>
      </c>
      <c r="BK95" s="55">
        <v>0.49596932756586698</v>
      </c>
      <c r="BL95" s="55">
        <v>1377</v>
      </c>
      <c r="BM95" s="55">
        <v>0.424868867633446</v>
      </c>
      <c r="BN95" s="55">
        <v>1864</v>
      </c>
      <c r="BO95" s="55">
        <v>0.575131132366554</v>
      </c>
      <c r="BP95" s="55">
        <v>4840</v>
      </c>
      <c r="BQ95" s="55">
        <v>0.47581596539520199</v>
      </c>
      <c r="BR95" s="55">
        <v>5332</v>
      </c>
      <c r="BS95" s="55">
        <v>0.52418403460479701</v>
      </c>
      <c r="BT95" s="55">
        <v>798</v>
      </c>
      <c r="BU95" s="55">
        <v>0.24622030237581</v>
      </c>
      <c r="BV95" s="55">
        <v>2443</v>
      </c>
      <c r="BW95" s="55">
        <v>0.75377969762418995</v>
      </c>
      <c r="BX95" s="55">
        <v>1350</v>
      </c>
      <c r="BY95" s="55">
        <v>0.41653810552298698</v>
      </c>
      <c r="BZ95" s="55">
        <v>524</v>
      </c>
      <c r="CA95" s="55">
        <v>0.16167849429188499</v>
      </c>
      <c r="CB95" s="55">
        <v>513</v>
      </c>
      <c r="CC95" s="55">
        <v>0.158284480098735</v>
      </c>
      <c r="CD95" s="55">
        <v>853</v>
      </c>
      <c r="CE95" s="55">
        <v>0.26319037334156098</v>
      </c>
      <c r="CF95" s="55">
        <v>1</v>
      </c>
      <c r="CG95" s="55">
        <v>3.0854674483184202E-4</v>
      </c>
      <c r="CH95" s="55">
        <v>0</v>
      </c>
      <c r="CI95" s="55">
        <v>0</v>
      </c>
    </row>
    <row r="96" spans="1:87" ht="15">
      <c r="A96" s="94">
        <v>483</v>
      </c>
      <c r="B96" s="94" t="s">
        <v>157</v>
      </c>
      <c r="C96" s="96">
        <v>1204</v>
      </c>
      <c r="D96" s="207">
        <v>0.159027869502047</v>
      </c>
      <c r="E96" s="96">
        <v>982</v>
      </c>
      <c r="F96" s="207">
        <v>0.12970545502575601</v>
      </c>
      <c r="G96" s="96">
        <v>271</v>
      </c>
      <c r="H96" s="207">
        <v>3.5794478932769797E-2</v>
      </c>
      <c r="I96" s="96">
        <v>178</v>
      </c>
      <c r="J96" s="207">
        <v>2.3510764760269399E-2</v>
      </c>
      <c r="K96" s="96">
        <v>33</v>
      </c>
      <c r="L96" s="207">
        <v>4.3587372870162499E-3</v>
      </c>
      <c r="M96" s="96">
        <v>161</v>
      </c>
      <c r="N96" s="96">
        <v>4742</v>
      </c>
      <c r="O96" s="96">
        <v>4020</v>
      </c>
      <c r="P96" s="207">
        <v>0.53097345132743401</v>
      </c>
      <c r="Q96" s="96">
        <v>3551</v>
      </c>
      <c r="R96" s="207">
        <v>0.46902654867256599</v>
      </c>
      <c r="S96" s="96">
        <v>354</v>
      </c>
      <c r="T96" s="207">
        <v>0.53073463268365795</v>
      </c>
      <c r="U96" s="96">
        <v>313</v>
      </c>
      <c r="V96" s="207">
        <v>0.469265367316342</v>
      </c>
      <c r="W96" s="96">
        <v>2330</v>
      </c>
      <c r="X96" s="207">
        <v>0.30775326905296502</v>
      </c>
      <c r="Y96" s="96">
        <v>5241</v>
      </c>
      <c r="Z96" s="207">
        <v>0.69224673094703504</v>
      </c>
      <c r="AA96" s="96">
        <v>474</v>
      </c>
      <c r="AB96" s="207">
        <v>0.71064467766116901</v>
      </c>
      <c r="AC96" s="96">
        <v>193</v>
      </c>
      <c r="AD96" s="207">
        <v>28.935532233883102</v>
      </c>
      <c r="AE96" s="96">
        <v>269</v>
      </c>
      <c r="AF96" s="207">
        <v>0.40329835082458798</v>
      </c>
      <c r="AG96" s="96">
        <v>174</v>
      </c>
      <c r="AH96" s="207">
        <v>0.26086956521739102</v>
      </c>
      <c r="AI96" s="96">
        <v>85</v>
      </c>
      <c r="AJ96" s="207">
        <v>0.12743628185906999</v>
      </c>
      <c r="AK96" s="96">
        <v>139</v>
      </c>
      <c r="AL96" s="207">
        <v>0.20839580209895101</v>
      </c>
      <c r="AM96" s="96">
        <v>0</v>
      </c>
      <c r="AN96" s="207">
        <v>0</v>
      </c>
      <c r="AO96" s="96">
        <v>0</v>
      </c>
      <c r="AP96" s="207">
        <v>0</v>
      </c>
      <c r="AQ96" s="101">
        <v>7571</v>
      </c>
      <c r="AR96" s="101">
        <v>667</v>
      </c>
      <c r="AT96" s="55"/>
      <c r="AU96" s="55">
        <v>667</v>
      </c>
      <c r="AV96" s="55">
        <v>842</v>
      </c>
      <c r="AW96" s="55">
        <v>8.4614611596824402E-2</v>
      </c>
      <c r="AX96" s="55">
        <v>1238</v>
      </c>
      <c r="AY96" s="55">
        <v>0.124409607074666</v>
      </c>
      <c r="AZ96" s="55">
        <v>632</v>
      </c>
      <c r="BA96" s="55">
        <v>6.35112049040297E-2</v>
      </c>
      <c r="BB96" s="55">
        <v>205</v>
      </c>
      <c r="BC96" s="55">
        <v>2.06009446286805E-2</v>
      </c>
      <c r="BD96" s="55">
        <v>47</v>
      </c>
      <c r="BE96" s="55">
        <v>4.7231434026730997E-3</v>
      </c>
      <c r="BF96" s="55">
        <v>301</v>
      </c>
      <c r="BG96" s="55">
        <v>6686</v>
      </c>
      <c r="BH96" s="55">
        <v>5037</v>
      </c>
      <c r="BI96" s="55">
        <v>0.50618028338860399</v>
      </c>
      <c r="BJ96" s="55">
        <v>4914</v>
      </c>
      <c r="BK96" s="55">
        <v>0.49381971661139601</v>
      </c>
      <c r="BL96" s="55">
        <v>1564</v>
      </c>
      <c r="BM96" s="55">
        <v>0.46700507614213199</v>
      </c>
      <c r="BN96" s="55">
        <v>1785</v>
      </c>
      <c r="BO96" s="55">
        <v>0.53299492385786795</v>
      </c>
      <c r="BP96" s="55">
        <v>5035</v>
      </c>
      <c r="BQ96" s="55">
        <v>0.50597929856295898</v>
      </c>
      <c r="BR96" s="55">
        <v>4916</v>
      </c>
      <c r="BS96" s="55">
        <v>0.49402070143704202</v>
      </c>
      <c r="BT96" s="55">
        <v>680</v>
      </c>
      <c r="BU96" s="55">
        <v>0.20304568527918801</v>
      </c>
      <c r="BV96" s="55">
        <v>2669</v>
      </c>
      <c r="BW96" s="55">
        <v>0.79695431472081202</v>
      </c>
      <c r="BX96" s="55">
        <v>1256</v>
      </c>
      <c r="BY96" s="55">
        <v>0.37503732457450001</v>
      </c>
      <c r="BZ96" s="55">
        <v>738</v>
      </c>
      <c r="CA96" s="55">
        <v>0.22036428784711901</v>
      </c>
      <c r="CB96" s="55">
        <v>523</v>
      </c>
      <c r="CC96" s="55">
        <v>0.15616601970737501</v>
      </c>
      <c r="CD96" s="55">
        <v>825</v>
      </c>
      <c r="CE96" s="55">
        <v>0.246342191699015</v>
      </c>
      <c r="CF96" s="55">
        <v>6</v>
      </c>
      <c r="CG96" s="55">
        <v>1.79157957599283E-3</v>
      </c>
      <c r="CH96" s="55">
        <v>1</v>
      </c>
      <c r="CI96" s="55">
        <v>2.9859659599880601E-4</v>
      </c>
    </row>
    <row r="97" spans="1:87" ht="15">
      <c r="A97" s="94">
        <v>541</v>
      </c>
      <c r="B97" s="94" t="s">
        <v>509</v>
      </c>
      <c r="C97" s="96">
        <v>2324</v>
      </c>
      <c r="D97" s="207">
        <v>0.186322456506053</v>
      </c>
      <c r="E97" s="96">
        <v>4147</v>
      </c>
      <c r="F97" s="207">
        <v>0.33247815281006998</v>
      </c>
      <c r="G97" s="96">
        <v>2069</v>
      </c>
      <c r="H97" s="207">
        <v>0.16587829712178301</v>
      </c>
      <c r="I97" s="96">
        <v>580</v>
      </c>
      <c r="J97" s="207">
        <v>4.6500440952457298E-2</v>
      </c>
      <c r="K97" s="96">
        <v>119</v>
      </c>
      <c r="L97" s="207">
        <v>9.5406077126593408E-3</v>
      </c>
      <c r="M97" s="96">
        <v>221</v>
      </c>
      <c r="N97" s="96">
        <v>3013</v>
      </c>
      <c r="O97" s="96">
        <v>6127</v>
      </c>
      <c r="P97" s="207">
        <v>0.49122103744087198</v>
      </c>
      <c r="Q97" s="96">
        <v>6346</v>
      </c>
      <c r="R97" s="207">
        <v>0.50877896255912802</v>
      </c>
      <c r="S97" s="96">
        <v>2962</v>
      </c>
      <c r="T97" s="207">
        <v>0.50719178082191796</v>
      </c>
      <c r="U97" s="96">
        <v>2878</v>
      </c>
      <c r="V97" s="207">
        <v>0.49280821917808199</v>
      </c>
      <c r="W97" s="96">
        <v>6223</v>
      </c>
      <c r="X97" s="207">
        <v>0.49891766215024502</v>
      </c>
      <c r="Y97" s="96">
        <v>6250</v>
      </c>
      <c r="Z97" s="207">
        <v>0.50108233784975498</v>
      </c>
      <c r="AA97" s="96">
        <v>4583</v>
      </c>
      <c r="AB97" s="207">
        <v>0.78476027397260295</v>
      </c>
      <c r="AC97" s="96">
        <v>1257</v>
      </c>
      <c r="AD97" s="207">
        <v>21.5239726027397</v>
      </c>
      <c r="AE97" s="96">
        <v>2067</v>
      </c>
      <c r="AF97" s="207">
        <v>0.35393835616438402</v>
      </c>
      <c r="AG97" s="96">
        <v>1508</v>
      </c>
      <c r="AH97" s="207">
        <v>0.25821917808219202</v>
      </c>
      <c r="AI97" s="96">
        <v>891</v>
      </c>
      <c r="AJ97" s="207">
        <v>0.15256849315068499</v>
      </c>
      <c r="AK97" s="96">
        <v>1364</v>
      </c>
      <c r="AL97" s="207">
        <v>0.23356164383561601</v>
      </c>
      <c r="AM97" s="96">
        <v>4</v>
      </c>
      <c r="AN97" s="207">
        <v>6.8493150684931497E-4</v>
      </c>
      <c r="AO97" s="96">
        <v>6</v>
      </c>
      <c r="AP97" s="207">
        <v>1.0273972602739699E-3</v>
      </c>
      <c r="AQ97" s="101">
        <v>12473</v>
      </c>
      <c r="AR97" s="101">
        <v>5840</v>
      </c>
      <c r="AT97" s="55"/>
      <c r="AU97" s="55">
        <v>674</v>
      </c>
      <c r="AV97" s="55">
        <v>2480</v>
      </c>
      <c r="AW97" s="55">
        <v>0.21746755524377401</v>
      </c>
      <c r="AX97" s="55">
        <v>3264</v>
      </c>
      <c r="AY97" s="55">
        <v>0.28621536303051598</v>
      </c>
      <c r="AZ97" s="55">
        <v>1705</v>
      </c>
      <c r="BA97" s="55">
        <v>0.149508944230095</v>
      </c>
      <c r="BB97" s="55">
        <v>430</v>
      </c>
      <c r="BC97" s="55">
        <v>3.7706068046299501E-2</v>
      </c>
      <c r="BD97" s="55">
        <v>135</v>
      </c>
      <c r="BE97" s="55">
        <v>1.18379515959313E-2</v>
      </c>
      <c r="BF97" s="55">
        <v>181</v>
      </c>
      <c r="BG97" s="55">
        <v>3209</v>
      </c>
      <c r="BH97" s="55">
        <v>5388</v>
      </c>
      <c r="BI97" s="55">
        <v>0.47246580147316702</v>
      </c>
      <c r="BJ97" s="55">
        <v>6016</v>
      </c>
      <c r="BK97" s="55">
        <v>0.52753419852683303</v>
      </c>
      <c r="BL97" s="55">
        <v>1199</v>
      </c>
      <c r="BM97" s="55">
        <v>0.44638868205510102</v>
      </c>
      <c r="BN97" s="55">
        <v>1487</v>
      </c>
      <c r="BO97" s="55">
        <v>0.55361131794489904</v>
      </c>
      <c r="BP97" s="55">
        <v>8461</v>
      </c>
      <c r="BQ97" s="55">
        <v>0.741932655208699</v>
      </c>
      <c r="BR97" s="55">
        <v>2943</v>
      </c>
      <c r="BS97" s="55">
        <v>0.258067344791301</v>
      </c>
      <c r="BT97" s="55">
        <v>951</v>
      </c>
      <c r="BU97" s="55">
        <v>0.35405807892777402</v>
      </c>
      <c r="BV97" s="55">
        <v>1735</v>
      </c>
      <c r="BW97" s="55">
        <v>0.64594192107222603</v>
      </c>
      <c r="BX97" s="55">
        <v>1145</v>
      </c>
      <c r="BY97" s="55">
        <v>0.42628443782576297</v>
      </c>
      <c r="BZ97" s="55">
        <v>694</v>
      </c>
      <c r="CA97" s="55">
        <v>0.25837676842889101</v>
      </c>
      <c r="CB97" s="55">
        <v>342</v>
      </c>
      <c r="CC97" s="55">
        <v>0.12732688011913601</v>
      </c>
      <c r="CD97" s="55">
        <v>504</v>
      </c>
      <c r="CE97" s="55">
        <v>0.187639612807148</v>
      </c>
      <c r="CF97" s="55">
        <v>0</v>
      </c>
      <c r="CG97" s="55">
        <v>0</v>
      </c>
      <c r="CH97" s="55">
        <v>1</v>
      </c>
      <c r="CI97" s="55">
        <v>3.7230081906180199E-4</v>
      </c>
    </row>
    <row r="98" spans="1:87" ht="15">
      <c r="A98" s="94">
        <v>607</v>
      </c>
      <c r="B98" s="94" t="s">
        <v>510</v>
      </c>
      <c r="C98" s="96">
        <v>392</v>
      </c>
      <c r="D98" s="207">
        <v>9.5330739299610903E-2</v>
      </c>
      <c r="E98" s="96">
        <v>1053</v>
      </c>
      <c r="F98" s="207">
        <v>0.25607976653696501</v>
      </c>
      <c r="G98" s="96">
        <v>1511</v>
      </c>
      <c r="H98" s="207">
        <v>0.36746108949416301</v>
      </c>
      <c r="I98" s="96">
        <v>198</v>
      </c>
      <c r="J98" s="207">
        <v>4.81517509727626E-2</v>
      </c>
      <c r="K98" s="96">
        <v>96</v>
      </c>
      <c r="L98" s="207">
        <v>2.3346303501945501E-2</v>
      </c>
      <c r="M98" s="96">
        <v>99</v>
      </c>
      <c r="N98" s="96">
        <v>763</v>
      </c>
      <c r="O98" s="96">
        <v>2089</v>
      </c>
      <c r="P98" s="207">
        <v>0.50802529182879397</v>
      </c>
      <c r="Q98" s="96">
        <v>2023</v>
      </c>
      <c r="R98" s="207">
        <v>0.49197470817120598</v>
      </c>
      <c r="S98" s="96">
        <v>7197</v>
      </c>
      <c r="T98" s="207">
        <v>0.47964011996001299</v>
      </c>
      <c r="U98" s="96">
        <v>7808</v>
      </c>
      <c r="V98" s="207">
        <v>0.52035988003998701</v>
      </c>
      <c r="W98" s="96">
        <v>2329</v>
      </c>
      <c r="X98" s="207">
        <v>0.56639105058365802</v>
      </c>
      <c r="Y98" s="96">
        <v>1783</v>
      </c>
      <c r="Z98" s="207">
        <v>0.43360894941634198</v>
      </c>
      <c r="AA98" s="96">
        <v>13519</v>
      </c>
      <c r="AB98" s="207">
        <v>0.90096634455181601</v>
      </c>
      <c r="AC98" s="96">
        <v>1486</v>
      </c>
      <c r="AD98" s="207">
        <v>9.9033655448183904</v>
      </c>
      <c r="AE98" s="96">
        <v>5282</v>
      </c>
      <c r="AF98" s="207">
        <v>0.35201599466844402</v>
      </c>
      <c r="AG98" s="96">
        <v>4667</v>
      </c>
      <c r="AH98" s="207">
        <v>0.31102965678107303</v>
      </c>
      <c r="AI98" s="96">
        <v>1888</v>
      </c>
      <c r="AJ98" s="207">
        <v>0.125824725091636</v>
      </c>
      <c r="AK98" s="96">
        <v>3117</v>
      </c>
      <c r="AL98" s="207">
        <v>0.20773075641452801</v>
      </c>
      <c r="AM98" s="96">
        <v>27</v>
      </c>
      <c r="AN98" s="207">
        <v>1.7994001999333601E-3</v>
      </c>
      <c r="AO98" s="96">
        <v>24</v>
      </c>
      <c r="AP98" s="207">
        <v>1.5994668443851999E-3</v>
      </c>
      <c r="AQ98" s="101">
        <v>4112</v>
      </c>
      <c r="AR98" s="101">
        <v>15005</v>
      </c>
      <c r="AT98" s="55"/>
      <c r="AU98" s="55">
        <v>697</v>
      </c>
      <c r="AV98" s="55">
        <v>1325</v>
      </c>
      <c r="AW98" s="55">
        <v>7.93603258265453E-2</v>
      </c>
      <c r="AX98" s="55">
        <v>4653</v>
      </c>
      <c r="AY98" s="55">
        <v>0.27868950646861501</v>
      </c>
      <c r="AZ98" s="55">
        <v>4528</v>
      </c>
      <c r="BA98" s="55">
        <v>0.27120268327743202</v>
      </c>
      <c r="BB98" s="55">
        <v>1032</v>
      </c>
      <c r="BC98" s="55">
        <v>6.1811212266411099E-2</v>
      </c>
      <c r="BD98" s="55">
        <v>281</v>
      </c>
      <c r="BE98" s="55">
        <v>1.6830378533780499E-2</v>
      </c>
      <c r="BF98" s="55">
        <v>358</v>
      </c>
      <c r="BG98" s="55">
        <v>4519</v>
      </c>
      <c r="BH98" s="55">
        <v>8507</v>
      </c>
      <c r="BI98" s="55">
        <v>0.50952323909918495</v>
      </c>
      <c r="BJ98" s="55">
        <v>8189</v>
      </c>
      <c r="BK98" s="55">
        <v>0.49047676090081499</v>
      </c>
      <c r="BL98" s="55">
        <v>8810</v>
      </c>
      <c r="BM98" s="55">
        <v>0.51872350447479998</v>
      </c>
      <c r="BN98" s="55">
        <v>8174</v>
      </c>
      <c r="BO98" s="55">
        <v>0.48127649552520002</v>
      </c>
      <c r="BP98" s="55">
        <v>6557</v>
      </c>
      <c r="BQ98" s="55">
        <v>0.392728797316723</v>
      </c>
      <c r="BR98" s="55">
        <v>10139</v>
      </c>
      <c r="BS98" s="55">
        <v>0.60727120268327694</v>
      </c>
      <c r="BT98" s="55">
        <v>1905</v>
      </c>
      <c r="BU98" s="55">
        <v>0.112164390014131</v>
      </c>
      <c r="BV98" s="55">
        <v>15079</v>
      </c>
      <c r="BW98" s="55">
        <v>0.88783560998586897</v>
      </c>
      <c r="BX98" s="55">
        <v>4624</v>
      </c>
      <c r="BY98" s="55">
        <v>0.272256241168158</v>
      </c>
      <c r="BZ98" s="55">
        <v>4282</v>
      </c>
      <c r="CA98" s="55">
        <v>0.252119642016015</v>
      </c>
      <c r="CB98" s="55">
        <v>3527</v>
      </c>
      <c r="CC98" s="55">
        <v>0.20766603862458799</v>
      </c>
      <c r="CD98" s="55">
        <v>4522</v>
      </c>
      <c r="CE98" s="55">
        <v>0.26625058878944902</v>
      </c>
      <c r="CF98" s="55">
        <v>23</v>
      </c>
      <c r="CG98" s="55">
        <v>1.35421573245407E-3</v>
      </c>
      <c r="CH98" s="55">
        <v>6</v>
      </c>
      <c r="CI98" s="55">
        <v>3.53273669335846E-4</v>
      </c>
    </row>
    <row r="99" spans="1:87" ht="15">
      <c r="A99" s="94">
        <v>615</v>
      </c>
      <c r="B99" s="94" t="s">
        <v>1002</v>
      </c>
      <c r="C99" s="96">
        <v>4522</v>
      </c>
      <c r="D99" s="207">
        <v>0.117035043221699</v>
      </c>
      <c r="E99" s="96">
        <v>8828</v>
      </c>
      <c r="F99" s="207">
        <v>0.22847973497592999</v>
      </c>
      <c r="G99" s="96">
        <v>10555</v>
      </c>
      <c r="H99" s="207">
        <v>0.27317666545887498</v>
      </c>
      <c r="I99" s="96">
        <v>4487</v>
      </c>
      <c r="J99" s="207">
        <v>0.116129199233915</v>
      </c>
      <c r="K99" s="96">
        <v>999</v>
      </c>
      <c r="L99" s="207">
        <v>2.58553755370361E-2</v>
      </c>
      <c r="M99" s="96">
        <v>1652</v>
      </c>
      <c r="N99" s="96">
        <v>7595</v>
      </c>
      <c r="O99" s="96">
        <v>19503</v>
      </c>
      <c r="P99" s="207">
        <v>0.50476215125006496</v>
      </c>
      <c r="Q99" s="96">
        <v>19135</v>
      </c>
      <c r="R99" s="207">
        <v>0.49523784874993498</v>
      </c>
      <c r="S99" s="96">
        <v>80869</v>
      </c>
      <c r="T99" s="207">
        <v>0.49126142818090701</v>
      </c>
      <c r="U99" s="96">
        <v>83746</v>
      </c>
      <c r="V99" s="207">
        <v>0.50873857181909299</v>
      </c>
      <c r="W99" s="96">
        <v>29772</v>
      </c>
      <c r="X99" s="207">
        <v>0.77053677726590397</v>
      </c>
      <c r="Y99" s="96">
        <v>8866</v>
      </c>
      <c r="Z99" s="207">
        <v>0.229463222734096</v>
      </c>
      <c r="AA99" s="96">
        <v>150802</v>
      </c>
      <c r="AB99" s="207">
        <v>0.91608905628284198</v>
      </c>
      <c r="AC99" s="96">
        <v>13813</v>
      </c>
      <c r="AD99" s="207">
        <v>8.3910943717158197</v>
      </c>
      <c r="AE99" s="96">
        <v>56133</v>
      </c>
      <c r="AF99" s="207">
        <v>0.340995656531908</v>
      </c>
      <c r="AG99" s="96">
        <v>47827</v>
      </c>
      <c r="AH99" s="207">
        <v>0.29053852929562901</v>
      </c>
      <c r="AI99" s="96">
        <v>24396</v>
      </c>
      <c r="AJ99" s="207">
        <v>0.14820034626249101</v>
      </c>
      <c r="AK99" s="96">
        <v>35730</v>
      </c>
      <c r="AL99" s="207">
        <v>0.21705190899978699</v>
      </c>
      <c r="AM99" s="96">
        <v>340</v>
      </c>
      <c r="AN99" s="207">
        <v>2.06542538650791E-3</v>
      </c>
      <c r="AO99" s="96">
        <v>189</v>
      </c>
      <c r="AP99" s="207">
        <v>1.14813352367646E-3</v>
      </c>
      <c r="AQ99" s="101">
        <v>38638</v>
      </c>
      <c r="AR99" s="101">
        <v>164615</v>
      </c>
      <c r="AT99" s="55"/>
      <c r="AU99" s="55">
        <v>756</v>
      </c>
      <c r="AV99" s="55">
        <v>2702</v>
      </c>
      <c r="AW99" s="55">
        <v>0.116898849182314</v>
      </c>
      <c r="AX99" s="55">
        <v>6384</v>
      </c>
      <c r="AY99" s="55">
        <v>0.276196244700182</v>
      </c>
      <c r="AZ99" s="55">
        <v>3946</v>
      </c>
      <c r="BA99" s="55">
        <v>0.17071904473479299</v>
      </c>
      <c r="BB99" s="55">
        <v>536</v>
      </c>
      <c r="BC99" s="55">
        <v>2.31894090161807E-2</v>
      </c>
      <c r="BD99" s="55">
        <v>229</v>
      </c>
      <c r="BE99" s="55">
        <v>9.9074154192264393E-3</v>
      </c>
      <c r="BF99" s="55">
        <v>271</v>
      </c>
      <c r="BG99" s="55">
        <v>9046</v>
      </c>
      <c r="BH99" s="55">
        <v>11547</v>
      </c>
      <c r="BI99" s="55">
        <v>0.49956736177208599</v>
      </c>
      <c r="BJ99" s="55">
        <v>11567</v>
      </c>
      <c r="BK99" s="55">
        <v>0.50043263822791395</v>
      </c>
      <c r="BL99" s="55">
        <v>3334</v>
      </c>
      <c r="BM99" s="55">
        <v>0.46113416320885198</v>
      </c>
      <c r="BN99" s="55">
        <v>3896</v>
      </c>
      <c r="BO99" s="55">
        <v>0.53886583679114797</v>
      </c>
      <c r="BP99" s="55">
        <v>12869</v>
      </c>
      <c r="BQ99" s="55">
        <v>0.55676213550229303</v>
      </c>
      <c r="BR99" s="55">
        <v>10245</v>
      </c>
      <c r="BS99" s="55">
        <v>0.44323786449770702</v>
      </c>
      <c r="BT99" s="55">
        <v>1331</v>
      </c>
      <c r="BU99" s="55">
        <v>0.184094052558783</v>
      </c>
      <c r="BV99" s="55">
        <v>5899</v>
      </c>
      <c r="BW99" s="55">
        <v>0.81590594744121703</v>
      </c>
      <c r="BX99" s="55">
        <v>2885</v>
      </c>
      <c r="BY99" s="55">
        <v>0.39903181189488202</v>
      </c>
      <c r="BZ99" s="55">
        <v>1762</v>
      </c>
      <c r="CA99" s="55">
        <v>0.24370677731673601</v>
      </c>
      <c r="CB99" s="55">
        <v>1009</v>
      </c>
      <c r="CC99" s="55">
        <v>0.139557399723375</v>
      </c>
      <c r="CD99" s="55">
        <v>1571</v>
      </c>
      <c r="CE99" s="55">
        <v>0.21728907330567099</v>
      </c>
      <c r="CF99" s="55">
        <v>2</v>
      </c>
      <c r="CG99" s="55">
        <v>2.76625172890733E-4</v>
      </c>
      <c r="CH99" s="55">
        <v>1</v>
      </c>
      <c r="CI99" s="55">
        <v>1.3831258644536701E-4</v>
      </c>
    </row>
    <row r="100" spans="1:87" ht="15">
      <c r="A100" s="94">
        <v>649</v>
      </c>
      <c r="B100" s="94" t="s">
        <v>1003</v>
      </c>
      <c r="C100" s="96">
        <v>1038</v>
      </c>
      <c r="D100" s="207">
        <v>9.9692662312716104E-2</v>
      </c>
      <c r="E100" s="96">
        <v>1005</v>
      </c>
      <c r="F100" s="207">
        <v>9.6523242412600893E-2</v>
      </c>
      <c r="G100" s="96">
        <v>511</v>
      </c>
      <c r="H100" s="207">
        <v>4.9077986938148299E-2</v>
      </c>
      <c r="I100" s="96">
        <v>276</v>
      </c>
      <c r="J100" s="207">
        <v>2.65078755282366E-2</v>
      </c>
      <c r="K100" s="96">
        <v>41</v>
      </c>
      <c r="L100" s="207">
        <v>3.9377641183250102E-3</v>
      </c>
      <c r="M100" s="96">
        <v>404</v>
      </c>
      <c r="N100" s="96">
        <v>7137</v>
      </c>
      <c r="O100" s="96">
        <v>5328</v>
      </c>
      <c r="P100" s="207">
        <v>0.51171724932769902</v>
      </c>
      <c r="Q100" s="96">
        <v>5084</v>
      </c>
      <c r="R100" s="207">
        <v>0.48828275067230098</v>
      </c>
      <c r="S100" s="96">
        <v>1371</v>
      </c>
      <c r="T100" s="207">
        <v>0.53933910306845001</v>
      </c>
      <c r="U100" s="96">
        <v>1171</v>
      </c>
      <c r="V100" s="207">
        <v>0.46066089693154999</v>
      </c>
      <c r="W100" s="96">
        <v>5924</v>
      </c>
      <c r="X100" s="207">
        <v>0.56895889358432605</v>
      </c>
      <c r="Y100" s="96">
        <v>4488</v>
      </c>
      <c r="Z100" s="207">
        <v>0.431041106415674</v>
      </c>
      <c r="AA100" s="96">
        <v>2004</v>
      </c>
      <c r="AB100" s="207">
        <v>0.78835562549173899</v>
      </c>
      <c r="AC100" s="96">
        <v>538</v>
      </c>
      <c r="AD100" s="207">
        <v>21.1644374508261</v>
      </c>
      <c r="AE100" s="96">
        <v>962</v>
      </c>
      <c r="AF100" s="207">
        <v>0.37844217151848902</v>
      </c>
      <c r="AG100" s="96">
        <v>548</v>
      </c>
      <c r="AH100" s="207">
        <v>0.21557828481510599</v>
      </c>
      <c r="AI100" s="96">
        <v>409</v>
      </c>
      <c r="AJ100" s="207">
        <v>0.16089693154996099</v>
      </c>
      <c r="AK100" s="96">
        <v>621</v>
      </c>
      <c r="AL100" s="207">
        <v>0.24429583005507499</v>
      </c>
      <c r="AM100" s="96">
        <v>0</v>
      </c>
      <c r="AN100" s="207">
        <v>0</v>
      </c>
      <c r="AO100" s="96">
        <v>2</v>
      </c>
      <c r="AP100" s="207">
        <v>7.86782061369001E-4</v>
      </c>
      <c r="AQ100" s="101">
        <v>10412</v>
      </c>
      <c r="AR100" s="101">
        <v>2542</v>
      </c>
      <c r="AT100" s="55"/>
      <c r="AU100" s="55">
        <v>30</v>
      </c>
      <c r="AV100" s="55">
        <v>1636</v>
      </c>
      <c r="AW100" s="55">
        <v>0.15480696442089301</v>
      </c>
      <c r="AX100" s="55">
        <v>2990</v>
      </c>
      <c r="AY100" s="55">
        <v>0.28292959878879598</v>
      </c>
      <c r="AZ100" s="55">
        <v>3292</v>
      </c>
      <c r="BA100" s="55">
        <v>0.31150643451930399</v>
      </c>
      <c r="BB100" s="55">
        <v>1013</v>
      </c>
      <c r="BC100" s="55">
        <v>9.5855412566237697E-2</v>
      </c>
      <c r="BD100" s="55">
        <v>285</v>
      </c>
      <c r="BE100" s="55">
        <v>2.6968205904617699E-2</v>
      </c>
      <c r="BF100" s="55">
        <v>221</v>
      </c>
      <c r="BG100" s="55">
        <v>1131</v>
      </c>
      <c r="BH100" s="55">
        <v>5566</v>
      </c>
      <c r="BI100" s="55">
        <v>0.52668433005298998</v>
      </c>
      <c r="BJ100" s="55">
        <v>5002</v>
      </c>
      <c r="BK100" s="55">
        <v>0.47331566994701002</v>
      </c>
      <c r="BL100" s="55">
        <v>6754</v>
      </c>
      <c r="BM100" s="55">
        <v>0.462539378167374</v>
      </c>
      <c r="BN100" s="55">
        <v>7848</v>
      </c>
      <c r="BO100" s="55">
        <v>0.537460621832626</v>
      </c>
      <c r="BP100" s="55">
        <v>4408</v>
      </c>
      <c r="BQ100" s="55">
        <v>0.41710825132475399</v>
      </c>
      <c r="BR100" s="55">
        <v>6160</v>
      </c>
      <c r="BS100" s="55">
        <v>0.58289174867524596</v>
      </c>
      <c r="BT100" s="55">
        <v>2862</v>
      </c>
      <c r="BU100" s="55">
        <v>0.196000547870155</v>
      </c>
      <c r="BV100" s="55">
        <v>11740</v>
      </c>
      <c r="BW100" s="55">
        <v>0.80399945212984503</v>
      </c>
      <c r="BX100" s="55">
        <v>5982</v>
      </c>
      <c r="BY100" s="55">
        <v>0.40966990823174898</v>
      </c>
      <c r="BZ100" s="55">
        <v>2901</v>
      </c>
      <c r="CA100" s="55">
        <v>0.19867141487467499</v>
      </c>
      <c r="CB100" s="55">
        <v>1859</v>
      </c>
      <c r="CC100" s="55">
        <v>0.12731132721544999</v>
      </c>
      <c r="CD100" s="55">
        <v>3846</v>
      </c>
      <c r="CE100" s="55">
        <v>0.26338857690727302</v>
      </c>
      <c r="CF100" s="55">
        <v>7</v>
      </c>
      <c r="CG100" s="55">
        <v>4.7938638542665402E-4</v>
      </c>
      <c r="CH100" s="55">
        <v>7</v>
      </c>
      <c r="CI100" s="55">
        <v>4.7938638542665402E-4</v>
      </c>
    </row>
    <row r="101" spans="1:87" ht="15">
      <c r="A101" s="94">
        <v>652</v>
      </c>
      <c r="B101" s="94" t="s">
        <v>193</v>
      </c>
      <c r="C101" s="96">
        <v>409</v>
      </c>
      <c r="D101" s="207">
        <v>8.3248524323224105E-2</v>
      </c>
      <c r="E101" s="96">
        <v>630</v>
      </c>
      <c r="F101" s="207">
        <v>0.12823122328516201</v>
      </c>
      <c r="G101" s="96">
        <v>191</v>
      </c>
      <c r="H101" s="207">
        <v>3.88764502340729E-2</v>
      </c>
      <c r="I101" s="96">
        <v>92</v>
      </c>
      <c r="J101" s="207">
        <v>1.8725829432118899E-2</v>
      </c>
      <c r="K101" s="96">
        <v>15</v>
      </c>
      <c r="L101" s="207">
        <v>3.0531243639324202E-3</v>
      </c>
      <c r="M101" s="96">
        <v>145</v>
      </c>
      <c r="N101" s="96">
        <v>3431</v>
      </c>
      <c r="O101" s="96">
        <v>2546</v>
      </c>
      <c r="P101" s="207">
        <v>0.51821697537146305</v>
      </c>
      <c r="Q101" s="96">
        <v>2367</v>
      </c>
      <c r="R101" s="207">
        <v>0.481783024628537</v>
      </c>
      <c r="S101" s="96">
        <v>224</v>
      </c>
      <c r="T101" s="207">
        <v>0.51732101616628201</v>
      </c>
      <c r="U101" s="96">
        <v>209</v>
      </c>
      <c r="V101" s="207">
        <v>0.48267898383371799</v>
      </c>
      <c r="W101" s="96">
        <v>2564</v>
      </c>
      <c r="X101" s="207">
        <v>0.52188072460818202</v>
      </c>
      <c r="Y101" s="96">
        <v>2349</v>
      </c>
      <c r="Z101" s="207">
        <v>0.47811927539181798</v>
      </c>
      <c r="AA101" s="96">
        <v>335</v>
      </c>
      <c r="AB101" s="207">
        <v>0.77367205542725204</v>
      </c>
      <c r="AC101" s="96">
        <v>98</v>
      </c>
      <c r="AD101" s="207">
        <v>22.632794457274802</v>
      </c>
      <c r="AE101" s="96">
        <v>161</v>
      </c>
      <c r="AF101" s="207">
        <v>0.37182448036951499</v>
      </c>
      <c r="AG101" s="96">
        <v>122</v>
      </c>
      <c r="AH101" s="207">
        <v>0.28175519630485002</v>
      </c>
      <c r="AI101" s="96">
        <v>63</v>
      </c>
      <c r="AJ101" s="207">
        <v>0.145496535796767</v>
      </c>
      <c r="AK101" s="96">
        <v>87</v>
      </c>
      <c r="AL101" s="207">
        <v>0.200923787528868</v>
      </c>
      <c r="AM101" s="96">
        <v>0</v>
      </c>
      <c r="AN101" s="207">
        <v>0</v>
      </c>
      <c r="AO101" s="96">
        <v>0</v>
      </c>
      <c r="AP101" s="207">
        <v>0</v>
      </c>
      <c r="AQ101" s="101">
        <v>4913</v>
      </c>
      <c r="AR101" s="101">
        <v>433</v>
      </c>
      <c r="AT101" s="55"/>
      <c r="AU101" s="55">
        <v>34</v>
      </c>
      <c r="AV101" s="55">
        <v>3661</v>
      </c>
      <c r="AW101" s="55">
        <v>0.13595513963160999</v>
      </c>
      <c r="AX101" s="55">
        <v>9477</v>
      </c>
      <c r="AY101" s="55">
        <v>0.351938502673797</v>
      </c>
      <c r="AZ101" s="55">
        <v>7547</v>
      </c>
      <c r="BA101" s="55">
        <v>0.28026589423648202</v>
      </c>
      <c r="BB101" s="55">
        <v>1883</v>
      </c>
      <c r="BC101" s="55">
        <v>6.9927213309566194E-2</v>
      </c>
      <c r="BD101" s="55">
        <v>583</v>
      </c>
      <c r="BE101" s="55">
        <v>2.16503267973856E-2</v>
      </c>
      <c r="BF101" s="55">
        <v>575</v>
      </c>
      <c r="BG101" s="55">
        <v>3202</v>
      </c>
      <c r="BH101" s="55">
        <v>12973</v>
      </c>
      <c r="BI101" s="55">
        <v>0.48176619132501503</v>
      </c>
      <c r="BJ101" s="55">
        <v>13955</v>
      </c>
      <c r="BK101" s="55">
        <v>0.51823380867498503</v>
      </c>
      <c r="BL101" s="55">
        <v>5743</v>
      </c>
      <c r="BM101" s="55">
        <v>0.49787602947550902</v>
      </c>
      <c r="BN101" s="55">
        <v>5792</v>
      </c>
      <c r="BO101" s="55">
        <v>0.50212397052449098</v>
      </c>
      <c r="BP101" s="55">
        <v>13461</v>
      </c>
      <c r="BQ101" s="55">
        <v>0.499888591800356</v>
      </c>
      <c r="BR101" s="55">
        <v>13467</v>
      </c>
      <c r="BS101" s="55">
        <v>0.50011140819964395</v>
      </c>
      <c r="BT101" s="55">
        <v>1362</v>
      </c>
      <c r="BU101" s="55">
        <v>0.118075422626788</v>
      </c>
      <c r="BV101" s="55">
        <v>10173</v>
      </c>
      <c r="BW101" s="55">
        <v>0.88192457737321195</v>
      </c>
      <c r="BX101" s="55">
        <v>3895</v>
      </c>
      <c r="BY101" s="55">
        <v>0.33766796705678398</v>
      </c>
      <c r="BZ101" s="55">
        <v>2910</v>
      </c>
      <c r="CA101" s="55">
        <v>0.25227568270481099</v>
      </c>
      <c r="CB101" s="55">
        <v>1880</v>
      </c>
      <c r="CC101" s="55">
        <v>0.16298222800173401</v>
      </c>
      <c r="CD101" s="55">
        <v>2826</v>
      </c>
      <c r="CE101" s="55">
        <v>0.244993498049415</v>
      </c>
      <c r="CF101" s="55">
        <v>17</v>
      </c>
      <c r="CG101" s="55">
        <v>1.47377546597313E-3</v>
      </c>
      <c r="CH101" s="55">
        <v>7</v>
      </c>
      <c r="CI101" s="55">
        <v>6.0684872128305195E-4</v>
      </c>
    </row>
    <row r="102" spans="1:87" ht="15">
      <c r="A102" s="94">
        <v>660</v>
      </c>
      <c r="B102" s="94" t="s">
        <v>1004</v>
      </c>
      <c r="C102" s="96">
        <v>1528</v>
      </c>
      <c r="D102" s="207">
        <v>0.15021627998427101</v>
      </c>
      <c r="E102" s="96">
        <v>1463</v>
      </c>
      <c r="F102" s="207">
        <v>0.143826189539913</v>
      </c>
      <c r="G102" s="96">
        <v>439</v>
      </c>
      <c r="H102" s="207">
        <v>4.3157687770349999E-2</v>
      </c>
      <c r="I102" s="96">
        <v>168</v>
      </c>
      <c r="J102" s="207">
        <v>1.6515926071569001E-2</v>
      </c>
      <c r="K102" s="96">
        <v>11</v>
      </c>
      <c r="L102" s="207">
        <v>1.08139992135273E-3</v>
      </c>
      <c r="M102" s="96">
        <v>259</v>
      </c>
      <c r="N102" s="96">
        <v>6304</v>
      </c>
      <c r="O102" s="96">
        <v>5045</v>
      </c>
      <c r="P102" s="207">
        <v>0.49596932756586698</v>
      </c>
      <c r="Q102" s="96">
        <v>5127</v>
      </c>
      <c r="R102" s="207">
        <v>0.50403067243413302</v>
      </c>
      <c r="S102" s="96">
        <v>1864</v>
      </c>
      <c r="T102" s="207">
        <v>0.575131132366554</v>
      </c>
      <c r="U102" s="96">
        <v>1377</v>
      </c>
      <c r="V102" s="207">
        <v>0.424868867633446</v>
      </c>
      <c r="W102" s="96">
        <v>5332</v>
      </c>
      <c r="X102" s="207">
        <v>0.52418403460479701</v>
      </c>
      <c r="Y102" s="96">
        <v>4840</v>
      </c>
      <c r="Z102" s="207">
        <v>0.47581596539520199</v>
      </c>
      <c r="AA102" s="96">
        <v>2443</v>
      </c>
      <c r="AB102" s="207">
        <v>0.75377969762418995</v>
      </c>
      <c r="AC102" s="96">
        <v>798</v>
      </c>
      <c r="AD102" s="207">
        <v>24.622030237581001</v>
      </c>
      <c r="AE102" s="96">
        <v>1350</v>
      </c>
      <c r="AF102" s="207">
        <v>0.41653810552298698</v>
      </c>
      <c r="AG102" s="96">
        <v>524</v>
      </c>
      <c r="AH102" s="207">
        <v>0.16167849429188499</v>
      </c>
      <c r="AI102" s="96">
        <v>513</v>
      </c>
      <c r="AJ102" s="207">
        <v>0.158284480098735</v>
      </c>
      <c r="AK102" s="96">
        <v>853</v>
      </c>
      <c r="AL102" s="207">
        <v>0.26319037334156098</v>
      </c>
      <c r="AM102" s="96">
        <v>1</v>
      </c>
      <c r="AN102" s="207">
        <v>3.0854674483184202E-4</v>
      </c>
      <c r="AO102" s="96">
        <v>0</v>
      </c>
      <c r="AP102" s="207">
        <v>0</v>
      </c>
      <c r="AQ102" s="101">
        <v>10172</v>
      </c>
      <c r="AR102" s="101">
        <v>3241</v>
      </c>
      <c r="AT102" s="55"/>
      <c r="AU102" s="55">
        <v>36</v>
      </c>
      <c r="AV102" s="55">
        <v>393</v>
      </c>
      <c r="AW102" s="55">
        <v>0.17815049864007301</v>
      </c>
      <c r="AX102" s="55">
        <v>645</v>
      </c>
      <c r="AY102" s="55">
        <v>0.292384406165005</v>
      </c>
      <c r="AZ102" s="55">
        <v>571</v>
      </c>
      <c r="BA102" s="55">
        <v>0.25883952855847697</v>
      </c>
      <c r="BB102" s="55">
        <v>90</v>
      </c>
      <c r="BC102" s="55">
        <v>4.0797824116047099E-2</v>
      </c>
      <c r="BD102" s="55">
        <v>49</v>
      </c>
      <c r="BE102" s="55">
        <v>2.2212148685403402E-2</v>
      </c>
      <c r="BF102" s="55">
        <v>27</v>
      </c>
      <c r="BG102" s="55">
        <v>431</v>
      </c>
      <c r="BH102" s="55">
        <v>1135</v>
      </c>
      <c r="BI102" s="55">
        <v>0.51450589301903904</v>
      </c>
      <c r="BJ102" s="55">
        <v>1071</v>
      </c>
      <c r="BK102" s="55">
        <v>0.48549410698096102</v>
      </c>
      <c r="BL102" s="55">
        <v>449</v>
      </c>
      <c r="BM102" s="55">
        <v>0.39077458659704101</v>
      </c>
      <c r="BN102" s="55">
        <v>700</v>
      </c>
      <c r="BO102" s="55">
        <v>0.60922541340295899</v>
      </c>
      <c r="BP102" s="55">
        <v>1059</v>
      </c>
      <c r="BQ102" s="55">
        <v>0.48005439709882097</v>
      </c>
      <c r="BR102" s="55">
        <v>1147</v>
      </c>
      <c r="BS102" s="55">
        <v>0.51994560290117897</v>
      </c>
      <c r="BT102" s="55">
        <v>295</v>
      </c>
      <c r="BU102" s="55">
        <v>0.25674499564838998</v>
      </c>
      <c r="BV102" s="55">
        <v>854</v>
      </c>
      <c r="BW102" s="55">
        <v>0.74325500435160996</v>
      </c>
      <c r="BX102" s="55">
        <v>544</v>
      </c>
      <c r="BY102" s="55">
        <v>0.47345517841601398</v>
      </c>
      <c r="BZ102" s="55">
        <v>187</v>
      </c>
      <c r="CA102" s="55">
        <v>0.16275021758050501</v>
      </c>
      <c r="CB102" s="55">
        <v>156</v>
      </c>
      <c r="CC102" s="55">
        <v>0.13577023498694499</v>
      </c>
      <c r="CD102" s="55">
        <v>262</v>
      </c>
      <c r="CE102" s="55">
        <v>0.228024369016536</v>
      </c>
      <c r="CF102" s="55">
        <v>0</v>
      </c>
      <c r="CG102" s="55">
        <v>0</v>
      </c>
      <c r="CH102" s="55">
        <v>0</v>
      </c>
      <c r="CI102" s="55">
        <v>0</v>
      </c>
    </row>
    <row r="103" spans="1:87" ht="15">
      <c r="A103" s="94">
        <v>667</v>
      </c>
      <c r="B103" s="94" t="s">
        <v>209</v>
      </c>
      <c r="C103" s="96">
        <v>842</v>
      </c>
      <c r="D103" s="207">
        <v>8.4614611596824402E-2</v>
      </c>
      <c r="E103" s="96">
        <v>1238</v>
      </c>
      <c r="F103" s="207">
        <v>0.124409607074666</v>
      </c>
      <c r="G103" s="96">
        <v>632</v>
      </c>
      <c r="H103" s="207">
        <v>6.35112049040297E-2</v>
      </c>
      <c r="I103" s="96">
        <v>205</v>
      </c>
      <c r="J103" s="207">
        <v>2.06009446286805E-2</v>
      </c>
      <c r="K103" s="96">
        <v>47</v>
      </c>
      <c r="L103" s="207">
        <v>4.7231434026730997E-3</v>
      </c>
      <c r="M103" s="96">
        <v>301</v>
      </c>
      <c r="N103" s="96">
        <v>6686</v>
      </c>
      <c r="O103" s="96">
        <v>4914</v>
      </c>
      <c r="P103" s="207">
        <v>0.49381971661139601</v>
      </c>
      <c r="Q103" s="96">
        <v>5037</v>
      </c>
      <c r="R103" s="207">
        <v>0.50618028338860399</v>
      </c>
      <c r="S103" s="96">
        <v>1785</v>
      </c>
      <c r="T103" s="207">
        <v>0.53299492385786795</v>
      </c>
      <c r="U103" s="96">
        <v>1564</v>
      </c>
      <c r="V103" s="207">
        <v>0.46700507614213199</v>
      </c>
      <c r="W103" s="96">
        <v>4916</v>
      </c>
      <c r="X103" s="207">
        <v>0.49402070143704202</v>
      </c>
      <c r="Y103" s="96">
        <v>5035</v>
      </c>
      <c r="Z103" s="207">
        <v>0.50597929856295898</v>
      </c>
      <c r="AA103" s="96">
        <v>2669</v>
      </c>
      <c r="AB103" s="207">
        <v>0.79695431472081202</v>
      </c>
      <c r="AC103" s="96">
        <v>680</v>
      </c>
      <c r="AD103" s="207">
        <v>20.3045685279188</v>
      </c>
      <c r="AE103" s="96">
        <v>1256</v>
      </c>
      <c r="AF103" s="207">
        <v>0.37503732457450001</v>
      </c>
      <c r="AG103" s="96">
        <v>738</v>
      </c>
      <c r="AH103" s="207">
        <v>0.22036428784711901</v>
      </c>
      <c r="AI103" s="96">
        <v>523</v>
      </c>
      <c r="AJ103" s="207">
        <v>0.15616601970737501</v>
      </c>
      <c r="AK103" s="96">
        <v>825</v>
      </c>
      <c r="AL103" s="207">
        <v>0.246342191699015</v>
      </c>
      <c r="AM103" s="96">
        <v>6</v>
      </c>
      <c r="AN103" s="207">
        <v>1.79157957599283E-3</v>
      </c>
      <c r="AO103" s="96">
        <v>1</v>
      </c>
      <c r="AP103" s="207">
        <v>2.9859659599880601E-4</v>
      </c>
      <c r="AQ103" s="101">
        <v>9951</v>
      </c>
      <c r="AR103" s="101">
        <v>3349</v>
      </c>
      <c r="AT103" s="55"/>
      <c r="AU103" s="55">
        <v>91</v>
      </c>
      <c r="AV103" s="55">
        <v>2250</v>
      </c>
      <c r="AW103" s="55">
        <v>0.35953978906999001</v>
      </c>
      <c r="AX103" s="55">
        <v>1882</v>
      </c>
      <c r="AY103" s="55">
        <v>0.30073505912432102</v>
      </c>
      <c r="AZ103" s="55">
        <v>435</v>
      </c>
      <c r="BA103" s="55">
        <v>6.9511025886864794E-2</v>
      </c>
      <c r="BB103" s="55">
        <v>211</v>
      </c>
      <c r="BC103" s="55">
        <v>3.3716842441674701E-2</v>
      </c>
      <c r="BD103" s="55">
        <v>44</v>
      </c>
      <c r="BE103" s="55">
        <v>7.0310003195909196E-3</v>
      </c>
      <c r="BF103" s="55">
        <v>58</v>
      </c>
      <c r="BG103" s="55">
        <v>1378</v>
      </c>
      <c r="BH103" s="55">
        <v>2916</v>
      </c>
      <c r="BI103" s="55">
        <v>0.465963566634708</v>
      </c>
      <c r="BJ103" s="55">
        <v>3342</v>
      </c>
      <c r="BK103" s="55">
        <v>0.53403643336529205</v>
      </c>
      <c r="BL103" s="55">
        <v>444</v>
      </c>
      <c r="BM103" s="55">
        <v>0.46443514644351502</v>
      </c>
      <c r="BN103" s="55">
        <v>512</v>
      </c>
      <c r="BO103" s="55">
        <v>0.53556485355648498</v>
      </c>
      <c r="BP103" s="55">
        <v>3504</v>
      </c>
      <c r="BQ103" s="55">
        <v>0.55992329817833197</v>
      </c>
      <c r="BR103" s="55">
        <v>2754</v>
      </c>
      <c r="BS103" s="55">
        <v>0.44007670182166803</v>
      </c>
      <c r="BT103" s="55">
        <v>150</v>
      </c>
      <c r="BU103" s="55">
        <v>0.15690376569037701</v>
      </c>
      <c r="BV103" s="55">
        <v>806</v>
      </c>
      <c r="BW103" s="55">
        <v>0.84309623430962299</v>
      </c>
      <c r="BX103" s="55">
        <v>360</v>
      </c>
      <c r="BY103" s="55">
        <v>0.37656903765690403</v>
      </c>
      <c r="BZ103" s="55">
        <v>217</v>
      </c>
      <c r="CA103" s="55">
        <v>0.22698744769874499</v>
      </c>
      <c r="CB103" s="55">
        <v>152</v>
      </c>
      <c r="CC103" s="55">
        <v>0.158995815899582</v>
      </c>
      <c r="CD103" s="55">
        <v>227</v>
      </c>
      <c r="CE103" s="55">
        <v>0.23744769874477001</v>
      </c>
      <c r="CF103" s="55">
        <v>0</v>
      </c>
      <c r="CG103" s="55">
        <v>0</v>
      </c>
      <c r="CH103" s="55">
        <v>0</v>
      </c>
      <c r="CI103" s="55">
        <v>0</v>
      </c>
    </row>
    <row r="104" spans="1:87" ht="15">
      <c r="A104" s="94">
        <v>674</v>
      </c>
      <c r="B104" s="94" t="s">
        <v>213</v>
      </c>
      <c r="C104" s="96">
        <v>2480</v>
      </c>
      <c r="D104" s="207">
        <v>0.21746755524377401</v>
      </c>
      <c r="E104" s="96">
        <v>3264</v>
      </c>
      <c r="F104" s="207">
        <v>0.28621536303051598</v>
      </c>
      <c r="G104" s="96">
        <v>1705</v>
      </c>
      <c r="H104" s="207">
        <v>0.149508944230095</v>
      </c>
      <c r="I104" s="96">
        <v>430</v>
      </c>
      <c r="J104" s="207">
        <v>3.7706068046299501E-2</v>
      </c>
      <c r="K104" s="96">
        <v>135</v>
      </c>
      <c r="L104" s="207">
        <v>1.18379515959313E-2</v>
      </c>
      <c r="M104" s="96">
        <v>181</v>
      </c>
      <c r="N104" s="96">
        <v>3209</v>
      </c>
      <c r="O104" s="96">
        <v>6016</v>
      </c>
      <c r="P104" s="207">
        <v>0.52753419852683303</v>
      </c>
      <c r="Q104" s="96">
        <v>5388</v>
      </c>
      <c r="R104" s="207">
        <v>0.47246580147316702</v>
      </c>
      <c r="S104" s="96">
        <v>1487</v>
      </c>
      <c r="T104" s="207">
        <v>0.55361131794489904</v>
      </c>
      <c r="U104" s="96">
        <v>1199</v>
      </c>
      <c r="V104" s="207">
        <v>0.44638868205510102</v>
      </c>
      <c r="W104" s="96">
        <v>2943</v>
      </c>
      <c r="X104" s="207">
        <v>0.258067344791301</v>
      </c>
      <c r="Y104" s="96">
        <v>8461</v>
      </c>
      <c r="Z104" s="207">
        <v>0.741932655208699</v>
      </c>
      <c r="AA104" s="96">
        <v>1735</v>
      </c>
      <c r="AB104" s="207">
        <v>0.64594192107222603</v>
      </c>
      <c r="AC104" s="96">
        <v>951</v>
      </c>
      <c r="AD104" s="207">
        <v>35.405807892777403</v>
      </c>
      <c r="AE104" s="96">
        <v>1145</v>
      </c>
      <c r="AF104" s="207">
        <v>0.42628443782576297</v>
      </c>
      <c r="AG104" s="96">
        <v>694</v>
      </c>
      <c r="AH104" s="207">
        <v>0.25837676842889101</v>
      </c>
      <c r="AI104" s="96">
        <v>342</v>
      </c>
      <c r="AJ104" s="207">
        <v>0.12732688011913601</v>
      </c>
      <c r="AK104" s="96">
        <v>504</v>
      </c>
      <c r="AL104" s="207">
        <v>0.187639612807148</v>
      </c>
      <c r="AM104" s="96">
        <v>0</v>
      </c>
      <c r="AN104" s="207">
        <v>0</v>
      </c>
      <c r="AO104" s="96">
        <v>1</v>
      </c>
      <c r="AP104" s="207">
        <v>3.7230081906180199E-4</v>
      </c>
      <c r="AQ104" s="101">
        <v>11404</v>
      </c>
      <c r="AR104" s="101">
        <v>2686</v>
      </c>
      <c r="AT104" s="55"/>
      <c r="AU104" s="55">
        <v>93</v>
      </c>
      <c r="AV104" s="55">
        <v>2193</v>
      </c>
      <c r="AW104" s="55">
        <v>0.1582707852194</v>
      </c>
      <c r="AX104" s="55">
        <v>2874</v>
      </c>
      <c r="AY104" s="55">
        <v>0.207419168591224</v>
      </c>
      <c r="AZ104" s="55">
        <v>633</v>
      </c>
      <c r="BA104" s="55">
        <v>4.5684180138568099E-2</v>
      </c>
      <c r="BB104" s="55">
        <v>291</v>
      </c>
      <c r="BC104" s="55">
        <v>2.1001732101616599E-2</v>
      </c>
      <c r="BD104" s="55">
        <v>63</v>
      </c>
      <c r="BE104" s="55">
        <v>4.5467667436489599E-3</v>
      </c>
      <c r="BF104" s="55">
        <v>197</v>
      </c>
      <c r="BG104" s="55">
        <v>7605</v>
      </c>
      <c r="BH104" s="55">
        <v>6684</v>
      </c>
      <c r="BI104" s="55">
        <v>0.48239030023094698</v>
      </c>
      <c r="BJ104" s="55">
        <v>7172</v>
      </c>
      <c r="BK104" s="55">
        <v>0.51760969976905302</v>
      </c>
      <c r="BL104" s="55">
        <v>502</v>
      </c>
      <c r="BM104" s="55">
        <v>0.45225225225225202</v>
      </c>
      <c r="BN104" s="55">
        <v>608</v>
      </c>
      <c r="BO104" s="55">
        <v>0.54774774774774804</v>
      </c>
      <c r="BP104" s="55">
        <v>9589</v>
      </c>
      <c r="BQ104" s="55">
        <v>0.69204676674364896</v>
      </c>
      <c r="BR104" s="55">
        <v>4267</v>
      </c>
      <c r="BS104" s="55">
        <v>0.30795323325635099</v>
      </c>
      <c r="BT104" s="55">
        <v>246</v>
      </c>
      <c r="BU104" s="55">
        <v>0.22162162162162199</v>
      </c>
      <c r="BV104" s="55">
        <v>864</v>
      </c>
      <c r="BW104" s="55">
        <v>0.77837837837837798</v>
      </c>
      <c r="BX104" s="55">
        <v>475</v>
      </c>
      <c r="BY104" s="55">
        <v>0.427927927927928</v>
      </c>
      <c r="BZ104" s="55">
        <v>287</v>
      </c>
      <c r="CA104" s="55">
        <v>0.25855855855855903</v>
      </c>
      <c r="CB104" s="55">
        <v>133</v>
      </c>
      <c r="CC104" s="55">
        <v>0.11981981981982</v>
      </c>
      <c r="CD104" s="55">
        <v>215</v>
      </c>
      <c r="CE104" s="55">
        <v>0.19369369369369399</v>
      </c>
      <c r="CF104" s="55">
        <v>0</v>
      </c>
      <c r="CG104" s="55">
        <v>0</v>
      </c>
      <c r="CH104" s="55">
        <v>0</v>
      </c>
      <c r="CI104" s="55">
        <v>0</v>
      </c>
    </row>
    <row r="105" spans="1:87" ht="15">
      <c r="A105" s="94">
        <v>697</v>
      </c>
      <c r="B105" s="94" t="s">
        <v>223</v>
      </c>
      <c r="C105" s="96">
        <v>1325</v>
      </c>
      <c r="D105" s="207">
        <v>7.93603258265453E-2</v>
      </c>
      <c r="E105" s="96">
        <v>4653</v>
      </c>
      <c r="F105" s="207">
        <v>0.27868950646861501</v>
      </c>
      <c r="G105" s="96">
        <v>4528</v>
      </c>
      <c r="H105" s="207">
        <v>0.27120268327743202</v>
      </c>
      <c r="I105" s="96">
        <v>1032</v>
      </c>
      <c r="J105" s="207">
        <v>6.1811212266411099E-2</v>
      </c>
      <c r="K105" s="96">
        <v>281</v>
      </c>
      <c r="L105" s="207">
        <v>1.6830378533780499E-2</v>
      </c>
      <c r="M105" s="96">
        <v>358</v>
      </c>
      <c r="N105" s="96">
        <v>4519</v>
      </c>
      <c r="O105" s="96">
        <v>8189</v>
      </c>
      <c r="P105" s="207">
        <v>0.49047676090081499</v>
      </c>
      <c r="Q105" s="96">
        <v>8507</v>
      </c>
      <c r="R105" s="207">
        <v>0.50952323909918495</v>
      </c>
      <c r="S105" s="96">
        <v>8174</v>
      </c>
      <c r="T105" s="207">
        <v>0.48127649552520002</v>
      </c>
      <c r="U105" s="96">
        <v>8810</v>
      </c>
      <c r="V105" s="207">
        <v>0.51872350447479998</v>
      </c>
      <c r="W105" s="96">
        <v>10139</v>
      </c>
      <c r="X105" s="207">
        <v>0.60727120268327694</v>
      </c>
      <c r="Y105" s="96">
        <v>6557</v>
      </c>
      <c r="Z105" s="207">
        <v>0.392728797316723</v>
      </c>
      <c r="AA105" s="96">
        <v>15079</v>
      </c>
      <c r="AB105" s="207">
        <v>0.88783560998586897</v>
      </c>
      <c r="AC105" s="96">
        <v>1905</v>
      </c>
      <c r="AD105" s="207">
        <v>11.2164390014131</v>
      </c>
      <c r="AE105" s="96">
        <v>4624</v>
      </c>
      <c r="AF105" s="207">
        <v>0.272256241168158</v>
      </c>
      <c r="AG105" s="96">
        <v>4282</v>
      </c>
      <c r="AH105" s="207">
        <v>0.252119642016015</v>
      </c>
      <c r="AI105" s="96">
        <v>3527</v>
      </c>
      <c r="AJ105" s="207">
        <v>0.20766603862458799</v>
      </c>
      <c r="AK105" s="96">
        <v>4522</v>
      </c>
      <c r="AL105" s="207">
        <v>0.26625058878944902</v>
      </c>
      <c r="AM105" s="96">
        <v>23</v>
      </c>
      <c r="AN105" s="207">
        <v>1.35421573245407E-3</v>
      </c>
      <c r="AO105" s="96">
        <v>6</v>
      </c>
      <c r="AP105" s="207">
        <v>3.53273669335846E-4</v>
      </c>
      <c r="AQ105" s="101">
        <v>16696</v>
      </c>
      <c r="AR105" s="101">
        <v>16984</v>
      </c>
      <c r="AT105" s="55"/>
      <c r="AU105" s="55">
        <v>101</v>
      </c>
      <c r="AV105" s="55">
        <v>5155</v>
      </c>
      <c r="AW105" s="55">
        <v>0.28886024879524802</v>
      </c>
      <c r="AX105" s="55">
        <v>5064</v>
      </c>
      <c r="AY105" s="55">
        <v>0.28376106690574898</v>
      </c>
      <c r="AZ105" s="55">
        <v>2595</v>
      </c>
      <c r="BA105" s="55">
        <v>0.145410736299451</v>
      </c>
      <c r="BB105" s="55">
        <v>1735</v>
      </c>
      <c r="BC105" s="55">
        <v>9.7220665695393907E-2</v>
      </c>
      <c r="BD105" s="55">
        <v>202</v>
      </c>
      <c r="BE105" s="55">
        <v>1.13190630953715E-2</v>
      </c>
      <c r="BF105" s="55">
        <v>370</v>
      </c>
      <c r="BG105" s="55">
        <v>2725</v>
      </c>
      <c r="BH105" s="55">
        <v>8705</v>
      </c>
      <c r="BI105" s="55">
        <v>0.48778437745153003</v>
      </c>
      <c r="BJ105" s="55">
        <v>9141</v>
      </c>
      <c r="BK105" s="55">
        <v>0.51221562254846997</v>
      </c>
      <c r="BL105" s="55">
        <v>3178</v>
      </c>
      <c r="BM105" s="55">
        <v>0.47151335311572701</v>
      </c>
      <c r="BN105" s="55">
        <v>3562</v>
      </c>
      <c r="BO105" s="55">
        <v>0.52848664688427305</v>
      </c>
      <c r="BP105" s="55">
        <v>9417</v>
      </c>
      <c r="BQ105" s="55">
        <v>0.52768127311442303</v>
      </c>
      <c r="BR105" s="55">
        <v>8429</v>
      </c>
      <c r="BS105" s="55">
        <v>0.47231872688557702</v>
      </c>
      <c r="BT105" s="55">
        <v>1979</v>
      </c>
      <c r="BU105" s="55">
        <v>0.293620178041543</v>
      </c>
      <c r="BV105" s="55">
        <v>4761</v>
      </c>
      <c r="BW105" s="55">
        <v>0.70637982195845705</v>
      </c>
      <c r="BX105" s="55">
        <v>2683</v>
      </c>
      <c r="BY105" s="55">
        <v>0.39807121661721101</v>
      </c>
      <c r="BZ105" s="55">
        <v>1758</v>
      </c>
      <c r="CA105" s="55">
        <v>0.26083086053412502</v>
      </c>
      <c r="CB105" s="55">
        <v>877</v>
      </c>
      <c r="CC105" s="55">
        <v>0.13011869436201801</v>
      </c>
      <c r="CD105" s="55">
        <v>1417</v>
      </c>
      <c r="CE105" s="55">
        <v>0.210237388724036</v>
      </c>
      <c r="CF105" s="55">
        <v>2</v>
      </c>
      <c r="CG105" s="55">
        <v>2.9673590504451E-4</v>
      </c>
      <c r="CH105" s="55">
        <v>3</v>
      </c>
      <c r="CI105" s="55">
        <v>4.45103857566766E-4</v>
      </c>
    </row>
    <row r="106" spans="1:87" ht="15">
      <c r="A106" s="94">
        <v>756</v>
      </c>
      <c r="B106" s="94" t="s">
        <v>228</v>
      </c>
      <c r="C106" s="96">
        <v>2702</v>
      </c>
      <c r="D106" s="207">
        <v>0.116898849182314</v>
      </c>
      <c r="E106" s="96">
        <v>6384</v>
      </c>
      <c r="F106" s="207">
        <v>0.276196244700182</v>
      </c>
      <c r="G106" s="96">
        <v>3946</v>
      </c>
      <c r="H106" s="207">
        <v>0.17071904473479299</v>
      </c>
      <c r="I106" s="96">
        <v>536</v>
      </c>
      <c r="J106" s="207">
        <v>2.31894090161807E-2</v>
      </c>
      <c r="K106" s="96">
        <v>229</v>
      </c>
      <c r="L106" s="207">
        <v>9.9074154192264393E-3</v>
      </c>
      <c r="M106" s="96">
        <v>271</v>
      </c>
      <c r="N106" s="96">
        <v>9046</v>
      </c>
      <c r="O106" s="96">
        <v>11567</v>
      </c>
      <c r="P106" s="207">
        <v>0.50043263822791395</v>
      </c>
      <c r="Q106" s="96">
        <v>11547</v>
      </c>
      <c r="R106" s="207">
        <v>0.49956736177208599</v>
      </c>
      <c r="S106" s="96">
        <v>3896</v>
      </c>
      <c r="T106" s="207">
        <v>0.53886583679114797</v>
      </c>
      <c r="U106" s="96">
        <v>3334</v>
      </c>
      <c r="V106" s="207">
        <v>0.46113416320885198</v>
      </c>
      <c r="W106" s="96">
        <v>10245</v>
      </c>
      <c r="X106" s="207">
        <v>0.44323786449770702</v>
      </c>
      <c r="Y106" s="96">
        <v>12869</v>
      </c>
      <c r="Z106" s="207">
        <v>0.55676213550229303</v>
      </c>
      <c r="AA106" s="96">
        <v>5899</v>
      </c>
      <c r="AB106" s="207">
        <v>0.81590594744121703</v>
      </c>
      <c r="AC106" s="96">
        <v>1331</v>
      </c>
      <c r="AD106" s="207">
        <v>18.409405255878301</v>
      </c>
      <c r="AE106" s="96">
        <v>2885</v>
      </c>
      <c r="AF106" s="207">
        <v>0.39903181189488202</v>
      </c>
      <c r="AG106" s="96">
        <v>1762</v>
      </c>
      <c r="AH106" s="207">
        <v>0.24370677731673601</v>
      </c>
      <c r="AI106" s="96">
        <v>1009</v>
      </c>
      <c r="AJ106" s="207">
        <v>0.139557399723375</v>
      </c>
      <c r="AK106" s="96">
        <v>1571</v>
      </c>
      <c r="AL106" s="207">
        <v>0.21728907330567099</v>
      </c>
      <c r="AM106" s="96">
        <v>2</v>
      </c>
      <c r="AN106" s="207">
        <v>2.76625172890733E-4</v>
      </c>
      <c r="AO106" s="96">
        <v>1</v>
      </c>
      <c r="AP106" s="207">
        <v>1.3831258644536701E-4</v>
      </c>
      <c r="AQ106" s="101">
        <v>23114</v>
      </c>
      <c r="AR106" s="101">
        <v>7230</v>
      </c>
      <c r="AT106" s="55"/>
      <c r="AU106" s="55">
        <v>145</v>
      </c>
      <c r="AV106" s="55">
        <v>457</v>
      </c>
      <c r="AW106" s="55">
        <v>0.13852682631100299</v>
      </c>
      <c r="AX106" s="55">
        <v>1456</v>
      </c>
      <c r="AY106" s="55">
        <v>0.44134586238253998</v>
      </c>
      <c r="AZ106" s="55">
        <v>852</v>
      </c>
      <c r="BA106" s="55">
        <v>0.258260078811761</v>
      </c>
      <c r="BB106" s="55">
        <v>87</v>
      </c>
      <c r="BC106" s="55">
        <v>2.63716277659897E-2</v>
      </c>
      <c r="BD106" s="55">
        <v>46</v>
      </c>
      <c r="BE106" s="55">
        <v>1.39436192785693E-2</v>
      </c>
      <c r="BF106" s="55">
        <v>33</v>
      </c>
      <c r="BG106" s="55">
        <v>368</v>
      </c>
      <c r="BH106" s="55">
        <v>1636</v>
      </c>
      <c r="BI106" s="55">
        <v>0.49590785086389799</v>
      </c>
      <c r="BJ106" s="55">
        <v>1663</v>
      </c>
      <c r="BK106" s="55">
        <v>0.50409214913610201</v>
      </c>
      <c r="BL106" s="55">
        <v>333</v>
      </c>
      <c r="BM106" s="55">
        <v>0.41886792452830202</v>
      </c>
      <c r="BN106" s="55">
        <v>462</v>
      </c>
      <c r="BO106" s="55">
        <v>0.58113207547169798</v>
      </c>
      <c r="BP106" s="55">
        <v>1472</v>
      </c>
      <c r="BQ106" s="55">
        <v>0.446195816914216</v>
      </c>
      <c r="BR106" s="55">
        <v>1827</v>
      </c>
      <c r="BS106" s="55">
        <v>0.55380418308578405</v>
      </c>
      <c r="BT106" s="55">
        <v>180</v>
      </c>
      <c r="BU106" s="55">
        <v>0.22641509433962301</v>
      </c>
      <c r="BV106" s="55">
        <v>615</v>
      </c>
      <c r="BW106" s="55">
        <v>0.77358490566037696</v>
      </c>
      <c r="BX106" s="55">
        <v>351</v>
      </c>
      <c r="BY106" s="55">
        <v>0.441509433962264</v>
      </c>
      <c r="BZ106" s="55">
        <v>175</v>
      </c>
      <c r="CA106" s="55">
        <v>0.22012578616352199</v>
      </c>
      <c r="CB106" s="55">
        <v>111</v>
      </c>
      <c r="CC106" s="55">
        <v>0.13962264150943399</v>
      </c>
      <c r="CD106" s="55">
        <v>158</v>
      </c>
      <c r="CE106" s="55">
        <v>0.19874213836478</v>
      </c>
      <c r="CF106" s="55">
        <v>0</v>
      </c>
      <c r="CG106" s="55">
        <v>0</v>
      </c>
      <c r="CH106" s="55">
        <v>0</v>
      </c>
      <c r="CI106" s="55">
        <v>0</v>
      </c>
    </row>
    <row r="107" spans="1:87" ht="18.75" customHeight="1">
      <c r="A107" s="145">
        <v>8</v>
      </c>
      <c r="B107" s="229" t="s">
        <v>323</v>
      </c>
      <c r="C107" s="100">
        <v>37546</v>
      </c>
      <c r="D107" s="206">
        <v>4.4061683359363597</v>
      </c>
      <c r="E107" s="100">
        <v>64009</v>
      </c>
      <c r="F107" s="206">
        <v>7.6997136502783698</v>
      </c>
      <c r="G107" s="100">
        <v>40950</v>
      </c>
      <c r="H107" s="206">
        <v>4.9937482816705003</v>
      </c>
      <c r="I107" s="100">
        <v>10655</v>
      </c>
      <c r="J107" s="206">
        <v>1.0186395459390301</v>
      </c>
      <c r="K107" s="100">
        <v>3093</v>
      </c>
      <c r="L107" s="206">
        <v>0.361128527211109</v>
      </c>
      <c r="M107" s="100">
        <v>5845</v>
      </c>
      <c r="N107" s="100">
        <v>44990</v>
      </c>
      <c r="O107" s="100">
        <v>103946</v>
      </c>
      <c r="P107" s="206">
        <v>11.392061905776201</v>
      </c>
      <c r="Q107" s="100">
        <v>103142</v>
      </c>
      <c r="R107" s="206">
        <v>11.607938094223799</v>
      </c>
      <c r="S107" s="100">
        <v>45163</v>
      </c>
      <c r="T107" s="206">
        <v>12.648725448974099</v>
      </c>
      <c r="U107" s="100">
        <v>38686</v>
      </c>
      <c r="V107" s="206">
        <v>10.351274551025901</v>
      </c>
      <c r="W107" s="100">
        <v>92660</v>
      </c>
      <c r="X107" s="206">
        <v>10.650288625613999</v>
      </c>
      <c r="Y107" s="100">
        <v>114428</v>
      </c>
      <c r="Z107" s="206">
        <v>12.349711374386001</v>
      </c>
      <c r="AA107" s="100">
        <v>64216</v>
      </c>
      <c r="AB107" s="206">
        <v>17.290489784354101</v>
      </c>
      <c r="AC107" s="230">
        <v>19633</v>
      </c>
      <c r="AD107" s="212">
        <v>23.414709775906701</v>
      </c>
      <c r="AE107" s="100">
        <v>34138</v>
      </c>
      <c r="AF107" s="206">
        <v>9.6873066391944302</v>
      </c>
      <c r="AG107" s="100">
        <v>18455</v>
      </c>
      <c r="AH107" s="206">
        <v>4.9916046340909404</v>
      </c>
      <c r="AI107" s="100">
        <v>10975</v>
      </c>
      <c r="AJ107" s="206">
        <v>2.9514466330592999</v>
      </c>
      <c r="AK107" s="100">
        <v>20200</v>
      </c>
      <c r="AL107" s="206">
        <v>5.3532618526243496</v>
      </c>
      <c r="AM107" s="100">
        <v>50</v>
      </c>
      <c r="AN107" s="206">
        <v>9.9721767203988301E-3</v>
      </c>
      <c r="AO107" s="100">
        <v>31</v>
      </c>
      <c r="AP107" s="206">
        <v>6.4080643105953799E-3</v>
      </c>
      <c r="AQ107" s="100">
        <v>207088</v>
      </c>
      <c r="AR107" s="100">
        <v>83849</v>
      </c>
      <c r="AT107" s="55"/>
      <c r="AU107" s="55">
        <v>209</v>
      </c>
      <c r="AV107" s="55">
        <v>2693</v>
      </c>
      <c r="AW107" s="55">
        <v>0.21956787607011799</v>
      </c>
      <c r="AX107" s="55">
        <v>4527</v>
      </c>
      <c r="AY107" s="55">
        <v>0.36909906237260498</v>
      </c>
      <c r="AZ107" s="55">
        <v>2201</v>
      </c>
      <c r="BA107" s="55">
        <v>0.179453730126376</v>
      </c>
      <c r="BB107" s="55">
        <v>575</v>
      </c>
      <c r="BC107" s="55">
        <v>4.6881369751324897E-2</v>
      </c>
      <c r="BD107" s="55">
        <v>171</v>
      </c>
      <c r="BE107" s="55">
        <v>1.39421116999592E-2</v>
      </c>
      <c r="BF107" s="55">
        <v>117</v>
      </c>
      <c r="BG107" s="55">
        <v>1981</v>
      </c>
      <c r="BH107" s="55">
        <v>5866</v>
      </c>
      <c r="BI107" s="55">
        <v>0.47827150428047299</v>
      </c>
      <c r="BJ107" s="55">
        <v>6399</v>
      </c>
      <c r="BK107" s="55">
        <v>0.52172849571952695</v>
      </c>
      <c r="BL107" s="55">
        <v>1424</v>
      </c>
      <c r="BM107" s="55">
        <v>0.45582586427656901</v>
      </c>
      <c r="BN107" s="55">
        <v>1700</v>
      </c>
      <c r="BO107" s="55">
        <v>0.54417413572343198</v>
      </c>
      <c r="BP107" s="55">
        <v>7100</v>
      </c>
      <c r="BQ107" s="55">
        <v>0.57888300040766405</v>
      </c>
      <c r="BR107" s="55">
        <v>5165</v>
      </c>
      <c r="BS107" s="55">
        <v>0.42111699959233601</v>
      </c>
      <c r="BT107" s="55">
        <v>716</v>
      </c>
      <c r="BU107" s="55">
        <v>0.22919334186939799</v>
      </c>
      <c r="BV107" s="55">
        <v>2408</v>
      </c>
      <c r="BW107" s="55">
        <v>0.77080665813060201</v>
      </c>
      <c r="BX107" s="55">
        <v>1235</v>
      </c>
      <c r="BY107" s="55">
        <v>0.39532650448143403</v>
      </c>
      <c r="BZ107" s="55">
        <v>597</v>
      </c>
      <c r="CA107" s="55">
        <v>0.19110115236875799</v>
      </c>
      <c r="CB107" s="55">
        <v>462</v>
      </c>
      <c r="CC107" s="55">
        <v>0.147887323943662</v>
      </c>
      <c r="CD107" s="55">
        <v>827</v>
      </c>
      <c r="CE107" s="55">
        <v>0.26472471190781</v>
      </c>
      <c r="CF107" s="55">
        <v>3</v>
      </c>
      <c r="CG107" s="55">
        <v>9.6030729833546699E-4</v>
      </c>
      <c r="CH107" s="55">
        <v>0</v>
      </c>
      <c r="CI107" s="55">
        <v>0</v>
      </c>
    </row>
    <row r="108" spans="1:87" ht="15">
      <c r="A108" s="94">
        <v>30</v>
      </c>
      <c r="B108" s="94" t="s">
        <v>14</v>
      </c>
      <c r="C108" s="96">
        <v>1636</v>
      </c>
      <c r="D108" s="207">
        <v>0.15480696442089301</v>
      </c>
      <c r="E108" s="96">
        <v>2990</v>
      </c>
      <c r="F108" s="207">
        <v>0.28292959878879598</v>
      </c>
      <c r="G108" s="96">
        <v>3292</v>
      </c>
      <c r="H108" s="207">
        <v>0.31150643451930399</v>
      </c>
      <c r="I108" s="96">
        <v>1013</v>
      </c>
      <c r="J108" s="207">
        <v>9.5855412566237697E-2</v>
      </c>
      <c r="K108" s="96">
        <v>285</v>
      </c>
      <c r="L108" s="207">
        <v>2.6968205904617699E-2</v>
      </c>
      <c r="M108" s="96">
        <v>221</v>
      </c>
      <c r="N108" s="96">
        <v>1131</v>
      </c>
      <c r="O108" s="96">
        <v>5002</v>
      </c>
      <c r="P108" s="207">
        <v>0.47331566994701002</v>
      </c>
      <c r="Q108" s="96">
        <v>5566</v>
      </c>
      <c r="R108" s="207">
        <v>0.52668433005298998</v>
      </c>
      <c r="S108" s="96">
        <v>7848</v>
      </c>
      <c r="T108" s="207">
        <v>0.537460621832626</v>
      </c>
      <c r="U108" s="96">
        <v>6754</v>
      </c>
      <c r="V108" s="207">
        <v>0.462539378167374</v>
      </c>
      <c r="W108" s="96">
        <v>6160</v>
      </c>
      <c r="X108" s="207">
        <v>0.58289174867524596</v>
      </c>
      <c r="Y108" s="96">
        <v>4408</v>
      </c>
      <c r="Z108" s="207">
        <v>0.41710825132475399</v>
      </c>
      <c r="AA108" s="96">
        <v>11740</v>
      </c>
      <c r="AB108" s="207">
        <v>0.80399945212984503</v>
      </c>
      <c r="AC108" s="96">
        <v>2862</v>
      </c>
      <c r="AD108" s="207">
        <v>19.600054787015502</v>
      </c>
      <c r="AE108" s="96">
        <v>5982</v>
      </c>
      <c r="AF108" s="207">
        <v>0.40966990823174898</v>
      </c>
      <c r="AG108" s="96">
        <v>2901</v>
      </c>
      <c r="AH108" s="207">
        <v>0.19867141487467499</v>
      </c>
      <c r="AI108" s="96">
        <v>1859</v>
      </c>
      <c r="AJ108" s="207">
        <v>0.12731132721544999</v>
      </c>
      <c r="AK108" s="96">
        <v>3846</v>
      </c>
      <c r="AL108" s="207">
        <v>0.26338857690727302</v>
      </c>
      <c r="AM108" s="96">
        <v>7</v>
      </c>
      <c r="AN108" s="207">
        <v>4.7938638542665402E-4</v>
      </c>
      <c r="AO108" s="96">
        <v>7</v>
      </c>
      <c r="AP108" s="207">
        <v>4.7938638542665402E-4</v>
      </c>
      <c r="AQ108" s="101">
        <v>10568</v>
      </c>
      <c r="AR108" s="101">
        <v>14602</v>
      </c>
      <c r="AT108" s="55"/>
      <c r="AU108" s="55">
        <v>282</v>
      </c>
      <c r="AV108" s="55">
        <v>1046</v>
      </c>
      <c r="AW108" s="55">
        <v>0.13462033462033501</v>
      </c>
      <c r="AX108" s="55">
        <v>2700</v>
      </c>
      <c r="AY108" s="55">
        <v>0.34749034749034802</v>
      </c>
      <c r="AZ108" s="55">
        <v>2784</v>
      </c>
      <c r="BA108" s="55">
        <v>0.358301158301158</v>
      </c>
      <c r="BB108" s="55">
        <v>433</v>
      </c>
      <c r="BC108" s="55">
        <v>5.5727155727155697E-2</v>
      </c>
      <c r="BD108" s="55">
        <v>188</v>
      </c>
      <c r="BE108" s="55">
        <v>2.41956241956242E-2</v>
      </c>
      <c r="BF108" s="55">
        <v>77</v>
      </c>
      <c r="BG108" s="55">
        <v>542</v>
      </c>
      <c r="BH108" s="55">
        <v>4009</v>
      </c>
      <c r="BI108" s="55">
        <v>0.51595881595881599</v>
      </c>
      <c r="BJ108" s="55">
        <v>3761</v>
      </c>
      <c r="BK108" s="55">
        <v>0.48404118404118401</v>
      </c>
      <c r="BL108" s="55">
        <v>2507</v>
      </c>
      <c r="BM108" s="55">
        <v>0.45057512580877102</v>
      </c>
      <c r="BN108" s="55">
        <v>3057</v>
      </c>
      <c r="BO108" s="55">
        <v>0.54942487419122898</v>
      </c>
      <c r="BP108" s="55">
        <v>4025</v>
      </c>
      <c r="BQ108" s="55">
        <v>0.51801801801801795</v>
      </c>
      <c r="BR108" s="55">
        <v>3745</v>
      </c>
      <c r="BS108" s="55">
        <v>0.481981981981982</v>
      </c>
      <c r="BT108" s="55">
        <v>1622</v>
      </c>
      <c r="BU108" s="55">
        <v>0.29151689432063299</v>
      </c>
      <c r="BV108" s="55">
        <v>3942</v>
      </c>
      <c r="BW108" s="55">
        <v>0.70848310567936701</v>
      </c>
      <c r="BX108" s="55">
        <v>2411</v>
      </c>
      <c r="BY108" s="55">
        <v>0.43332135154565099</v>
      </c>
      <c r="BZ108" s="55">
        <v>1025</v>
      </c>
      <c r="CA108" s="55">
        <v>0.18421998562185499</v>
      </c>
      <c r="CB108" s="55">
        <v>643</v>
      </c>
      <c r="CC108" s="55">
        <v>0.11556434219985599</v>
      </c>
      <c r="CD108" s="55">
        <v>1481</v>
      </c>
      <c r="CE108" s="55">
        <v>0.266175413371675</v>
      </c>
      <c r="CF108" s="55">
        <v>3</v>
      </c>
      <c r="CG108" s="55">
        <v>5.3918044572250198E-4</v>
      </c>
      <c r="CH108" s="55">
        <v>1</v>
      </c>
      <c r="CI108" s="55">
        <v>1.7972681524083399E-4</v>
      </c>
    </row>
    <row r="109" spans="1:87" ht="15">
      <c r="A109" s="94">
        <v>34</v>
      </c>
      <c r="B109" s="94" t="s">
        <v>18</v>
      </c>
      <c r="C109" s="96">
        <v>3661</v>
      </c>
      <c r="D109" s="207">
        <v>0.13595513963160999</v>
      </c>
      <c r="E109" s="96">
        <v>9477</v>
      </c>
      <c r="F109" s="207">
        <v>0.351938502673797</v>
      </c>
      <c r="G109" s="96">
        <v>7547</v>
      </c>
      <c r="H109" s="207">
        <v>0.28026589423648202</v>
      </c>
      <c r="I109" s="96">
        <v>1883</v>
      </c>
      <c r="J109" s="207">
        <v>6.9927213309566194E-2</v>
      </c>
      <c r="K109" s="96">
        <v>583</v>
      </c>
      <c r="L109" s="207">
        <v>2.16503267973856E-2</v>
      </c>
      <c r="M109" s="96">
        <v>575</v>
      </c>
      <c r="N109" s="96">
        <v>3202</v>
      </c>
      <c r="O109" s="96">
        <v>13955</v>
      </c>
      <c r="P109" s="207">
        <v>0.51823380867498503</v>
      </c>
      <c r="Q109" s="96">
        <v>12973</v>
      </c>
      <c r="R109" s="207">
        <v>0.48176619132501503</v>
      </c>
      <c r="S109" s="96">
        <v>5792</v>
      </c>
      <c r="T109" s="207">
        <v>0.50212397052449098</v>
      </c>
      <c r="U109" s="96">
        <v>5743</v>
      </c>
      <c r="V109" s="207">
        <v>0.49787602947550902</v>
      </c>
      <c r="W109" s="96">
        <v>13467</v>
      </c>
      <c r="X109" s="207">
        <v>0.50011140819964395</v>
      </c>
      <c r="Y109" s="96">
        <v>13461</v>
      </c>
      <c r="Z109" s="207">
        <v>0.499888591800356</v>
      </c>
      <c r="AA109" s="96">
        <v>10173</v>
      </c>
      <c r="AB109" s="207">
        <v>0.88192457737321195</v>
      </c>
      <c r="AC109" s="96">
        <v>1362</v>
      </c>
      <c r="AD109" s="207">
        <v>11.807542262678799</v>
      </c>
      <c r="AE109" s="96">
        <v>3895</v>
      </c>
      <c r="AF109" s="207">
        <v>0.33766796705678398</v>
      </c>
      <c r="AG109" s="96">
        <v>2910</v>
      </c>
      <c r="AH109" s="207">
        <v>0.25227568270481099</v>
      </c>
      <c r="AI109" s="96">
        <v>1880</v>
      </c>
      <c r="AJ109" s="207">
        <v>0.16298222800173401</v>
      </c>
      <c r="AK109" s="96">
        <v>2826</v>
      </c>
      <c r="AL109" s="207">
        <v>0.244993498049415</v>
      </c>
      <c r="AM109" s="96">
        <v>17</v>
      </c>
      <c r="AN109" s="207">
        <v>1.47377546597313E-3</v>
      </c>
      <c r="AO109" s="96">
        <v>7</v>
      </c>
      <c r="AP109" s="207">
        <v>6.0684872128305195E-4</v>
      </c>
      <c r="AQ109" s="101">
        <v>26928</v>
      </c>
      <c r="AR109" s="101">
        <v>11535</v>
      </c>
      <c r="AT109" s="55"/>
      <c r="AU109" s="55">
        <v>353</v>
      </c>
      <c r="AV109" s="55">
        <v>345</v>
      </c>
      <c r="AW109" s="55">
        <v>0.13088012139605501</v>
      </c>
      <c r="AX109" s="55">
        <v>1122</v>
      </c>
      <c r="AY109" s="55">
        <v>0.42564491654021203</v>
      </c>
      <c r="AZ109" s="55">
        <v>670</v>
      </c>
      <c r="BA109" s="55">
        <v>0.25417298937784499</v>
      </c>
      <c r="BB109" s="55">
        <v>84</v>
      </c>
      <c r="BC109" s="55">
        <v>3.1866464339909001E-2</v>
      </c>
      <c r="BD109" s="55">
        <v>34</v>
      </c>
      <c r="BE109" s="55">
        <v>1.28983308042489E-2</v>
      </c>
      <c r="BF109" s="55">
        <v>12</v>
      </c>
      <c r="BG109" s="55">
        <v>369</v>
      </c>
      <c r="BH109" s="55">
        <v>1339</v>
      </c>
      <c r="BI109" s="55">
        <v>0.50796661608497695</v>
      </c>
      <c r="BJ109" s="55">
        <v>1297</v>
      </c>
      <c r="BK109" s="55">
        <v>0.49203338391502299</v>
      </c>
      <c r="BL109" s="55">
        <v>323</v>
      </c>
      <c r="BM109" s="55">
        <v>0.42057291666666702</v>
      </c>
      <c r="BN109" s="55">
        <v>445</v>
      </c>
      <c r="BO109" s="55">
        <v>0.57942708333333304</v>
      </c>
      <c r="BP109" s="55">
        <v>1334</v>
      </c>
      <c r="BQ109" s="55">
        <v>0.506069802731411</v>
      </c>
      <c r="BR109" s="55">
        <v>1302</v>
      </c>
      <c r="BS109" s="55">
        <v>0.493930197268589</v>
      </c>
      <c r="BT109" s="55">
        <v>216</v>
      </c>
      <c r="BU109" s="55">
        <v>0.28125</v>
      </c>
      <c r="BV109" s="55">
        <v>552</v>
      </c>
      <c r="BW109" s="55">
        <v>0.71875</v>
      </c>
      <c r="BX109" s="55">
        <v>368</v>
      </c>
      <c r="BY109" s="55">
        <v>0.47916666666666702</v>
      </c>
      <c r="BZ109" s="55">
        <v>156</v>
      </c>
      <c r="CA109" s="55">
        <v>0.203125</v>
      </c>
      <c r="CB109" s="55">
        <v>77</v>
      </c>
      <c r="CC109" s="55">
        <v>0.100260416666667</v>
      </c>
      <c r="CD109" s="55">
        <v>167</v>
      </c>
      <c r="CE109" s="55">
        <v>0.21744791666666699</v>
      </c>
      <c r="CF109" s="55">
        <v>0</v>
      </c>
      <c r="CG109" s="55">
        <v>0</v>
      </c>
      <c r="CH109" s="55">
        <v>0</v>
      </c>
      <c r="CI109" s="55">
        <v>0</v>
      </c>
    </row>
    <row r="110" spans="1:87" ht="15">
      <c r="A110" s="94">
        <v>36</v>
      </c>
      <c r="B110" s="94" t="s">
        <v>20</v>
      </c>
      <c r="C110" s="96">
        <v>393</v>
      </c>
      <c r="D110" s="207">
        <v>0.17815049864007301</v>
      </c>
      <c r="E110" s="96">
        <v>645</v>
      </c>
      <c r="F110" s="207">
        <v>0.292384406165005</v>
      </c>
      <c r="G110" s="96">
        <v>571</v>
      </c>
      <c r="H110" s="207">
        <v>0.25883952855847697</v>
      </c>
      <c r="I110" s="96">
        <v>90</v>
      </c>
      <c r="J110" s="207">
        <v>4.0797824116047099E-2</v>
      </c>
      <c r="K110" s="96">
        <v>49</v>
      </c>
      <c r="L110" s="207">
        <v>2.2212148685403402E-2</v>
      </c>
      <c r="M110" s="96">
        <v>27</v>
      </c>
      <c r="N110" s="96">
        <v>431</v>
      </c>
      <c r="O110" s="96">
        <v>1071</v>
      </c>
      <c r="P110" s="207">
        <v>0.48549410698096102</v>
      </c>
      <c r="Q110" s="96">
        <v>1135</v>
      </c>
      <c r="R110" s="207">
        <v>0.51450589301903904</v>
      </c>
      <c r="S110" s="96">
        <v>700</v>
      </c>
      <c r="T110" s="207">
        <v>0.60922541340295899</v>
      </c>
      <c r="U110" s="96">
        <v>449</v>
      </c>
      <c r="V110" s="207">
        <v>0.39077458659704101</v>
      </c>
      <c r="W110" s="96">
        <v>1147</v>
      </c>
      <c r="X110" s="207">
        <v>0.51994560290117897</v>
      </c>
      <c r="Y110" s="96">
        <v>1059</v>
      </c>
      <c r="Z110" s="207">
        <v>0.48005439709882097</v>
      </c>
      <c r="AA110" s="96">
        <v>854</v>
      </c>
      <c r="AB110" s="207">
        <v>0.74325500435160996</v>
      </c>
      <c r="AC110" s="96">
        <v>295</v>
      </c>
      <c r="AD110" s="207">
        <v>25.674499564839</v>
      </c>
      <c r="AE110" s="96">
        <v>544</v>
      </c>
      <c r="AF110" s="207">
        <v>0.47345517841601398</v>
      </c>
      <c r="AG110" s="96">
        <v>187</v>
      </c>
      <c r="AH110" s="207">
        <v>0.16275021758050501</v>
      </c>
      <c r="AI110" s="96">
        <v>156</v>
      </c>
      <c r="AJ110" s="207">
        <v>0.13577023498694499</v>
      </c>
      <c r="AK110" s="96">
        <v>262</v>
      </c>
      <c r="AL110" s="207">
        <v>0.228024369016536</v>
      </c>
      <c r="AM110" s="96">
        <v>0</v>
      </c>
      <c r="AN110" s="207">
        <v>0</v>
      </c>
      <c r="AO110" s="96">
        <v>0</v>
      </c>
      <c r="AP110" s="207">
        <v>0</v>
      </c>
      <c r="AQ110" s="101">
        <v>2206</v>
      </c>
      <c r="AR110" s="101">
        <v>1149</v>
      </c>
      <c r="AT110" s="55"/>
      <c r="AU110" s="55">
        <v>364</v>
      </c>
      <c r="AV110" s="55">
        <v>1183</v>
      </c>
      <c r="AW110" s="55">
        <v>0.129275489017594</v>
      </c>
      <c r="AX110" s="55">
        <v>3072</v>
      </c>
      <c r="AY110" s="55">
        <v>0.33570101628237398</v>
      </c>
      <c r="AZ110" s="55">
        <v>2096</v>
      </c>
      <c r="BA110" s="55">
        <v>0.229046005900994</v>
      </c>
      <c r="BB110" s="55">
        <v>218</v>
      </c>
      <c r="BC110" s="55">
        <v>2.3822533056496599E-2</v>
      </c>
      <c r="BD110" s="55">
        <v>132</v>
      </c>
      <c r="BE110" s="55">
        <v>1.4424653043383201E-2</v>
      </c>
      <c r="BF110" s="55">
        <v>1355</v>
      </c>
      <c r="BG110" s="55">
        <v>1095</v>
      </c>
      <c r="BH110" s="55">
        <v>4465</v>
      </c>
      <c r="BI110" s="55">
        <v>0.48792481695989498</v>
      </c>
      <c r="BJ110" s="55">
        <v>4686</v>
      </c>
      <c r="BK110" s="55">
        <v>0.51207518304010502</v>
      </c>
      <c r="BL110" s="55">
        <v>1843</v>
      </c>
      <c r="BM110" s="55">
        <v>0.50729424717864002</v>
      </c>
      <c r="BN110" s="55">
        <v>1790</v>
      </c>
      <c r="BO110" s="55">
        <v>0.49270575282135998</v>
      </c>
      <c r="BP110" s="55">
        <v>5411</v>
      </c>
      <c r="BQ110" s="55">
        <v>0.59130149710414204</v>
      </c>
      <c r="BR110" s="55">
        <v>3740</v>
      </c>
      <c r="BS110" s="55">
        <v>0.40869850289585802</v>
      </c>
      <c r="BT110" s="55">
        <v>745</v>
      </c>
      <c r="BU110" s="55">
        <v>0.20506468483347101</v>
      </c>
      <c r="BV110" s="55">
        <v>2888</v>
      </c>
      <c r="BW110" s="55">
        <v>0.79493531516652904</v>
      </c>
      <c r="BX110" s="55">
        <v>1306</v>
      </c>
      <c r="BY110" s="55">
        <v>0.35948252133223202</v>
      </c>
      <c r="BZ110" s="55">
        <v>1037</v>
      </c>
      <c r="CA110" s="55">
        <v>0.285439031103771</v>
      </c>
      <c r="CB110" s="55">
        <v>482</v>
      </c>
      <c r="CC110" s="55">
        <v>0.13267272226809801</v>
      </c>
      <c r="CD110" s="55">
        <v>806</v>
      </c>
      <c r="CE110" s="55">
        <v>0.22185521607486899</v>
      </c>
      <c r="CF110" s="55">
        <v>2</v>
      </c>
      <c r="CG110" s="55">
        <v>5.5050922102945204E-4</v>
      </c>
      <c r="CH110" s="55">
        <v>0</v>
      </c>
      <c r="CI110" s="55">
        <v>0</v>
      </c>
    </row>
    <row r="111" spans="1:87" ht="15">
      <c r="A111" s="94">
        <v>91</v>
      </c>
      <c r="B111" s="94" t="s">
        <v>47</v>
      </c>
      <c r="C111" s="96">
        <v>2250</v>
      </c>
      <c r="D111" s="207">
        <v>0.35953978906999001</v>
      </c>
      <c r="E111" s="96">
        <v>1882</v>
      </c>
      <c r="F111" s="207">
        <v>0.30073505912432102</v>
      </c>
      <c r="G111" s="96">
        <v>435</v>
      </c>
      <c r="H111" s="207">
        <v>6.9511025886864794E-2</v>
      </c>
      <c r="I111" s="96">
        <v>211</v>
      </c>
      <c r="J111" s="207">
        <v>3.3716842441674701E-2</v>
      </c>
      <c r="K111" s="96">
        <v>44</v>
      </c>
      <c r="L111" s="207">
        <v>7.0310003195909196E-3</v>
      </c>
      <c r="M111" s="96">
        <v>58</v>
      </c>
      <c r="N111" s="96">
        <v>1378</v>
      </c>
      <c r="O111" s="96">
        <v>3342</v>
      </c>
      <c r="P111" s="207">
        <v>0.53403643336529205</v>
      </c>
      <c r="Q111" s="96">
        <v>2916</v>
      </c>
      <c r="R111" s="207">
        <v>0.465963566634708</v>
      </c>
      <c r="S111" s="96">
        <v>512</v>
      </c>
      <c r="T111" s="207">
        <v>0.53556485355648498</v>
      </c>
      <c r="U111" s="96">
        <v>444</v>
      </c>
      <c r="V111" s="207">
        <v>0.46443514644351502</v>
      </c>
      <c r="W111" s="96">
        <v>2754</v>
      </c>
      <c r="X111" s="207">
        <v>0.44007670182166803</v>
      </c>
      <c r="Y111" s="96">
        <v>3504</v>
      </c>
      <c r="Z111" s="207">
        <v>0.55992329817833197</v>
      </c>
      <c r="AA111" s="96">
        <v>806</v>
      </c>
      <c r="AB111" s="207">
        <v>0.84309623430962299</v>
      </c>
      <c r="AC111" s="96">
        <v>150</v>
      </c>
      <c r="AD111" s="207">
        <v>15.690376569037699</v>
      </c>
      <c r="AE111" s="96">
        <v>360</v>
      </c>
      <c r="AF111" s="207">
        <v>0.37656903765690403</v>
      </c>
      <c r="AG111" s="96">
        <v>217</v>
      </c>
      <c r="AH111" s="207">
        <v>0.22698744769874499</v>
      </c>
      <c r="AI111" s="96">
        <v>152</v>
      </c>
      <c r="AJ111" s="207">
        <v>0.158995815899582</v>
      </c>
      <c r="AK111" s="96">
        <v>227</v>
      </c>
      <c r="AL111" s="207">
        <v>0.23744769874477001</v>
      </c>
      <c r="AM111" s="96">
        <v>0</v>
      </c>
      <c r="AN111" s="207">
        <v>0</v>
      </c>
      <c r="AO111" s="96">
        <v>0</v>
      </c>
      <c r="AP111" s="207">
        <v>0</v>
      </c>
      <c r="AQ111" s="101">
        <v>6258</v>
      </c>
      <c r="AR111" s="101">
        <v>956</v>
      </c>
      <c r="AT111" s="55"/>
      <c r="AU111" s="55">
        <v>368</v>
      </c>
      <c r="AV111" s="55">
        <v>1715</v>
      </c>
      <c r="AW111" s="55">
        <v>0.264374903653461</v>
      </c>
      <c r="AX111" s="55">
        <v>2676</v>
      </c>
      <c r="AY111" s="55">
        <v>0.412517342377062</v>
      </c>
      <c r="AZ111" s="55">
        <v>1311</v>
      </c>
      <c r="BA111" s="55">
        <v>0.202096500693695</v>
      </c>
      <c r="BB111" s="55">
        <v>255</v>
      </c>
      <c r="BC111" s="55">
        <v>3.9309388006782797E-2</v>
      </c>
      <c r="BD111" s="55">
        <v>96</v>
      </c>
      <c r="BE111" s="55">
        <v>1.47988284260829E-2</v>
      </c>
      <c r="BF111" s="55">
        <v>28</v>
      </c>
      <c r="BG111" s="55">
        <v>406</v>
      </c>
      <c r="BH111" s="55">
        <v>3394</v>
      </c>
      <c r="BI111" s="55">
        <v>0.52320024664714004</v>
      </c>
      <c r="BJ111" s="55">
        <v>3093</v>
      </c>
      <c r="BK111" s="55">
        <v>0.47679975335286001</v>
      </c>
      <c r="BL111" s="55">
        <v>1474</v>
      </c>
      <c r="BM111" s="55">
        <v>0.44884287454324001</v>
      </c>
      <c r="BN111" s="55">
        <v>1810</v>
      </c>
      <c r="BO111" s="55">
        <v>0.55115712545675999</v>
      </c>
      <c r="BP111" s="55">
        <v>4499</v>
      </c>
      <c r="BQ111" s="55">
        <v>0.693540928009866</v>
      </c>
      <c r="BR111" s="55">
        <v>1988</v>
      </c>
      <c r="BS111" s="55">
        <v>0.306459071990134</v>
      </c>
      <c r="BT111" s="55">
        <v>1292</v>
      </c>
      <c r="BU111" s="55">
        <v>0.39342265529841702</v>
      </c>
      <c r="BV111" s="55">
        <v>1992</v>
      </c>
      <c r="BW111" s="55">
        <v>0.60657734470158298</v>
      </c>
      <c r="BX111" s="55">
        <v>1440</v>
      </c>
      <c r="BY111" s="55">
        <v>0.43848964677222901</v>
      </c>
      <c r="BZ111" s="55">
        <v>783</v>
      </c>
      <c r="CA111" s="55">
        <v>0.2384287454324</v>
      </c>
      <c r="CB111" s="55">
        <v>368</v>
      </c>
      <c r="CC111" s="55">
        <v>0.112058465286236</v>
      </c>
      <c r="CD111" s="55">
        <v>691</v>
      </c>
      <c r="CE111" s="55">
        <v>0.21041412911084001</v>
      </c>
      <c r="CF111" s="55">
        <v>2</v>
      </c>
      <c r="CG111" s="55">
        <v>6.0901339829476202E-4</v>
      </c>
      <c r="CH111" s="55">
        <v>0</v>
      </c>
      <c r="CI111" s="55">
        <v>0</v>
      </c>
    </row>
    <row r="112" spans="1:87" ht="15">
      <c r="A112" s="94">
        <v>93</v>
      </c>
      <c r="B112" s="94" t="s">
        <v>49</v>
      </c>
      <c r="C112" s="96">
        <v>2193</v>
      </c>
      <c r="D112" s="207">
        <v>0.1582707852194</v>
      </c>
      <c r="E112" s="96">
        <v>2874</v>
      </c>
      <c r="F112" s="207">
        <v>0.207419168591224</v>
      </c>
      <c r="G112" s="96">
        <v>633</v>
      </c>
      <c r="H112" s="207">
        <v>4.5684180138568099E-2</v>
      </c>
      <c r="I112" s="96">
        <v>291</v>
      </c>
      <c r="J112" s="207">
        <v>2.1001732101616599E-2</v>
      </c>
      <c r="K112" s="96">
        <v>63</v>
      </c>
      <c r="L112" s="207">
        <v>4.5467667436489599E-3</v>
      </c>
      <c r="M112" s="96">
        <v>197</v>
      </c>
      <c r="N112" s="96">
        <v>7605</v>
      </c>
      <c r="O112" s="96">
        <v>7172</v>
      </c>
      <c r="P112" s="207">
        <v>0.51760969976905302</v>
      </c>
      <c r="Q112" s="96">
        <v>6684</v>
      </c>
      <c r="R112" s="207">
        <v>0.48239030023094698</v>
      </c>
      <c r="S112" s="96">
        <v>608</v>
      </c>
      <c r="T112" s="207">
        <v>0.54774774774774804</v>
      </c>
      <c r="U112" s="96">
        <v>502</v>
      </c>
      <c r="V112" s="207">
        <v>0.45225225225225202</v>
      </c>
      <c r="W112" s="96">
        <v>4267</v>
      </c>
      <c r="X112" s="207">
        <v>0.30795323325635099</v>
      </c>
      <c r="Y112" s="96">
        <v>9589</v>
      </c>
      <c r="Z112" s="207">
        <v>0.69204676674364896</v>
      </c>
      <c r="AA112" s="96">
        <v>864</v>
      </c>
      <c r="AB112" s="207">
        <v>0.77837837837837798</v>
      </c>
      <c r="AC112" s="96">
        <v>246</v>
      </c>
      <c r="AD112" s="207">
        <v>22.1621621621622</v>
      </c>
      <c r="AE112" s="96">
        <v>475</v>
      </c>
      <c r="AF112" s="207">
        <v>0.427927927927928</v>
      </c>
      <c r="AG112" s="96">
        <v>287</v>
      </c>
      <c r="AH112" s="207">
        <v>0.25855855855855903</v>
      </c>
      <c r="AI112" s="96">
        <v>133</v>
      </c>
      <c r="AJ112" s="207">
        <v>0.11981981981982</v>
      </c>
      <c r="AK112" s="96">
        <v>215</v>
      </c>
      <c r="AL112" s="207">
        <v>0.19369369369369399</v>
      </c>
      <c r="AM112" s="96">
        <v>0</v>
      </c>
      <c r="AN112" s="207">
        <v>0</v>
      </c>
      <c r="AO112" s="96">
        <v>0</v>
      </c>
      <c r="AP112" s="207">
        <v>0</v>
      </c>
      <c r="AQ112" s="101">
        <v>13856</v>
      </c>
      <c r="AR112" s="101">
        <v>1110</v>
      </c>
      <c r="AT112" s="55"/>
      <c r="AU112" s="55">
        <v>390</v>
      </c>
      <c r="AV112" s="55">
        <v>1219</v>
      </c>
      <c r="AW112" s="55">
        <v>0.26209417329606499</v>
      </c>
      <c r="AX112" s="55">
        <v>1653</v>
      </c>
      <c r="AY112" s="55">
        <v>0.35540743926037399</v>
      </c>
      <c r="AZ112" s="55">
        <v>817</v>
      </c>
      <c r="BA112" s="55">
        <v>0.17566114814018499</v>
      </c>
      <c r="BB112" s="55">
        <v>183</v>
      </c>
      <c r="BC112" s="55">
        <v>3.93463771231993E-2</v>
      </c>
      <c r="BD112" s="55">
        <v>32</v>
      </c>
      <c r="BE112" s="55">
        <v>6.8802408084282897E-3</v>
      </c>
      <c r="BF112" s="55">
        <v>46</v>
      </c>
      <c r="BG112" s="55">
        <v>701</v>
      </c>
      <c r="BH112" s="55">
        <v>2449</v>
      </c>
      <c r="BI112" s="55">
        <v>0.52655342937002803</v>
      </c>
      <c r="BJ112" s="55">
        <v>2202</v>
      </c>
      <c r="BK112" s="55">
        <v>0.47344657062997197</v>
      </c>
      <c r="BL112" s="55">
        <v>1307</v>
      </c>
      <c r="BM112" s="55">
        <v>0.44531516183986403</v>
      </c>
      <c r="BN112" s="55">
        <v>1628</v>
      </c>
      <c r="BO112" s="55">
        <v>0.55468483816013603</v>
      </c>
      <c r="BP112" s="55">
        <v>920</v>
      </c>
      <c r="BQ112" s="55">
        <v>0.197806923242313</v>
      </c>
      <c r="BR112" s="55">
        <v>3731</v>
      </c>
      <c r="BS112" s="55">
        <v>0.80219307675768603</v>
      </c>
      <c r="BT112" s="55">
        <v>560</v>
      </c>
      <c r="BU112" s="55">
        <v>0.19080068143100501</v>
      </c>
      <c r="BV112" s="55">
        <v>2375</v>
      </c>
      <c r="BW112" s="55">
        <v>0.80919931856899496</v>
      </c>
      <c r="BX112" s="55">
        <v>1260</v>
      </c>
      <c r="BY112" s="55">
        <v>0.429301533219761</v>
      </c>
      <c r="BZ112" s="55">
        <v>556</v>
      </c>
      <c r="CA112" s="55">
        <v>0.189437819420784</v>
      </c>
      <c r="CB112" s="55">
        <v>367</v>
      </c>
      <c r="CC112" s="55">
        <v>0.12504258943781901</v>
      </c>
      <c r="CD112" s="55">
        <v>750</v>
      </c>
      <c r="CE112" s="55">
        <v>0.25553662691652501</v>
      </c>
      <c r="CF112" s="55">
        <v>1</v>
      </c>
      <c r="CG112" s="55">
        <v>3.4071550255536598E-4</v>
      </c>
      <c r="CH112" s="55">
        <v>1</v>
      </c>
      <c r="CI112" s="55">
        <v>3.4071550255536598E-4</v>
      </c>
    </row>
    <row r="113" spans="1:87" ht="15">
      <c r="A113" s="94">
        <v>101</v>
      </c>
      <c r="B113" s="94" t="s">
        <v>1005</v>
      </c>
      <c r="C113" s="96">
        <v>5155</v>
      </c>
      <c r="D113" s="207">
        <v>0.28886024879524802</v>
      </c>
      <c r="E113" s="96">
        <v>5064</v>
      </c>
      <c r="F113" s="207">
        <v>0.28376106690574898</v>
      </c>
      <c r="G113" s="96">
        <v>2595</v>
      </c>
      <c r="H113" s="207">
        <v>0.145410736299451</v>
      </c>
      <c r="I113" s="96">
        <v>1735</v>
      </c>
      <c r="J113" s="207">
        <v>9.7220665695393907E-2</v>
      </c>
      <c r="K113" s="96">
        <v>202</v>
      </c>
      <c r="L113" s="207">
        <v>1.13190630953715E-2</v>
      </c>
      <c r="M113" s="96">
        <v>370</v>
      </c>
      <c r="N113" s="96">
        <v>2725</v>
      </c>
      <c r="O113" s="96">
        <v>9141</v>
      </c>
      <c r="P113" s="207">
        <v>0.51221562254846997</v>
      </c>
      <c r="Q113" s="96">
        <v>8705</v>
      </c>
      <c r="R113" s="207">
        <v>0.48778437745153003</v>
      </c>
      <c r="S113" s="96">
        <v>3562</v>
      </c>
      <c r="T113" s="207">
        <v>0.52848664688427305</v>
      </c>
      <c r="U113" s="96">
        <v>3178</v>
      </c>
      <c r="V113" s="207">
        <v>0.47151335311572701</v>
      </c>
      <c r="W113" s="96">
        <v>8429</v>
      </c>
      <c r="X113" s="207">
        <v>0.47231872688557702</v>
      </c>
      <c r="Y113" s="96">
        <v>9417</v>
      </c>
      <c r="Z113" s="207">
        <v>0.52768127311442303</v>
      </c>
      <c r="AA113" s="96">
        <v>4761</v>
      </c>
      <c r="AB113" s="207">
        <v>0.70637982195845705</v>
      </c>
      <c r="AC113" s="96">
        <v>1979</v>
      </c>
      <c r="AD113" s="207">
        <v>29.362017804154299</v>
      </c>
      <c r="AE113" s="96">
        <v>2683</v>
      </c>
      <c r="AF113" s="207">
        <v>0.39807121661721101</v>
      </c>
      <c r="AG113" s="96">
        <v>1758</v>
      </c>
      <c r="AH113" s="207">
        <v>0.26083086053412502</v>
      </c>
      <c r="AI113" s="96">
        <v>877</v>
      </c>
      <c r="AJ113" s="207">
        <v>0.13011869436201801</v>
      </c>
      <c r="AK113" s="96">
        <v>1417</v>
      </c>
      <c r="AL113" s="207">
        <v>0.210237388724036</v>
      </c>
      <c r="AM113" s="96">
        <v>2</v>
      </c>
      <c r="AN113" s="207">
        <v>2.9673590504451E-4</v>
      </c>
      <c r="AO113" s="96">
        <v>3</v>
      </c>
      <c r="AP113" s="207">
        <v>4.45103857566766E-4</v>
      </c>
      <c r="AQ113" s="101">
        <v>17846</v>
      </c>
      <c r="AR113" s="101">
        <v>6740</v>
      </c>
      <c r="AT113" s="55"/>
      <c r="AU113" s="55">
        <v>467</v>
      </c>
      <c r="AV113" s="55">
        <v>882</v>
      </c>
      <c r="AW113" s="55">
        <v>0.20322580645161301</v>
      </c>
      <c r="AX113" s="55">
        <v>1114</v>
      </c>
      <c r="AY113" s="55">
        <v>0.25668202764976999</v>
      </c>
      <c r="AZ113" s="55">
        <v>841</v>
      </c>
      <c r="BA113" s="55">
        <v>0.193778801843318</v>
      </c>
      <c r="BB113" s="55">
        <v>99</v>
      </c>
      <c r="BC113" s="55">
        <v>2.2811059907834101E-2</v>
      </c>
      <c r="BD113" s="55">
        <v>40</v>
      </c>
      <c r="BE113" s="55">
        <v>9.2165898617511503E-3</v>
      </c>
      <c r="BF113" s="55">
        <v>27</v>
      </c>
      <c r="BG113" s="55">
        <v>1337</v>
      </c>
      <c r="BH113" s="55">
        <v>2067</v>
      </c>
      <c r="BI113" s="55">
        <v>0.47626728110599098</v>
      </c>
      <c r="BJ113" s="55">
        <v>2273</v>
      </c>
      <c r="BK113" s="55">
        <v>0.52373271889400896</v>
      </c>
      <c r="BL113" s="55">
        <v>344</v>
      </c>
      <c r="BM113" s="55">
        <v>0.44617380025940301</v>
      </c>
      <c r="BN113" s="55">
        <v>427</v>
      </c>
      <c r="BO113" s="55">
        <v>0.55382619974059699</v>
      </c>
      <c r="BP113" s="55">
        <v>3157</v>
      </c>
      <c r="BQ113" s="55">
        <v>0.72741935483871001</v>
      </c>
      <c r="BR113" s="55">
        <v>1183</v>
      </c>
      <c r="BS113" s="55">
        <v>0.27258064516128999</v>
      </c>
      <c r="BT113" s="55">
        <v>202</v>
      </c>
      <c r="BU113" s="55">
        <v>0.26199740596627802</v>
      </c>
      <c r="BV113" s="55">
        <v>569</v>
      </c>
      <c r="BW113" s="55">
        <v>0.73800259403372204</v>
      </c>
      <c r="BX113" s="55">
        <v>322</v>
      </c>
      <c r="BY113" s="55">
        <v>0.41763942931258102</v>
      </c>
      <c r="BZ113" s="55">
        <v>171</v>
      </c>
      <c r="CA113" s="55">
        <v>0.22178988326848201</v>
      </c>
      <c r="CB113" s="55">
        <v>105</v>
      </c>
      <c r="CC113" s="55">
        <v>0.136186770428016</v>
      </c>
      <c r="CD113" s="55">
        <v>173</v>
      </c>
      <c r="CE113" s="55">
        <v>0.224383916990921</v>
      </c>
      <c r="CF113" s="55">
        <v>0</v>
      </c>
      <c r="CG113" s="55">
        <v>0</v>
      </c>
      <c r="CH113" s="55">
        <v>0</v>
      </c>
      <c r="CI113" s="55">
        <v>0</v>
      </c>
    </row>
    <row r="114" spans="1:87" ht="15">
      <c r="A114" s="94">
        <v>145</v>
      </c>
      <c r="B114" s="94" t="s">
        <v>69</v>
      </c>
      <c r="C114" s="96">
        <v>457</v>
      </c>
      <c r="D114" s="207">
        <v>0.13852682631100299</v>
      </c>
      <c r="E114" s="96">
        <v>1456</v>
      </c>
      <c r="F114" s="207">
        <v>0.44134586238253998</v>
      </c>
      <c r="G114" s="96">
        <v>852</v>
      </c>
      <c r="H114" s="207">
        <v>0.258260078811761</v>
      </c>
      <c r="I114" s="96">
        <v>87</v>
      </c>
      <c r="J114" s="207">
        <v>2.63716277659897E-2</v>
      </c>
      <c r="K114" s="96">
        <v>46</v>
      </c>
      <c r="L114" s="207">
        <v>1.39436192785693E-2</v>
      </c>
      <c r="M114" s="96">
        <v>33</v>
      </c>
      <c r="N114" s="96">
        <v>368</v>
      </c>
      <c r="O114" s="96">
        <v>1663</v>
      </c>
      <c r="P114" s="207">
        <v>0.50409214913610201</v>
      </c>
      <c r="Q114" s="96">
        <v>1636</v>
      </c>
      <c r="R114" s="207">
        <v>0.49590785086389799</v>
      </c>
      <c r="S114" s="96">
        <v>462</v>
      </c>
      <c r="T114" s="207">
        <v>0.58113207547169798</v>
      </c>
      <c r="U114" s="96">
        <v>333</v>
      </c>
      <c r="V114" s="207">
        <v>0.41886792452830202</v>
      </c>
      <c r="W114" s="96">
        <v>1827</v>
      </c>
      <c r="X114" s="207">
        <v>0.55380418308578405</v>
      </c>
      <c r="Y114" s="96">
        <v>1472</v>
      </c>
      <c r="Z114" s="207">
        <v>0.446195816914216</v>
      </c>
      <c r="AA114" s="96">
        <v>615</v>
      </c>
      <c r="AB114" s="207">
        <v>0.77358490566037696</v>
      </c>
      <c r="AC114" s="96">
        <v>180</v>
      </c>
      <c r="AD114" s="207">
        <v>22.641509433962302</v>
      </c>
      <c r="AE114" s="96">
        <v>351</v>
      </c>
      <c r="AF114" s="207">
        <v>0.441509433962264</v>
      </c>
      <c r="AG114" s="96">
        <v>175</v>
      </c>
      <c r="AH114" s="207">
        <v>0.22012578616352199</v>
      </c>
      <c r="AI114" s="96">
        <v>111</v>
      </c>
      <c r="AJ114" s="207">
        <v>0.13962264150943399</v>
      </c>
      <c r="AK114" s="96">
        <v>158</v>
      </c>
      <c r="AL114" s="207">
        <v>0.19874213836478</v>
      </c>
      <c r="AM114" s="96">
        <v>0</v>
      </c>
      <c r="AN114" s="207">
        <v>0</v>
      </c>
      <c r="AO114" s="96">
        <v>0</v>
      </c>
      <c r="AP114" s="207">
        <v>0</v>
      </c>
      <c r="AQ114" s="101">
        <v>3299</v>
      </c>
      <c r="AR114" s="101">
        <v>795</v>
      </c>
      <c r="AT114" s="55"/>
      <c r="AU114" s="55">
        <v>576</v>
      </c>
      <c r="AV114" s="55">
        <v>1224</v>
      </c>
      <c r="AW114" s="55">
        <v>0.22793296089385501</v>
      </c>
      <c r="AX114" s="55">
        <v>2092</v>
      </c>
      <c r="AY114" s="55">
        <v>0.38957169459962798</v>
      </c>
      <c r="AZ114" s="55">
        <v>1132</v>
      </c>
      <c r="BA114" s="55">
        <v>0.210800744878957</v>
      </c>
      <c r="BB114" s="55">
        <v>197</v>
      </c>
      <c r="BC114" s="55">
        <v>3.6685288640595899E-2</v>
      </c>
      <c r="BD114" s="55">
        <v>100</v>
      </c>
      <c r="BE114" s="55">
        <v>1.86219739292365E-2</v>
      </c>
      <c r="BF114" s="55">
        <v>149</v>
      </c>
      <c r="BG114" s="55">
        <v>476</v>
      </c>
      <c r="BH114" s="55">
        <v>2680</v>
      </c>
      <c r="BI114" s="55">
        <v>0.49906890130353798</v>
      </c>
      <c r="BJ114" s="55">
        <v>2690</v>
      </c>
      <c r="BK114" s="55">
        <v>0.50093109869646202</v>
      </c>
      <c r="BL114" s="55">
        <v>449</v>
      </c>
      <c r="BM114" s="55">
        <v>0.458163265306122</v>
      </c>
      <c r="BN114" s="55">
        <v>531</v>
      </c>
      <c r="BO114" s="55">
        <v>0.54183673469387705</v>
      </c>
      <c r="BP114" s="55">
        <v>3398</v>
      </c>
      <c r="BQ114" s="55">
        <v>0.63277467411545596</v>
      </c>
      <c r="BR114" s="55">
        <v>1972</v>
      </c>
      <c r="BS114" s="55">
        <v>0.36722532588454398</v>
      </c>
      <c r="BT114" s="55">
        <v>262</v>
      </c>
      <c r="BU114" s="55">
        <v>0.26734693877551002</v>
      </c>
      <c r="BV114" s="55">
        <v>718</v>
      </c>
      <c r="BW114" s="55">
        <v>0.73265306122449003</v>
      </c>
      <c r="BX114" s="55">
        <v>401</v>
      </c>
      <c r="BY114" s="55">
        <v>0.409183673469388</v>
      </c>
      <c r="BZ114" s="55">
        <v>239</v>
      </c>
      <c r="CA114" s="55">
        <v>0.24387755102040801</v>
      </c>
      <c r="CB114" s="55">
        <v>129</v>
      </c>
      <c r="CC114" s="55">
        <v>0.13163265306122399</v>
      </c>
      <c r="CD114" s="55">
        <v>210</v>
      </c>
      <c r="CE114" s="55">
        <v>0.214285714285714</v>
      </c>
      <c r="CF114" s="55">
        <v>1</v>
      </c>
      <c r="CG114" s="55">
        <v>1.0204081632653099E-3</v>
      </c>
      <c r="CH114" s="55">
        <v>0</v>
      </c>
      <c r="CI114" s="55">
        <v>0</v>
      </c>
    </row>
    <row r="115" spans="1:87" ht="15">
      <c r="A115" s="94">
        <v>209</v>
      </c>
      <c r="B115" s="94" t="s">
        <v>88</v>
      </c>
      <c r="C115" s="96">
        <v>2693</v>
      </c>
      <c r="D115" s="207">
        <v>0.21956787607011799</v>
      </c>
      <c r="E115" s="96">
        <v>4527</v>
      </c>
      <c r="F115" s="207">
        <v>0.36909906237260498</v>
      </c>
      <c r="G115" s="96">
        <v>2201</v>
      </c>
      <c r="H115" s="207">
        <v>0.179453730126376</v>
      </c>
      <c r="I115" s="96">
        <v>575</v>
      </c>
      <c r="J115" s="207">
        <v>4.6881369751324897E-2</v>
      </c>
      <c r="K115" s="96">
        <v>171</v>
      </c>
      <c r="L115" s="207">
        <v>1.39421116999592E-2</v>
      </c>
      <c r="M115" s="96">
        <v>117</v>
      </c>
      <c r="N115" s="96">
        <v>1981</v>
      </c>
      <c r="O115" s="96">
        <v>6399</v>
      </c>
      <c r="P115" s="207">
        <v>0.52172849571952695</v>
      </c>
      <c r="Q115" s="96">
        <v>5866</v>
      </c>
      <c r="R115" s="207">
        <v>0.47827150428047299</v>
      </c>
      <c r="S115" s="96">
        <v>1700</v>
      </c>
      <c r="T115" s="207">
        <v>0.54417413572343198</v>
      </c>
      <c r="U115" s="96">
        <v>1424</v>
      </c>
      <c r="V115" s="207">
        <v>0.45582586427656901</v>
      </c>
      <c r="W115" s="96">
        <v>5165</v>
      </c>
      <c r="X115" s="207">
        <v>0.42111699959233601</v>
      </c>
      <c r="Y115" s="96">
        <v>7100</v>
      </c>
      <c r="Z115" s="207">
        <v>0.57888300040766405</v>
      </c>
      <c r="AA115" s="96">
        <v>2408</v>
      </c>
      <c r="AB115" s="207">
        <v>0.77080665813060201</v>
      </c>
      <c r="AC115" s="96">
        <v>716</v>
      </c>
      <c r="AD115" s="207">
        <v>22.9193341869398</v>
      </c>
      <c r="AE115" s="96">
        <v>1235</v>
      </c>
      <c r="AF115" s="207">
        <v>0.39532650448143403</v>
      </c>
      <c r="AG115" s="96">
        <v>597</v>
      </c>
      <c r="AH115" s="207">
        <v>0.19110115236875799</v>
      </c>
      <c r="AI115" s="96">
        <v>462</v>
      </c>
      <c r="AJ115" s="207">
        <v>0.147887323943662</v>
      </c>
      <c r="AK115" s="96">
        <v>827</v>
      </c>
      <c r="AL115" s="207">
        <v>0.26472471190781</v>
      </c>
      <c r="AM115" s="96">
        <v>3</v>
      </c>
      <c r="AN115" s="207">
        <v>9.6030729833546699E-4</v>
      </c>
      <c r="AO115" s="96">
        <v>0</v>
      </c>
      <c r="AP115" s="207">
        <v>0</v>
      </c>
      <c r="AQ115" s="101">
        <v>12265</v>
      </c>
      <c r="AR115" s="101">
        <v>3124</v>
      </c>
      <c r="AT115" s="55"/>
      <c r="AU115" s="55">
        <v>642</v>
      </c>
      <c r="AV115" s="55">
        <v>2208</v>
      </c>
      <c r="AW115" s="55">
        <v>0.18157894736842101</v>
      </c>
      <c r="AX115" s="55">
        <v>4075</v>
      </c>
      <c r="AY115" s="55">
        <v>0.33511513157894701</v>
      </c>
      <c r="AZ115" s="55">
        <v>1836</v>
      </c>
      <c r="BA115" s="55">
        <v>0.150986842105263</v>
      </c>
      <c r="BB115" s="55">
        <v>396</v>
      </c>
      <c r="BC115" s="55">
        <v>3.2565789473684201E-2</v>
      </c>
      <c r="BD115" s="55">
        <v>105</v>
      </c>
      <c r="BE115" s="55">
        <v>8.6348684210526307E-3</v>
      </c>
      <c r="BF115" s="55">
        <v>155</v>
      </c>
      <c r="BG115" s="55">
        <v>3385</v>
      </c>
      <c r="BH115" s="55">
        <v>5852</v>
      </c>
      <c r="BI115" s="55">
        <v>0.48125000000000001</v>
      </c>
      <c r="BJ115" s="55">
        <v>6308</v>
      </c>
      <c r="BK115" s="55">
        <v>0.51875000000000004</v>
      </c>
      <c r="BL115" s="55">
        <v>968</v>
      </c>
      <c r="BM115" s="55">
        <v>0.45942097769340301</v>
      </c>
      <c r="BN115" s="55">
        <v>1139</v>
      </c>
      <c r="BO115" s="55">
        <v>0.54057902230659705</v>
      </c>
      <c r="BP115" s="55">
        <v>7111</v>
      </c>
      <c r="BQ115" s="55">
        <v>0.58478618421052597</v>
      </c>
      <c r="BR115" s="55">
        <v>5049</v>
      </c>
      <c r="BS115" s="55">
        <v>0.41521381578947397</v>
      </c>
      <c r="BT115" s="55">
        <v>473</v>
      </c>
      <c r="BU115" s="55">
        <v>0.22448979591836701</v>
      </c>
      <c r="BV115" s="55">
        <v>1634</v>
      </c>
      <c r="BW115" s="55">
        <v>0.77551020408163296</v>
      </c>
      <c r="BX115" s="55">
        <v>862</v>
      </c>
      <c r="BY115" s="55">
        <v>0.40911248220218299</v>
      </c>
      <c r="BZ115" s="55">
        <v>510</v>
      </c>
      <c r="CA115" s="55">
        <v>0.242050308495491</v>
      </c>
      <c r="CB115" s="55">
        <v>277</v>
      </c>
      <c r="CC115" s="55">
        <v>0.131466540104414</v>
      </c>
      <c r="CD115" s="55">
        <v>457</v>
      </c>
      <c r="CE115" s="55">
        <v>0.21689606074988099</v>
      </c>
      <c r="CF115" s="55">
        <v>0</v>
      </c>
      <c r="CG115" s="55">
        <v>0</v>
      </c>
      <c r="CH115" s="55">
        <v>1</v>
      </c>
      <c r="CI115" s="55">
        <v>4.7460844803037501E-4</v>
      </c>
    </row>
    <row r="116" spans="1:87" ht="15">
      <c r="A116" s="94">
        <v>282</v>
      </c>
      <c r="B116" s="94" t="s">
        <v>106</v>
      </c>
      <c r="C116" s="96">
        <v>1046</v>
      </c>
      <c r="D116" s="207">
        <v>0.13462033462033501</v>
      </c>
      <c r="E116" s="96">
        <v>2700</v>
      </c>
      <c r="F116" s="207">
        <v>0.34749034749034802</v>
      </c>
      <c r="G116" s="96">
        <v>2784</v>
      </c>
      <c r="H116" s="207">
        <v>0.358301158301158</v>
      </c>
      <c r="I116" s="96">
        <v>433</v>
      </c>
      <c r="J116" s="207">
        <v>5.5727155727155697E-2</v>
      </c>
      <c r="K116" s="96">
        <v>188</v>
      </c>
      <c r="L116" s="207">
        <v>2.41956241956242E-2</v>
      </c>
      <c r="M116" s="96">
        <v>77</v>
      </c>
      <c r="N116" s="96">
        <v>542</v>
      </c>
      <c r="O116" s="96">
        <v>3761</v>
      </c>
      <c r="P116" s="207">
        <v>0.48404118404118401</v>
      </c>
      <c r="Q116" s="96">
        <v>4009</v>
      </c>
      <c r="R116" s="207">
        <v>0.51595881595881599</v>
      </c>
      <c r="S116" s="96">
        <v>3057</v>
      </c>
      <c r="T116" s="207">
        <v>0.54942487419122898</v>
      </c>
      <c r="U116" s="96">
        <v>2507</v>
      </c>
      <c r="V116" s="207">
        <v>0.45057512580877102</v>
      </c>
      <c r="W116" s="96">
        <v>3745</v>
      </c>
      <c r="X116" s="207">
        <v>0.481981981981982</v>
      </c>
      <c r="Y116" s="96">
        <v>4025</v>
      </c>
      <c r="Z116" s="207">
        <v>0.51801801801801795</v>
      </c>
      <c r="AA116" s="96">
        <v>3942</v>
      </c>
      <c r="AB116" s="207">
        <v>0.70848310567936701</v>
      </c>
      <c r="AC116" s="96">
        <v>1622</v>
      </c>
      <c r="AD116" s="207">
        <v>29.1516894320633</v>
      </c>
      <c r="AE116" s="96">
        <v>2411</v>
      </c>
      <c r="AF116" s="207">
        <v>0.43332135154565099</v>
      </c>
      <c r="AG116" s="96">
        <v>1025</v>
      </c>
      <c r="AH116" s="207">
        <v>0.18421998562185499</v>
      </c>
      <c r="AI116" s="96">
        <v>643</v>
      </c>
      <c r="AJ116" s="207">
        <v>0.11556434219985599</v>
      </c>
      <c r="AK116" s="96">
        <v>1481</v>
      </c>
      <c r="AL116" s="207">
        <v>0.266175413371675</v>
      </c>
      <c r="AM116" s="96">
        <v>3</v>
      </c>
      <c r="AN116" s="207">
        <v>5.3918044572250198E-4</v>
      </c>
      <c r="AO116" s="96">
        <v>1</v>
      </c>
      <c r="AP116" s="207">
        <v>1.7972681524083399E-4</v>
      </c>
      <c r="AQ116" s="101">
        <v>7770</v>
      </c>
      <c r="AR116" s="101">
        <v>5564</v>
      </c>
      <c r="AT116" s="55"/>
      <c r="AU116" s="55">
        <v>679</v>
      </c>
      <c r="AV116" s="55">
        <v>2811</v>
      </c>
      <c r="AW116" s="55">
        <v>0.23111074570418499</v>
      </c>
      <c r="AX116" s="55">
        <v>5046</v>
      </c>
      <c r="AY116" s="55">
        <v>0.41486475376140802</v>
      </c>
      <c r="AZ116" s="55">
        <v>1909</v>
      </c>
      <c r="BA116" s="55">
        <v>0.156951410013977</v>
      </c>
      <c r="BB116" s="55">
        <v>520</v>
      </c>
      <c r="BC116" s="55">
        <v>4.2752610375729701E-2</v>
      </c>
      <c r="BD116" s="55">
        <v>125</v>
      </c>
      <c r="BE116" s="55">
        <v>1.0277069801858101E-2</v>
      </c>
      <c r="BF116" s="55">
        <v>99</v>
      </c>
      <c r="BG116" s="55">
        <v>1653</v>
      </c>
      <c r="BH116" s="55">
        <v>6282</v>
      </c>
      <c r="BI116" s="55">
        <v>0.51648441996217997</v>
      </c>
      <c r="BJ116" s="55">
        <v>5881</v>
      </c>
      <c r="BK116" s="55">
        <v>0.48351558003782003</v>
      </c>
      <c r="BL116" s="55">
        <v>2359</v>
      </c>
      <c r="BM116" s="55">
        <v>0.47001394700139498</v>
      </c>
      <c r="BN116" s="55">
        <v>2660</v>
      </c>
      <c r="BO116" s="55">
        <v>0.52998605299860502</v>
      </c>
      <c r="BP116" s="55">
        <v>6931</v>
      </c>
      <c r="BQ116" s="55">
        <v>0.56984296637342802</v>
      </c>
      <c r="BR116" s="55">
        <v>5232</v>
      </c>
      <c r="BS116" s="55">
        <v>0.43015703362657198</v>
      </c>
      <c r="BT116" s="55">
        <v>1334</v>
      </c>
      <c r="BU116" s="55">
        <v>0.26578999800757103</v>
      </c>
      <c r="BV116" s="55">
        <v>3685</v>
      </c>
      <c r="BW116" s="55">
        <v>0.73421000199242903</v>
      </c>
      <c r="BX116" s="55">
        <v>2033</v>
      </c>
      <c r="BY116" s="55">
        <v>0.40506076907750499</v>
      </c>
      <c r="BZ116" s="55">
        <v>1126</v>
      </c>
      <c r="CA116" s="55">
        <v>0.22434747957760501</v>
      </c>
      <c r="CB116" s="55">
        <v>626</v>
      </c>
      <c r="CC116" s="55">
        <v>0.124726041044033</v>
      </c>
      <c r="CD116" s="55">
        <v>1231</v>
      </c>
      <c r="CE116" s="55">
        <v>0.24526798166965499</v>
      </c>
      <c r="CF116" s="55">
        <v>1</v>
      </c>
      <c r="CG116" s="55">
        <v>1.9924287706714501E-4</v>
      </c>
      <c r="CH116" s="55">
        <v>2</v>
      </c>
      <c r="CI116" s="55">
        <v>3.9848575413429003E-4</v>
      </c>
    </row>
    <row r="117" spans="1:87" ht="15">
      <c r="A117" s="94">
        <v>353</v>
      </c>
      <c r="B117" s="94" t="s">
        <v>126</v>
      </c>
      <c r="C117" s="96">
        <v>345</v>
      </c>
      <c r="D117" s="207">
        <v>0.13088012139605501</v>
      </c>
      <c r="E117" s="96">
        <v>1122</v>
      </c>
      <c r="F117" s="207">
        <v>0.42564491654021203</v>
      </c>
      <c r="G117" s="96">
        <v>670</v>
      </c>
      <c r="H117" s="207">
        <v>0.25417298937784499</v>
      </c>
      <c r="I117" s="96">
        <v>84</v>
      </c>
      <c r="J117" s="207">
        <v>3.1866464339909001E-2</v>
      </c>
      <c r="K117" s="96">
        <v>34</v>
      </c>
      <c r="L117" s="207">
        <v>1.28983308042489E-2</v>
      </c>
      <c r="M117" s="96">
        <v>12</v>
      </c>
      <c r="N117" s="96">
        <v>369</v>
      </c>
      <c r="O117" s="96">
        <v>1297</v>
      </c>
      <c r="P117" s="207">
        <v>0.49203338391502299</v>
      </c>
      <c r="Q117" s="96">
        <v>1339</v>
      </c>
      <c r="R117" s="207">
        <v>0.50796661608497695</v>
      </c>
      <c r="S117" s="96">
        <v>445</v>
      </c>
      <c r="T117" s="207">
        <v>0.57942708333333304</v>
      </c>
      <c r="U117" s="96">
        <v>323</v>
      </c>
      <c r="V117" s="207">
        <v>0.42057291666666702</v>
      </c>
      <c r="W117" s="96">
        <v>1302</v>
      </c>
      <c r="X117" s="207">
        <v>0.493930197268589</v>
      </c>
      <c r="Y117" s="96">
        <v>1334</v>
      </c>
      <c r="Z117" s="207">
        <v>0.506069802731411</v>
      </c>
      <c r="AA117" s="96">
        <v>552</v>
      </c>
      <c r="AB117" s="207">
        <v>0.71875</v>
      </c>
      <c r="AC117" s="96">
        <v>216</v>
      </c>
      <c r="AD117" s="207">
        <v>28.125</v>
      </c>
      <c r="AE117" s="96">
        <v>368</v>
      </c>
      <c r="AF117" s="207">
        <v>0.47916666666666702</v>
      </c>
      <c r="AG117" s="96">
        <v>156</v>
      </c>
      <c r="AH117" s="207">
        <v>0.203125</v>
      </c>
      <c r="AI117" s="96">
        <v>77</v>
      </c>
      <c r="AJ117" s="207">
        <v>0.100260416666667</v>
      </c>
      <c r="AK117" s="96">
        <v>167</v>
      </c>
      <c r="AL117" s="207">
        <v>0.21744791666666699</v>
      </c>
      <c r="AM117" s="96">
        <v>0</v>
      </c>
      <c r="AN117" s="207">
        <v>0</v>
      </c>
      <c r="AO117" s="96">
        <v>0</v>
      </c>
      <c r="AP117" s="207">
        <v>0</v>
      </c>
      <c r="AQ117" s="101">
        <v>2636</v>
      </c>
      <c r="AR117" s="101">
        <v>768</v>
      </c>
      <c r="AT117" s="55"/>
      <c r="AU117" s="55">
        <v>789</v>
      </c>
      <c r="AV117" s="55">
        <v>897</v>
      </c>
      <c r="AW117" s="55">
        <v>9.8398420359806907E-2</v>
      </c>
      <c r="AX117" s="55">
        <v>2994</v>
      </c>
      <c r="AY117" s="55">
        <v>0.32843352347520799</v>
      </c>
      <c r="AZ117" s="55">
        <v>3486</v>
      </c>
      <c r="BA117" s="55">
        <v>0.38240456340500201</v>
      </c>
      <c r="BB117" s="55">
        <v>391</v>
      </c>
      <c r="BC117" s="55">
        <v>4.2891619131197899E-2</v>
      </c>
      <c r="BD117" s="55">
        <v>263</v>
      </c>
      <c r="BE117" s="55">
        <v>2.8850372970601099E-2</v>
      </c>
      <c r="BF117" s="55">
        <v>93</v>
      </c>
      <c r="BG117" s="55">
        <v>992</v>
      </c>
      <c r="BH117" s="55">
        <v>4721</v>
      </c>
      <c r="BI117" s="55">
        <v>0.51788064940763501</v>
      </c>
      <c r="BJ117" s="55">
        <v>4395</v>
      </c>
      <c r="BK117" s="55">
        <v>0.48211935059236499</v>
      </c>
      <c r="BL117" s="55">
        <v>1806</v>
      </c>
      <c r="BM117" s="55">
        <v>0.43560057887120102</v>
      </c>
      <c r="BN117" s="55">
        <v>2340</v>
      </c>
      <c r="BO117" s="55">
        <v>0.56439942112879904</v>
      </c>
      <c r="BP117" s="55">
        <v>5505</v>
      </c>
      <c r="BQ117" s="55">
        <v>0.60388328214128995</v>
      </c>
      <c r="BR117" s="55">
        <v>3611</v>
      </c>
      <c r="BS117" s="55">
        <v>0.39611671785871</v>
      </c>
      <c r="BT117" s="55">
        <v>1454</v>
      </c>
      <c r="BU117" s="55">
        <v>0.35069946936806601</v>
      </c>
      <c r="BV117" s="55">
        <v>2692</v>
      </c>
      <c r="BW117" s="55">
        <v>0.64930053063193405</v>
      </c>
      <c r="BX117" s="55">
        <v>1851</v>
      </c>
      <c r="BY117" s="55">
        <v>0.44645441389290902</v>
      </c>
      <c r="BZ117" s="55">
        <v>847</v>
      </c>
      <c r="CA117" s="55">
        <v>0.20429329474192001</v>
      </c>
      <c r="CB117" s="55">
        <v>487</v>
      </c>
      <c r="CC117" s="55">
        <v>0.117462614568259</v>
      </c>
      <c r="CD117" s="55">
        <v>955</v>
      </c>
      <c r="CE117" s="55">
        <v>0.230342498794018</v>
      </c>
      <c r="CF117" s="55">
        <v>2</v>
      </c>
      <c r="CG117" s="55">
        <v>4.8239266763145202E-4</v>
      </c>
      <c r="CH117" s="55">
        <v>4</v>
      </c>
      <c r="CI117" s="55">
        <v>9.6478533526290404E-4</v>
      </c>
    </row>
    <row r="118" spans="1:87" ht="15">
      <c r="A118" s="94">
        <v>364</v>
      </c>
      <c r="B118" s="94" t="s">
        <v>133</v>
      </c>
      <c r="C118" s="96">
        <v>1183</v>
      </c>
      <c r="D118" s="207">
        <v>0.129275489017594</v>
      </c>
      <c r="E118" s="96">
        <v>3072</v>
      </c>
      <c r="F118" s="207">
        <v>0.33570101628237398</v>
      </c>
      <c r="G118" s="96">
        <v>2096</v>
      </c>
      <c r="H118" s="207">
        <v>0.229046005900994</v>
      </c>
      <c r="I118" s="96">
        <v>218</v>
      </c>
      <c r="J118" s="207">
        <v>2.3822533056496599E-2</v>
      </c>
      <c r="K118" s="96">
        <v>132</v>
      </c>
      <c r="L118" s="207">
        <v>1.4424653043383201E-2</v>
      </c>
      <c r="M118" s="96">
        <v>1355</v>
      </c>
      <c r="N118" s="96">
        <v>1095</v>
      </c>
      <c r="O118" s="96">
        <v>4686</v>
      </c>
      <c r="P118" s="207">
        <v>0.51207518304010502</v>
      </c>
      <c r="Q118" s="96">
        <v>4465</v>
      </c>
      <c r="R118" s="207">
        <v>0.48792481695989498</v>
      </c>
      <c r="S118" s="96">
        <v>1790</v>
      </c>
      <c r="T118" s="207">
        <v>0.49270575282135998</v>
      </c>
      <c r="U118" s="96">
        <v>1843</v>
      </c>
      <c r="V118" s="207">
        <v>0.50729424717864002</v>
      </c>
      <c r="W118" s="96">
        <v>3740</v>
      </c>
      <c r="X118" s="207">
        <v>0.40869850289585802</v>
      </c>
      <c r="Y118" s="96">
        <v>5411</v>
      </c>
      <c r="Z118" s="207">
        <v>0.59130149710414204</v>
      </c>
      <c r="AA118" s="96">
        <v>2888</v>
      </c>
      <c r="AB118" s="207">
        <v>0.79493531516652904</v>
      </c>
      <c r="AC118" s="96">
        <v>745</v>
      </c>
      <c r="AD118" s="207">
        <v>20.506468483347099</v>
      </c>
      <c r="AE118" s="96">
        <v>1306</v>
      </c>
      <c r="AF118" s="207">
        <v>0.35948252133223202</v>
      </c>
      <c r="AG118" s="96">
        <v>1037</v>
      </c>
      <c r="AH118" s="207">
        <v>0.285439031103771</v>
      </c>
      <c r="AI118" s="96">
        <v>482</v>
      </c>
      <c r="AJ118" s="207">
        <v>0.13267272226809801</v>
      </c>
      <c r="AK118" s="96">
        <v>806</v>
      </c>
      <c r="AL118" s="207">
        <v>0.22185521607486899</v>
      </c>
      <c r="AM118" s="96">
        <v>2</v>
      </c>
      <c r="AN118" s="207">
        <v>5.5050922102945204E-4</v>
      </c>
      <c r="AO118" s="96">
        <v>0</v>
      </c>
      <c r="AP118" s="207">
        <v>0</v>
      </c>
      <c r="AQ118" s="101">
        <v>9151</v>
      </c>
      <c r="AR118" s="101">
        <v>3633</v>
      </c>
      <c r="AT118" s="55"/>
      <c r="AU118" s="55">
        <v>792</v>
      </c>
      <c r="AV118" s="55">
        <v>1005</v>
      </c>
      <c r="AW118" s="55">
        <v>0.32304725168755999</v>
      </c>
      <c r="AX118" s="55">
        <v>1014</v>
      </c>
      <c r="AY118" s="55">
        <v>0.32594021215043401</v>
      </c>
      <c r="AZ118" s="55">
        <v>640</v>
      </c>
      <c r="BA118" s="55">
        <v>0.205721632915461</v>
      </c>
      <c r="BB118" s="55">
        <v>178</v>
      </c>
      <c r="BC118" s="55">
        <v>5.7216329154612701E-2</v>
      </c>
      <c r="BD118" s="55">
        <v>40</v>
      </c>
      <c r="BE118" s="55">
        <v>1.28576020572163E-2</v>
      </c>
      <c r="BF118" s="55">
        <v>25</v>
      </c>
      <c r="BG118" s="55">
        <v>209</v>
      </c>
      <c r="BH118" s="55">
        <v>1675</v>
      </c>
      <c r="BI118" s="55">
        <v>0.53841208614593405</v>
      </c>
      <c r="BJ118" s="55">
        <v>1436</v>
      </c>
      <c r="BK118" s="55">
        <v>0.461587913854066</v>
      </c>
      <c r="BL118" s="55">
        <v>754</v>
      </c>
      <c r="BM118" s="55">
        <v>0.444313494401886</v>
      </c>
      <c r="BN118" s="55">
        <v>943</v>
      </c>
      <c r="BO118" s="55">
        <v>0.55568650559811394</v>
      </c>
      <c r="BP118" s="55">
        <v>1486</v>
      </c>
      <c r="BQ118" s="55">
        <v>0.47765991642558697</v>
      </c>
      <c r="BR118" s="55">
        <v>1625</v>
      </c>
      <c r="BS118" s="55">
        <v>0.52234008357441297</v>
      </c>
      <c r="BT118" s="55">
        <v>395</v>
      </c>
      <c r="BU118" s="55">
        <v>0.23276370064820301</v>
      </c>
      <c r="BV118" s="55">
        <v>1302</v>
      </c>
      <c r="BW118" s="55">
        <v>0.76723629935179705</v>
      </c>
      <c r="BX118" s="55">
        <v>748</v>
      </c>
      <c r="BY118" s="55">
        <v>0.44077784325279901</v>
      </c>
      <c r="BZ118" s="55">
        <v>332</v>
      </c>
      <c r="CA118" s="55">
        <v>0.19563936358279299</v>
      </c>
      <c r="CB118" s="55">
        <v>194</v>
      </c>
      <c r="CC118" s="55">
        <v>0.11431938715380099</v>
      </c>
      <c r="CD118" s="55">
        <v>421</v>
      </c>
      <c r="CE118" s="55">
        <v>0.24808485562757801</v>
      </c>
      <c r="CF118" s="55">
        <v>1</v>
      </c>
      <c r="CG118" s="55">
        <v>5.8927519151443701E-4</v>
      </c>
      <c r="CH118" s="55">
        <v>1</v>
      </c>
      <c r="CI118" s="55">
        <v>5.8927519151443701E-4</v>
      </c>
    </row>
    <row r="119" spans="1:87" ht="15">
      <c r="A119" s="94">
        <v>368</v>
      </c>
      <c r="B119" s="94" t="s">
        <v>135</v>
      </c>
      <c r="C119" s="96">
        <v>1715</v>
      </c>
      <c r="D119" s="207">
        <v>0.264374903653461</v>
      </c>
      <c r="E119" s="96">
        <v>2676</v>
      </c>
      <c r="F119" s="207">
        <v>0.412517342377062</v>
      </c>
      <c r="G119" s="96">
        <v>1311</v>
      </c>
      <c r="H119" s="207">
        <v>0.202096500693695</v>
      </c>
      <c r="I119" s="96">
        <v>255</v>
      </c>
      <c r="J119" s="207">
        <v>3.9309388006782797E-2</v>
      </c>
      <c r="K119" s="96">
        <v>96</v>
      </c>
      <c r="L119" s="207">
        <v>1.47988284260829E-2</v>
      </c>
      <c r="M119" s="96">
        <v>28</v>
      </c>
      <c r="N119" s="96">
        <v>406</v>
      </c>
      <c r="O119" s="96">
        <v>3093</v>
      </c>
      <c r="P119" s="207">
        <v>0.47679975335286001</v>
      </c>
      <c r="Q119" s="96">
        <v>3394</v>
      </c>
      <c r="R119" s="207">
        <v>0.52320024664714004</v>
      </c>
      <c r="S119" s="96">
        <v>1810</v>
      </c>
      <c r="T119" s="207">
        <v>0.55115712545675999</v>
      </c>
      <c r="U119" s="96">
        <v>1474</v>
      </c>
      <c r="V119" s="207">
        <v>0.44884287454324001</v>
      </c>
      <c r="W119" s="96">
        <v>1988</v>
      </c>
      <c r="X119" s="207">
        <v>0.306459071990134</v>
      </c>
      <c r="Y119" s="96">
        <v>4499</v>
      </c>
      <c r="Z119" s="207">
        <v>0.693540928009866</v>
      </c>
      <c r="AA119" s="96">
        <v>1992</v>
      </c>
      <c r="AB119" s="207">
        <v>0.60657734470158298</v>
      </c>
      <c r="AC119" s="96">
        <v>1292</v>
      </c>
      <c r="AD119" s="207">
        <v>39.342265529841697</v>
      </c>
      <c r="AE119" s="96">
        <v>1440</v>
      </c>
      <c r="AF119" s="207">
        <v>0.43848964677222901</v>
      </c>
      <c r="AG119" s="96">
        <v>783</v>
      </c>
      <c r="AH119" s="207">
        <v>0.2384287454324</v>
      </c>
      <c r="AI119" s="96">
        <v>368</v>
      </c>
      <c r="AJ119" s="207">
        <v>0.112058465286236</v>
      </c>
      <c r="AK119" s="96">
        <v>691</v>
      </c>
      <c r="AL119" s="207">
        <v>0.21041412911084001</v>
      </c>
      <c r="AM119" s="96">
        <v>2</v>
      </c>
      <c r="AN119" s="207">
        <v>6.0901339829476202E-4</v>
      </c>
      <c r="AO119" s="96">
        <v>0</v>
      </c>
      <c r="AP119" s="207">
        <v>0</v>
      </c>
      <c r="AQ119" s="101">
        <v>6487</v>
      </c>
      <c r="AR119" s="101">
        <v>3284</v>
      </c>
      <c r="AT119" s="55"/>
      <c r="AU119" s="55">
        <v>809</v>
      </c>
      <c r="AV119" s="55">
        <v>595</v>
      </c>
      <c r="AW119" s="55">
        <v>0.17346938775510201</v>
      </c>
      <c r="AX119" s="55">
        <v>1376</v>
      </c>
      <c r="AY119" s="55">
        <v>0.40116618075801702</v>
      </c>
      <c r="AZ119" s="55">
        <v>920</v>
      </c>
      <c r="BA119" s="55">
        <v>0.26822157434402299</v>
      </c>
      <c r="BB119" s="55">
        <v>88</v>
      </c>
      <c r="BC119" s="55">
        <v>2.5655976676384799E-2</v>
      </c>
      <c r="BD119" s="55">
        <v>75</v>
      </c>
      <c r="BE119" s="55">
        <v>2.1865889212828001E-2</v>
      </c>
      <c r="BF119" s="55">
        <v>45</v>
      </c>
      <c r="BG119" s="55">
        <v>331</v>
      </c>
      <c r="BH119" s="55">
        <v>1843</v>
      </c>
      <c r="BI119" s="55">
        <v>0.53731778425655996</v>
      </c>
      <c r="BJ119" s="55">
        <v>1587</v>
      </c>
      <c r="BK119" s="55">
        <v>0.46268221574343998</v>
      </c>
      <c r="BL119" s="55">
        <v>1470</v>
      </c>
      <c r="BM119" s="55">
        <v>0.45258620689655199</v>
      </c>
      <c r="BN119" s="55">
        <v>1778</v>
      </c>
      <c r="BO119" s="55">
        <v>0.54741379310344795</v>
      </c>
      <c r="BP119" s="55">
        <v>1884</v>
      </c>
      <c r="BQ119" s="55">
        <v>0.54927113702623898</v>
      </c>
      <c r="BR119" s="55">
        <v>1546</v>
      </c>
      <c r="BS119" s="55">
        <v>0.45072886297376102</v>
      </c>
      <c r="BT119" s="55">
        <v>992</v>
      </c>
      <c r="BU119" s="55">
        <v>0.30541871921182301</v>
      </c>
      <c r="BV119" s="55">
        <v>2256</v>
      </c>
      <c r="BW119" s="55">
        <v>0.69458128078817705</v>
      </c>
      <c r="BX119" s="55">
        <v>1411</v>
      </c>
      <c r="BY119" s="55">
        <v>0.43442118226601001</v>
      </c>
      <c r="BZ119" s="55">
        <v>536</v>
      </c>
      <c r="CA119" s="55">
        <v>0.165024630541872</v>
      </c>
      <c r="CB119" s="55">
        <v>365</v>
      </c>
      <c r="CC119" s="55">
        <v>0.11237684729064</v>
      </c>
      <c r="CD119" s="55">
        <v>934</v>
      </c>
      <c r="CE119" s="55">
        <v>0.28756157635467999</v>
      </c>
      <c r="CF119" s="55">
        <v>2</v>
      </c>
      <c r="CG119" s="55">
        <v>6.1576354679803E-4</v>
      </c>
      <c r="CH119" s="55">
        <v>0</v>
      </c>
      <c r="CI119" s="55">
        <v>0</v>
      </c>
    </row>
    <row r="120" spans="1:87" ht="15">
      <c r="A120" s="94">
        <v>390</v>
      </c>
      <c r="B120" s="94" t="s">
        <v>141</v>
      </c>
      <c r="C120" s="96">
        <v>1219</v>
      </c>
      <c r="D120" s="207">
        <v>0.26209417329606499</v>
      </c>
      <c r="E120" s="96">
        <v>1653</v>
      </c>
      <c r="F120" s="207">
        <v>0.35540743926037399</v>
      </c>
      <c r="G120" s="96">
        <v>817</v>
      </c>
      <c r="H120" s="207">
        <v>0.17566114814018499</v>
      </c>
      <c r="I120" s="96">
        <v>183</v>
      </c>
      <c r="J120" s="207">
        <v>3.93463771231993E-2</v>
      </c>
      <c r="K120" s="96">
        <v>32</v>
      </c>
      <c r="L120" s="207">
        <v>6.8802408084282897E-3</v>
      </c>
      <c r="M120" s="96">
        <v>46</v>
      </c>
      <c r="N120" s="96">
        <v>701</v>
      </c>
      <c r="O120" s="96">
        <v>2202</v>
      </c>
      <c r="P120" s="207">
        <v>0.47344657062997197</v>
      </c>
      <c r="Q120" s="96">
        <v>2449</v>
      </c>
      <c r="R120" s="207">
        <v>0.52655342937002803</v>
      </c>
      <c r="S120" s="96">
        <v>1628</v>
      </c>
      <c r="T120" s="207">
        <v>0.55468483816013603</v>
      </c>
      <c r="U120" s="96">
        <v>1307</v>
      </c>
      <c r="V120" s="207">
        <v>0.44531516183986403</v>
      </c>
      <c r="W120" s="96">
        <v>3731</v>
      </c>
      <c r="X120" s="207">
        <v>0.80219307675768603</v>
      </c>
      <c r="Y120" s="96">
        <v>920</v>
      </c>
      <c r="Z120" s="207">
        <v>0.197806923242313</v>
      </c>
      <c r="AA120" s="96">
        <v>2375</v>
      </c>
      <c r="AB120" s="207">
        <v>0.80919931856899496</v>
      </c>
      <c r="AC120" s="96">
        <v>560</v>
      </c>
      <c r="AD120" s="207">
        <v>19.080068143100501</v>
      </c>
      <c r="AE120" s="96">
        <v>1260</v>
      </c>
      <c r="AF120" s="207">
        <v>0.429301533219761</v>
      </c>
      <c r="AG120" s="96">
        <v>556</v>
      </c>
      <c r="AH120" s="207">
        <v>0.189437819420784</v>
      </c>
      <c r="AI120" s="96">
        <v>367</v>
      </c>
      <c r="AJ120" s="207">
        <v>0.12504258943781901</v>
      </c>
      <c r="AK120" s="96">
        <v>750</v>
      </c>
      <c r="AL120" s="207">
        <v>0.25553662691652501</v>
      </c>
      <c r="AM120" s="96">
        <v>1</v>
      </c>
      <c r="AN120" s="207">
        <v>3.4071550255536598E-4</v>
      </c>
      <c r="AO120" s="96">
        <v>1</v>
      </c>
      <c r="AP120" s="207">
        <v>3.4071550255536598E-4</v>
      </c>
      <c r="AQ120" s="101">
        <v>4651</v>
      </c>
      <c r="AR120" s="101">
        <v>2935</v>
      </c>
      <c r="AT120" s="55"/>
      <c r="AU120" s="55">
        <v>847</v>
      </c>
      <c r="AV120" s="55">
        <v>2819</v>
      </c>
      <c r="AW120" s="55">
        <v>0.112074106468413</v>
      </c>
      <c r="AX120" s="55">
        <v>3271</v>
      </c>
      <c r="AY120" s="55">
        <v>0.13004412992486</v>
      </c>
      <c r="AZ120" s="55">
        <v>1724</v>
      </c>
      <c r="BA120" s="55">
        <v>6.8540531944499702E-2</v>
      </c>
      <c r="BB120" s="55">
        <v>1378</v>
      </c>
      <c r="BC120" s="55">
        <v>5.47847175287242E-2</v>
      </c>
      <c r="BD120" s="55">
        <v>188</v>
      </c>
      <c r="BE120" s="55">
        <v>7.4742575438317502E-3</v>
      </c>
      <c r="BF120" s="55">
        <v>1923</v>
      </c>
      <c r="BG120" s="55">
        <v>13850</v>
      </c>
      <c r="BH120" s="55">
        <v>12511</v>
      </c>
      <c r="BI120" s="55">
        <v>0.49739593686637801</v>
      </c>
      <c r="BJ120" s="55">
        <v>12642</v>
      </c>
      <c r="BK120" s="55">
        <v>0.50260406313362205</v>
      </c>
      <c r="BL120" s="55">
        <v>2234</v>
      </c>
      <c r="BM120" s="55">
        <v>0.44537480063795898</v>
      </c>
      <c r="BN120" s="55">
        <v>2782</v>
      </c>
      <c r="BO120" s="55">
        <v>0.55462519936204102</v>
      </c>
      <c r="BP120" s="55">
        <v>15014</v>
      </c>
      <c r="BQ120" s="55">
        <v>0.59690692959090397</v>
      </c>
      <c r="BR120" s="55">
        <v>10139</v>
      </c>
      <c r="BS120" s="55">
        <v>0.40309307040909598</v>
      </c>
      <c r="BT120" s="55">
        <v>1067</v>
      </c>
      <c r="BU120" s="55">
        <v>0.212719298245614</v>
      </c>
      <c r="BV120" s="55">
        <v>3949</v>
      </c>
      <c r="BW120" s="55">
        <v>0.78728070175438603</v>
      </c>
      <c r="BX120" s="55">
        <v>2080</v>
      </c>
      <c r="BY120" s="55">
        <v>0.41467304625199403</v>
      </c>
      <c r="BZ120" s="55">
        <v>1185</v>
      </c>
      <c r="CA120" s="55">
        <v>0.23624401913875601</v>
      </c>
      <c r="CB120" s="55">
        <v>698</v>
      </c>
      <c r="CC120" s="55">
        <v>0.139154704944179</v>
      </c>
      <c r="CD120" s="55">
        <v>1048</v>
      </c>
      <c r="CE120" s="55">
        <v>0.208931419457735</v>
      </c>
      <c r="CF120" s="55">
        <v>4</v>
      </c>
      <c r="CG120" s="55">
        <v>7.9744816586921905E-4</v>
      </c>
      <c r="CH120" s="55">
        <v>1</v>
      </c>
      <c r="CI120" s="55">
        <v>1.9936204146730501E-4</v>
      </c>
    </row>
    <row r="121" spans="1:87" ht="15">
      <c r="A121" s="94">
        <v>467</v>
      </c>
      <c r="B121" s="94" t="s">
        <v>151</v>
      </c>
      <c r="C121" s="96">
        <v>882</v>
      </c>
      <c r="D121" s="207">
        <v>0.20322580645161301</v>
      </c>
      <c r="E121" s="96">
        <v>1114</v>
      </c>
      <c r="F121" s="207">
        <v>0.25668202764976999</v>
      </c>
      <c r="G121" s="96">
        <v>841</v>
      </c>
      <c r="H121" s="207">
        <v>0.193778801843318</v>
      </c>
      <c r="I121" s="96">
        <v>99</v>
      </c>
      <c r="J121" s="207">
        <v>2.2811059907834101E-2</v>
      </c>
      <c r="K121" s="96">
        <v>40</v>
      </c>
      <c r="L121" s="207">
        <v>9.2165898617511503E-3</v>
      </c>
      <c r="M121" s="96">
        <v>27</v>
      </c>
      <c r="N121" s="96">
        <v>1337</v>
      </c>
      <c r="O121" s="96">
        <v>2273</v>
      </c>
      <c r="P121" s="207">
        <v>0.52373271889400896</v>
      </c>
      <c r="Q121" s="96">
        <v>2067</v>
      </c>
      <c r="R121" s="207">
        <v>0.47626728110599098</v>
      </c>
      <c r="S121" s="96">
        <v>427</v>
      </c>
      <c r="T121" s="207">
        <v>0.55382619974059699</v>
      </c>
      <c r="U121" s="96">
        <v>344</v>
      </c>
      <c r="V121" s="207">
        <v>0.44617380025940301</v>
      </c>
      <c r="W121" s="96">
        <v>1183</v>
      </c>
      <c r="X121" s="207">
        <v>0.27258064516128999</v>
      </c>
      <c r="Y121" s="96">
        <v>3157</v>
      </c>
      <c r="Z121" s="207">
        <v>0.72741935483871001</v>
      </c>
      <c r="AA121" s="96">
        <v>569</v>
      </c>
      <c r="AB121" s="207">
        <v>0.73800259403372204</v>
      </c>
      <c r="AC121" s="96">
        <v>202</v>
      </c>
      <c r="AD121" s="207">
        <v>26.199740596627802</v>
      </c>
      <c r="AE121" s="96">
        <v>322</v>
      </c>
      <c r="AF121" s="207">
        <v>0.41763942931258102</v>
      </c>
      <c r="AG121" s="96">
        <v>171</v>
      </c>
      <c r="AH121" s="207">
        <v>0.22178988326848201</v>
      </c>
      <c r="AI121" s="96">
        <v>105</v>
      </c>
      <c r="AJ121" s="207">
        <v>0.136186770428016</v>
      </c>
      <c r="AK121" s="96">
        <v>173</v>
      </c>
      <c r="AL121" s="207">
        <v>0.224383916990921</v>
      </c>
      <c r="AM121" s="96">
        <v>0</v>
      </c>
      <c r="AN121" s="207">
        <v>0</v>
      </c>
      <c r="AO121" s="96">
        <v>0</v>
      </c>
      <c r="AP121" s="207">
        <v>0</v>
      </c>
      <c r="AQ121" s="101">
        <v>4340</v>
      </c>
      <c r="AR121" s="101">
        <v>771</v>
      </c>
      <c r="AT121" s="55"/>
      <c r="AU121" s="55">
        <v>856</v>
      </c>
      <c r="AV121" s="55">
        <v>537</v>
      </c>
      <c r="AW121" s="55">
        <v>0.18600623484586101</v>
      </c>
      <c r="AX121" s="55">
        <v>1109</v>
      </c>
      <c r="AY121" s="55">
        <v>0.38413578108763402</v>
      </c>
      <c r="AZ121" s="55">
        <v>611</v>
      </c>
      <c r="BA121" s="55">
        <v>0.21163837894007601</v>
      </c>
      <c r="BB121" s="55">
        <v>105</v>
      </c>
      <c r="BC121" s="55">
        <v>3.6369934187738102E-2</v>
      </c>
      <c r="BD121" s="55">
        <v>36</v>
      </c>
      <c r="BE121" s="55">
        <v>1.24696917215102E-2</v>
      </c>
      <c r="BF121" s="55">
        <v>156</v>
      </c>
      <c r="BG121" s="55">
        <v>333</v>
      </c>
      <c r="BH121" s="55">
        <v>1505</v>
      </c>
      <c r="BI121" s="55">
        <v>0.52130239002424705</v>
      </c>
      <c r="BJ121" s="55">
        <v>1382</v>
      </c>
      <c r="BK121" s="55">
        <v>0.478697609975753</v>
      </c>
      <c r="BL121" s="55">
        <v>577</v>
      </c>
      <c r="BM121" s="55">
        <v>0.41067615658362999</v>
      </c>
      <c r="BN121" s="55">
        <v>828</v>
      </c>
      <c r="BO121" s="55">
        <v>0.58932384341637001</v>
      </c>
      <c r="BP121" s="55">
        <v>1294</v>
      </c>
      <c r="BQ121" s="55">
        <v>0.448216141323173</v>
      </c>
      <c r="BR121" s="55">
        <v>1593</v>
      </c>
      <c r="BS121" s="55">
        <v>0.551783858676827</v>
      </c>
      <c r="BT121" s="55">
        <v>373</v>
      </c>
      <c r="BU121" s="55">
        <v>0.26548042704626301</v>
      </c>
      <c r="BV121" s="55">
        <v>1032</v>
      </c>
      <c r="BW121" s="55">
        <v>0.73451957295373704</v>
      </c>
      <c r="BX121" s="55">
        <v>643</v>
      </c>
      <c r="BY121" s="55">
        <v>0.45765124555160103</v>
      </c>
      <c r="BZ121" s="55">
        <v>258</v>
      </c>
      <c r="CA121" s="55">
        <v>0.18362989323843401</v>
      </c>
      <c r="CB121" s="55">
        <v>184</v>
      </c>
      <c r="CC121" s="55">
        <v>0.130960854092527</v>
      </c>
      <c r="CD121" s="55">
        <v>317</v>
      </c>
      <c r="CE121" s="55">
        <v>0.22562277580071199</v>
      </c>
      <c r="CF121" s="55">
        <v>1</v>
      </c>
      <c r="CG121" s="55">
        <v>7.1174377224199304E-4</v>
      </c>
      <c r="CH121" s="55">
        <v>2</v>
      </c>
      <c r="CI121" s="55">
        <v>1.42348754448399E-3</v>
      </c>
    </row>
    <row r="122" spans="1:87" ht="15">
      <c r="A122" s="94">
        <v>576</v>
      </c>
      <c r="B122" s="94" t="s">
        <v>169</v>
      </c>
      <c r="C122" s="96">
        <v>1224</v>
      </c>
      <c r="D122" s="207">
        <v>0.22793296089385501</v>
      </c>
      <c r="E122" s="96">
        <v>2092</v>
      </c>
      <c r="F122" s="207">
        <v>0.38957169459962798</v>
      </c>
      <c r="G122" s="96">
        <v>1132</v>
      </c>
      <c r="H122" s="207">
        <v>0.210800744878957</v>
      </c>
      <c r="I122" s="96">
        <v>197</v>
      </c>
      <c r="J122" s="207">
        <v>3.6685288640595899E-2</v>
      </c>
      <c r="K122" s="96">
        <v>100</v>
      </c>
      <c r="L122" s="207">
        <v>1.86219739292365E-2</v>
      </c>
      <c r="M122" s="96">
        <v>149</v>
      </c>
      <c r="N122" s="96">
        <v>476</v>
      </c>
      <c r="O122" s="96">
        <v>2690</v>
      </c>
      <c r="P122" s="207">
        <v>0.50093109869646202</v>
      </c>
      <c r="Q122" s="96">
        <v>2680</v>
      </c>
      <c r="R122" s="207">
        <v>0.49906890130353798</v>
      </c>
      <c r="S122" s="96">
        <v>531</v>
      </c>
      <c r="T122" s="207">
        <v>0.54183673469387705</v>
      </c>
      <c r="U122" s="96">
        <v>449</v>
      </c>
      <c r="V122" s="207">
        <v>0.458163265306122</v>
      </c>
      <c r="W122" s="96">
        <v>1972</v>
      </c>
      <c r="X122" s="207">
        <v>0.36722532588454398</v>
      </c>
      <c r="Y122" s="96">
        <v>3398</v>
      </c>
      <c r="Z122" s="207">
        <v>0.63277467411545596</v>
      </c>
      <c r="AA122" s="96">
        <v>718</v>
      </c>
      <c r="AB122" s="207">
        <v>0.73265306122449003</v>
      </c>
      <c r="AC122" s="96">
        <v>262</v>
      </c>
      <c r="AD122" s="207">
        <v>26.734693877550999</v>
      </c>
      <c r="AE122" s="96">
        <v>401</v>
      </c>
      <c r="AF122" s="207">
        <v>0.409183673469388</v>
      </c>
      <c r="AG122" s="96">
        <v>239</v>
      </c>
      <c r="AH122" s="207">
        <v>0.24387755102040801</v>
      </c>
      <c r="AI122" s="96">
        <v>129</v>
      </c>
      <c r="AJ122" s="207">
        <v>0.13163265306122399</v>
      </c>
      <c r="AK122" s="96">
        <v>210</v>
      </c>
      <c r="AL122" s="207">
        <v>0.214285714285714</v>
      </c>
      <c r="AM122" s="96">
        <v>1</v>
      </c>
      <c r="AN122" s="207">
        <v>1.0204081632653099E-3</v>
      </c>
      <c r="AO122" s="96">
        <v>0</v>
      </c>
      <c r="AP122" s="207">
        <v>0</v>
      </c>
      <c r="AQ122" s="101">
        <v>5370</v>
      </c>
      <c r="AR122" s="101">
        <v>980</v>
      </c>
      <c r="AT122" s="55"/>
      <c r="AU122" s="55">
        <v>861</v>
      </c>
      <c r="AV122" s="55">
        <v>622</v>
      </c>
      <c r="AW122" s="55">
        <v>0.11440132425970199</v>
      </c>
      <c r="AX122" s="55">
        <v>1780</v>
      </c>
      <c r="AY122" s="55">
        <v>0.32738642633805398</v>
      </c>
      <c r="AZ122" s="55">
        <v>2047</v>
      </c>
      <c r="BA122" s="55">
        <v>0.37649439028876203</v>
      </c>
      <c r="BB122" s="55">
        <v>245</v>
      </c>
      <c r="BC122" s="55">
        <v>4.5061614861136703E-2</v>
      </c>
      <c r="BD122" s="55">
        <v>196</v>
      </c>
      <c r="BE122" s="55">
        <v>3.6049291888909298E-2</v>
      </c>
      <c r="BF122" s="55">
        <v>57</v>
      </c>
      <c r="BG122" s="55">
        <v>490</v>
      </c>
      <c r="BH122" s="55">
        <v>2869</v>
      </c>
      <c r="BI122" s="55">
        <v>0.52768070627184105</v>
      </c>
      <c r="BJ122" s="55">
        <v>2568</v>
      </c>
      <c r="BK122" s="55">
        <v>0.47231929372815901</v>
      </c>
      <c r="BL122" s="55">
        <v>1444</v>
      </c>
      <c r="BM122" s="55">
        <v>0.44226646248085799</v>
      </c>
      <c r="BN122" s="55">
        <v>1821</v>
      </c>
      <c r="BO122" s="55">
        <v>0.55773353751914201</v>
      </c>
      <c r="BP122" s="55">
        <v>2449</v>
      </c>
      <c r="BQ122" s="55">
        <v>0.45043222365274999</v>
      </c>
      <c r="BR122" s="55">
        <v>2988</v>
      </c>
      <c r="BS122" s="55">
        <v>0.54956777634724996</v>
      </c>
      <c r="BT122" s="55">
        <v>856</v>
      </c>
      <c r="BU122" s="55">
        <v>0.26217457886676898</v>
      </c>
      <c r="BV122" s="55">
        <v>2409</v>
      </c>
      <c r="BW122" s="55">
        <v>0.73782542113323102</v>
      </c>
      <c r="BX122" s="55">
        <v>1477</v>
      </c>
      <c r="BY122" s="55">
        <v>0.45237366003062801</v>
      </c>
      <c r="BZ122" s="55">
        <v>662</v>
      </c>
      <c r="CA122" s="55">
        <v>0.20275650842266499</v>
      </c>
      <c r="CB122" s="55">
        <v>343</v>
      </c>
      <c r="CC122" s="55">
        <v>0.105053598774885</v>
      </c>
      <c r="CD122" s="55">
        <v>781</v>
      </c>
      <c r="CE122" s="55">
        <v>0.23920367534456399</v>
      </c>
      <c r="CF122" s="55">
        <v>1</v>
      </c>
      <c r="CG122" s="55">
        <v>3.0627871362940302E-4</v>
      </c>
      <c r="CH122" s="55">
        <v>1</v>
      </c>
      <c r="CI122" s="55">
        <v>3.0627871362940302E-4</v>
      </c>
    </row>
    <row r="123" spans="1:87" ht="15">
      <c r="A123" s="94">
        <v>642</v>
      </c>
      <c r="B123" s="94" t="s">
        <v>187</v>
      </c>
      <c r="C123" s="96">
        <v>2208</v>
      </c>
      <c r="D123" s="207">
        <v>0.18157894736842101</v>
      </c>
      <c r="E123" s="96">
        <v>4075</v>
      </c>
      <c r="F123" s="207">
        <v>0.33511513157894701</v>
      </c>
      <c r="G123" s="96">
        <v>1836</v>
      </c>
      <c r="H123" s="207">
        <v>0.150986842105263</v>
      </c>
      <c r="I123" s="96">
        <v>396</v>
      </c>
      <c r="J123" s="207">
        <v>3.2565789473684201E-2</v>
      </c>
      <c r="K123" s="96">
        <v>105</v>
      </c>
      <c r="L123" s="207">
        <v>8.6348684210526307E-3</v>
      </c>
      <c r="M123" s="96">
        <v>155</v>
      </c>
      <c r="N123" s="96">
        <v>3385</v>
      </c>
      <c r="O123" s="96">
        <v>6308</v>
      </c>
      <c r="P123" s="207">
        <v>0.51875000000000004</v>
      </c>
      <c r="Q123" s="96">
        <v>5852</v>
      </c>
      <c r="R123" s="207">
        <v>0.48125000000000001</v>
      </c>
      <c r="S123" s="96">
        <v>1139</v>
      </c>
      <c r="T123" s="207">
        <v>0.54057902230659705</v>
      </c>
      <c r="U123" s="96">
        <v>968</v>
      </c>
      <c r="V123" s="207">
        <v>0.45942097769340301</v>
      </c>
      <c r="W123" s="96">
        <v>5049</v>
      </c>
      <c r="X123" s="207">
        <v>0.41521381578947397</v>
      </c>
      <c r="Y123" s="96">
        <v>7111</v>
      </c>
      <c r="Z123" s="207">
        <v>0.58478618421052597</v>
      </c>
      <c r="AA123" s="96">
        <v>1634</v>
      </c>
      <c r="AB123" s="207">
        <v>0.77551020408163296</v>
      </c>
      <c r="AC123" s="96">
        <v>473</v>
      </c>
      <c r="AD123" s="207">
        <v>22.4489795918367</v>
      </c>
      <c r="AE123" s="96">
        <v>862</v>
      </c>
      <c r="AF123" s="207">
        <v>0.40911248220218299</v>
      </c>
      <c r="AG123" s="96">
        <v>510</v>
      </c>
      <c r="AH123" s="207">
        <v>0.242050308495491</v>
      </c>
      <c r="AI123" s="96">
        <v>277</v>
      </c>
      <c r="AJ123" s="207">
        <v>0.131466540104414</v>
      </c>
      <c r="AK123" s="96">
        <v>457</v>
      </c>
      <c r="AL123" s="207">
        <v>0.21689606074988099</v>
      </c>
      <c r="AM123" s="96">
        <v>0</v>
      </c>
      <c r="AN123" s="207">
        <v>0</v>
      </c>
      <c r="AO123" s="96">
        <v>1</v>
      </c>
      <c r="AP123" s="207">
        <v>4.7460844803037501E-4</v>
      </c>
      <c r="AQ123" s="101">
        <v>12160</v>
      </c>
      <c r="AR123" s="101">
        <v>2107</v>
      </c>
      <c r="AT123" s="55"/>
      <c r="AU123" s="55">
        <v>1</v>
      </c>
      <c r="AV123" s="55">
        <v>57266</v>
      </c>
      <c r="AW123" s="55">
        <v>7.2192526851898503E-2</v>
      </c>
      <c r="AX123" s="55">
        <v>164721</v>
      </c>
      <c r="AY123" s="55">
        <v>0.20765594271595</v>
      </c>
      <c r="AZ123" s="55">
        <v>238361</v>
      </c>
      <c r="BA123" s="55">
        <v>0.30049039382784498</v>
      </c>
      <c r="BB123" s="55">
        <v>118578</v>
      </c>
      <c r="BC123" s="55">
        <v>0.14948565377439399</v>
      </c>
      <c r="BD123" s="55">
        <v>23947</v>
      </c>
      <c r="BE123" s="55">
        <v>3.0188845746558401E-2</v>
      </c>
      <c r="BF123" s="55">
        <v>37913</v>
      </c>
      <c r="BG123" s="55">
        <v>152454</v>
      </c>
      <c r="BH123" s="55">
        <v>404268</v>
      </c>
      <c r="BI123" s="55">
        <v>0.509641470425092</v>
      </c>
      <c r="BJ123" s="55">
        <v>388986</v>
      </c>
      <c r="BK123" s="55">
        <v>0.49037617871009997</v>
      </c>
      <c r="BL123" s="55">
        <v>1045907</v>
      </c>
      <c r="BM123" s="55">
        <v>0.52587235450367298</v>
      </c>
      <c r="BN123" s="55">
        <v>942992</v>
      </c>
      <c r="BO123" s="55">
        <v>0.47412764549632702</v>
      </c>
      <c r="BP123" s="55">
        <v>72492</v>
      </c>
      <c r="BQ123" s="55">
        <v>9.1387222026120707E-2</v>
      </c>
      <c r="BR123" s="55">
        <v>720762</v>
      </c>
      <c r="BS123" s="55">
        <v>0.90863042710907205</v>
      </c>
      <c r="BT123" s="55">
        <v>39727</v>
      </c>
      <c r="BU123" s="55">
        <v>1.9974367728074701E-2</v>
      </c>
      <c r="BV123" s="55">
        <v>1949172</v>
      </c>
      <c r="BW123" s="55">
        <v>0.98002563227192496</v>
      </c>
      <c r="BX123" s="55">
        <v>647482</v>
      </c>
      <c r="BY123" s="55">
        <v>0.325547953918223</v>
      </c>
      <c r="BZ123" s="55">
        <v>632353</v>
      </c>
      <c r="CA123" s="55">
        <v>0.31794123281272701</v>
      </c>
      <c r="CB123" s="55">
        <v>290738</v>
      </c>
      <c r="CC123" s="55">
        <v>0.14618037416681301</v>
      </c>
      <c r="CD123" s="55">
        <v>410752</v>
      </c>
      <c r="CE123" s="55">
        <v>0.206522302037459</v>
      </c>
      <c r="CF123" s="55">
        <v>4772</v>
      </c>
      <c r="CG123" s="55">
        <v>2.3993174112913701E-3</v>
      </c>
      <c r="CH123" s="55">
        <v>2802</v>
      </c>
      <c r="CI123" s="55">
        <v>1.4088196534866801E-3</v>
      </c>
    </row>
    <row r="124" spans="1:87" ht="15">
      <c r="A124" s="94">
        <v>679</v>
      </c>
      <c r="B124" s="94" t="s">
        <v>1006</v>
      </c>
      <c r="C124" s="96">
        <v>2811</v>
      </c>
      <c r="D124" s="207">
        <v>0.23111074570418499</v>
      </c>
      <c r="E124" s="96">
        <v>5046</v>
      </c>
      <c r="F124" s="207">
        <v>0.41486475376140802</v>
      </c>
      <c r="G124" s="96">
        <v>1909</v>
      </c>
      <c r="H124" s="207">
        <v>0.156951410013977</v>
      </c>
      <c r="I124" s="96">
        <v>520</v>
      </c>
      <c r="J124" s="207">
        <v>4.2752610375729701E-2</v>
      </c>
      <c r="K124" s="96">
        <v>125</v>
      </c>
      <c r="L124" s="207">
        <v>1.0277069801858101E-2</v>
      </c>
      <c r="M124" s="96">
        <v>99</v>
      </c>
      <c r="N124" s="96">
        <v>1653</v>
      </c>
      <c r="O124" s="96">
        <v>5881</v>
      </c>
      <c r="P124" s="207">
        <v>0.48351558003782003</v>
      </c>
      <c r="Q124" s="96">
        <v>6282</v>
      </c>
      <c r="R124" s="207">
        <v>0.51648441996217997</v>
      </c>
      <c r="S124" s="96">
        <v>2660</v>
      </c>
      <c r="T124" s="207">
        <v>0.52998605299860502</v>
      </c>
      <c r="U124" s="96">
        <v>2359</v>
      </c>
      <c r="V124" s="207">
        <v>0.47001394700139498</v>
      </c>
      <c r="W124" s="96">
        <v>5232</v>
      </c>
      <c r="X124" s="207">
        <v>0.43015703362657198</v>
      </c>
      <c r="Y124" s="96">
        <v>6931</v>
      </c>
      <c r="Z124" s="207">
        <v>0.56984296637342802</v>
      </c>
      <c r="AA124" s="96">
        <v>3685</v>
      </c>
      <c r="AB124" s="207">
        <v>0.73421000199242903</v>
      </c>
      <c r="AC124" s="96">
        <v>1334</v>
      </c>
      <c r="AD124" s="207">
        <v>26.578999800757099</v>
      </c>
      <c r="AE124" s="96">
        <v>2033</v>
      </c>
      <c r="AF124" s="207">
        <v>0.40506076907750499</v>
      </c>
      <c r="AG124" s="96">
        <v>1126</v>
      </c>
      <c r="AH124" s="207">
        <v>0.22434747957760501</v>
      </c>
      <c r="AI124" s="96">
        <v>626</v>
      </c>
      <c r="AJ124" s="207">
        <v>0.124726041044033</v>
      </c>
      <c r="AK124" s="96">
        <v>1231</v>
      </c>
      <c r="AL124" s="207">
        <v>0.24526798166965499</v>
      </c>
      <c r="AM124" s="96">
        <v>1</v>
      </c>
      <c r="AN124" s="207">
        <v>1.9924287706714501E-4</v>
      </c>
      <c r="AO124" s="96">
        <v>2</v>
      </c>
      <c r="AP124" s="207">
        <v>3.9848575413429003E-4</v>
      </c>
      <c r="AQ124" s="101">
        <v>12163</v>
      </c>
      <c r="AR124" s="101">
        <v>5019</v>
      </c>
      <c r="AT124" s="55"/>
      <c r="AU124" s="55">
        <v>79</v>
      </c>
      <c r="AV124" s="55">
        <v>4814</v>
      </c>
      <c r="AW124" s="55">
        <v>0.22959889349930801</v>
      </c>
      <c r="AX124" s="55">
        <v>5849</v>
      </c>
      <c r="AY124" s="55">
        <v>0.27896217866170597</v>
      </c>
      <c r="AZ124" s="55">
        <v>3839</v>
      </c>
      <c r="BA124" s="55">
        <v>0.18309724805647001</v>
      </c>
      <c r="BB124" s="55">
        <v>2143</v>
      </c>
      <c r="BC124" s="55">
        <v>0.102208231983593</v>
      </c>
      <c r="BD124" s="55">
        <v>273</v>
      </c>
      <c r="BE124" s="55">
        <v>1.3020460723994799E-2</v>
      </c>
      <c r="BF124" s="55">
        <v>532</v>
      </c>
      <c r="BG124" s="55">
        <v>3517</v>
      </c>
      <c r="BH124" s="55">
        <v>10826</v>
      </c>
      <c r="BI124" s="55">
        <v>0.51633519339915102</v>
      </c>
      <c r="BJ124" s="55">
        <v>10141</v>
      </c>
      <c r="BK124" s="55">
        <v>0.48366480660084898</v>
      </c>
      <c r="BL124" s="55">
        <v>12268</v>
      </c>
      <c r="BM124" s="55">
        <v>0.49195973854112401</v>
      </c>
      <c r="BN124" s="55">
        <v>12669</v>
      </c>
      <c r="BO124" s="55">
        <v>0.50804026145887604</v>
      </c>
      <c r="BP124" s="55">
        <v>8532</v>
      </c>
      <c r="BQ124" s="55">
        <v>0.406925168121334</v>
      </c>
      <c r="BR124" s="55">
        <v>12435</v>
      </c>
      <c r="BS124" s="55">
        <v>0.59307483187866605</v>
      </c>
      <c r="BT124" s="55">
        <v>2852</v>
      </c>
      <c r="BU124" s="55">
        <v>0.11436820788386701</v>
      </c>
      <c r="BV124" s="55">
        <v>22085</v>
      </c>
      <c r="BW124" s="55">
        <v>0.88563179211613297</v>
      </c>
      <c r="BX124" s="55">
        <v>9109</v>
      </c>
      <c r="BY124" s="55">
        <v>0.36528050687733099</v>
      </c>
      <c r="BZ124" s="55">
        <v>5859</v>
      </c>
      <c r="CA124" s="55">
        <v>0.234952079239684</v>
      </c>
      <c r="CB124" s="55">
        <v>3536</v>
      </c>
      <c r="CC124" s="55">
        <v>0.14179732926975999</v>
      </c>
      <c r="CD124" s="55">
        <v>6388</v>
      </c>
      <c r="CE124" s="55">
        <v>0.256165537153627</v>
      </c>
      <c r="CF124" s="55">
        <v>24</v>
      </c>
      <c r="CG124" s="55">
        <v>9.6242531178569995E-4</v>
      </c>
      <c r="CH124" s="55">
        <v>21</v>
      </c>
      <c r="CI124" s="55">
        <v>8.4212214781248702E-4</v>
      </c>
    </row>
    <row r="125" spans="1:87" ht="15.75" customHeight="1">
      <c r="A125" s="94">
        <v>789</v>
      </c>
      <c r="B125" s="94" t="s">
        <v>232</v>
      </c>
      <c r="C125" s="96">
        <v>897</v>
      </c>
      <c r="D125" s="207">
        <v>9.8398420359806907E-2</v>
      </c>
      <c r="E125" s="96">
        <v>2994</v>
      </c>
      <c r="F125" s="207">
        <v>0.32843352347520799</v>
      </c>
      <c r="G125" s="96">
        <v>3486</v>
      </c>
      <c r="H125" s="207">
        <v>0.38240456340500201</v>
      </c>
      <c r="I125" s="96">
        <v>391</v>
      </c>
      <c r="J125" s="207">
        <v>4.2891619131197899E-2</v>
      </c>
      <c r="K125" s="96">
        <v>263</v>
      </c>
      <c r="L125" s="207">
        <v>2.8850372970601099E-2</v>
      </c>
      <c r="M125" s="96">
        <v>93</v>
      </c>
      <c r="N125" s="96">
        <v>992</v>
      </c>
      <c r="O125" s="96">
        <v>4395</v>
      </c>
      <c r="P125" s="207">
        <v>0.48211935059236499</v>
      </c>
      <c r="Q125" s="96">
        <v>4721</v>
      </c>
      <c r="R125" s="207">
        <v>0.51788064940763501</v>
      </c>
      <c r="S125" s="96">
        <v>2340</v>
      </c>
      <c r="T125" s="207">
        <v>0.56439942112879904</v>
      </c>
      <c r="U125" s="96">
        <v>1806</v>
      </c>
      <c r="V125" s="207">
        <v>0.43560057887120102</v>
      </c>
      <c r="W125" s="96">
        <v>3611</v>
      </c>
      <c r="X125" s="207">
        <v>0.39611671785871</v>
      </c>
      <c r="Y125" s="96">
        <v>5505</v>
      </c>
      <c r="Z125" s="207">
        <v>0.60388328214128995</v>
      </c>
      <c r="AA125" s="96">
        <v>2692</v>
      </c>
      <c r="AB125" s="207">
        <v>0.64930053063193405</v>
      </c>
      <c r="AC125" s="96">
        <v>1454</v>
      </c>
      <c r="AD125" s="207">
        <v>35.069946936806602</v>
      </c>
      <c r="AE125" s="96">
        <v>1851</v>
      </c>
      <c r="AF125" s="207">
        <v>0.44645441389290902</v>
      </c>
      <c r="AG125" s="96">
        <v>847</v>
      </c>
      <c r="AH125" s="207">
        <v>0.20429329474192001</v>
      </c>
      <c r="AI125" s="96">
        <v>487</v>
      </c>
      <c r="AJ125" s="207">
        <v>0.117462614568259</v>
      </c>
      <c r="AK125" s="96">
        <v>955</v>
      </c>
      <c r="AL125" s="207">
        <v>0.230342498794018</v>
      </c>
      <c r="AM125" s="96">
        <v>2</v>
      </c>
      <c r="AN125" s="207">
        <v>4.8239266763145202E-4</v>
      </c>
      <c r="AO125" s="96">
        <v>4</v>
      </c>
      <c r="AP125" s="207">
        <v>9.6478533526290404E-4</v>
      </c>
      <c r="AQ125" s="101">
        <v>9116</v>
      </c>
      <c r="AR125" s="101">
        <v>4146</v>
      </c>
      <c r="AT125" s="55"/>
      <c r="AU125" s="55">
        <v>88</v>
      </c>
      <c r="AV125" s="55">
        <v>14082</v>
      </c>
      <c r="AW125" s="55">
        <v>0.102424974179189</v>
      </c>
      <c r="AX125" s="55">
        <v>30075</v>
      </c>
      <c r="AY125" s="55">
        <v>0.21874954540826</v>
      </c>
      <c r="AZ125" s="55">
        <v>37726</v>
      </c>
      <c r="BA125" s="55">
        <v>0.27439884788269397</v>
      </c>
      <c r="BB125" s="55">
        <v>20520</v>
      </c>
      <c r="BC125" s="55">
        <v>0.14925156015885299</v>
      </c>
      <c r="BD125" s="55">
        <v>3390</v>
      </c>
      <c r="BE125" s="55">
        <v>2.4657055991155499E-2</v>
      </c>
      <c r="BF125" s="55">
        <v>5968</v>
      </c>
      <c r="BG125" s="55">
        <v>25725</v>
      </c>
      <c r="BH125" s="55">
        <v>73209</v>
      </c>
      <c r="BI125" s="55">
        <v>0.53248330739129801</v>
      </c>
      <c r="BJ125" s="55">
        <v>64277</v>
      </c>
      <c r="BK125" s="55">
        <v>0.46751669260870199</v>
      </c>
      <c r="BL125" s="55">
        <v>182112</v>
      </c>
      <c r="BM125" s="55">
        <v>0.53100224808213203</v>
      </c>
      <c r="BN125" s="55">
        <v>160847</v>
      </c>
      <c r="BO125" s="55">
        <v>0.46899775191786802</v>
      </c>
      <c r="BP125" s="55">
        <v>11111</v>
      </c>
      <c r="BQ125" s="55">
        <v>8.08155012146691E-2</v>
      </c>
      <c r="BR125" s="55">
        <v>126375</v>
      </c>
      <c r="BS125" s="55">
        <v>0.91918449878533104</v>
      </c>
      <c r="BT125" s="55">
        <v>6927</v>
      </c>
      <c r="BU125" s="55">
        <v>2.0197749585227399E-2</v>
      </c>
      <c r="BV125" s="55">
        <v>336032</v>
      </c>
      <c r="BW125" s="55">
        <v>0.97980225041477298</v>
      </c>
      <c r="BX125" s="55">
        <v>108061</v>
      </c>
      <c r="BY125" s="55">
        <v>0.315084310369461</v>
      </c>
      <c r="BZ125" s="55">
        <v>100081</v>
      </c>
      <c r="CA125" s="55">
        <v>0.29181622293043802</v>
      </c>
      <c r="CB125" s="55">
        <v>52194</v>
      </c>
      <c r="CC125" s="55">
        <v>0.15218728769328099</v>
      </c>
      <c r="CD125" s="55">
        <v>81641</v>
      </c>
      <c r="CE125" s="55">
        <v>0.23804886298362199</v>
      </c>
      <c r="CF125" s="55">
        <v>592</v>
      </c>
      <c r="CG125" s="55">
        <v>1.7261538551255401E-3</v>
      </c>
      <c r="CH125" s="55">
        <v>390</v>
      </c>
      <c r="CI125" s="55">
        <v>1.1371621680725699E-3</v>
      </c>
    </row>
    <row r="126" spans="1:87" ht="15">
      <c r="A126" s="94">
        <v>792</v>
      </c>
      <c r="B126" s="94" t="s">
        <v>236</v>
      </c>
      <c r="C126" s="96">
        <v>1005</v>
      </c>
      <c r="D126" s="207">
        <v>0.32304725168755999</v>
      </c>
      <c r="E126" s="96">
        <v>1014</v>
      </c>
      <c r="F126" s="207">
        <v>0.32594021215043401</v>
      </c>
      <c r="G126" s="96">
        <v>640</v>
      </c>
      <c r="H126" s="207">
        <v>0.205721632915461</v>
      </c>
      <c r="I126" s="96">
        <v>178</v>
      </c>
      <c r="J126" s="207">
        <v>5.7216329154612701E-2</v>
      </c>
      <c r="K126" s="96">
        <v>40</v>
      </c>
      <c r="L126" s="207">
        <v>1.28576020572163E-2</v>
      </c>
      <c r="M126" s="96">
        <v>25</v>
      </c>
      <c r="N126" s="96">
        <v>209</v>
      </c>
      <c r="O126" s="96">
        <v>1436</v>
      </c>
      <c r="P126" s="207">
        <v>0.461587913854066</v>
      </c>
      <c r="Q126" s="96">
        <v>1675</v>
      </c>
      <c r="R126" s="207">
        <v>0.53841208614593405</v>
      </c>
      <c r="S126" s="96">
        <v>943</v>
      </c>
      <c r="T126" s="207">
        <v>0.55568650559811394</v>
      </c>
      <c r="U126" s="96">
        <v>754</v>
      </c>
      <c r="V126" s="207">
        <v>0.444313494401886</v>
      </c>
      <c r="W126" s="96">
        <v>1625</v>
      </c>
      <c r="X126" s="207">
        <v>0.52234008357441297</v>
      </c>
      <c r="Y126" s="96">
        <v>1486</v>
      </c>
      <c r="Z126" s="207">
        <v>0.47765991642558697</v>
      </c>
      <c r="AA126" s="96">
        <v>1302</v>
      </c>
      <c r="AB126" s="207">
        <v>0.76723629935179705</v>
      </c>
      <c r="AC126" s="96">
        <v>395</v>
      </c>
      <c r="AD126" s="207">
        <v>23.276370064820298</v>
      </c>
      <c r="AE126" s="96">
        <v>748</v>
      </c>
      <c r="AF126" s="207">
        <v>0.44077784325279901</v>
      </c>
      <c r="AG126" s="96">
        <v>332</v>
      </c>
      <c r="AH126" s="207">
        <v>0.19563936358279299</v>
      </c>
      <c r="AI126" s="96">
        <v>194</v>
      </c>
      <c r="AJ126" s="207">
        <v>0.11431938715380099</v>
      </c>
      <c r="AK126" s="96">
        <v>421</v>
      </c>
      <c r="AL126" s="207">
        <v>0.24808485562757801</v>
      </c>
      <c r="AM126" s="96">
        <v>1</v>
      </c>
      <c r="AN126" s="207">
        <v>5.8927519151443701E-4</v>
      </c>
      <c r="AO126" s="96">
        <v>1</v>
      </c>
      <c r="AP126" s="207">
        <v>5.8927519151443701E-4</v>
      </c>
      <c r="AQ126" s="101">
        <v>3111</v>
      </c>
      <c r="AR126" s="101">
        <v>1697</v>
      </c>
      <c r="AT126" s="55"/>
      <c r="AU126" s="55">
        <v>129</v>
      </c>
      <c r="AV126" s="55">
        <v>2415</v>
      </c>
      <c r="AW126" s="55">
        <v>0.116779497098646</v>
      </c>
      <c r="AX126" s="55">
        <v>5618</v>
      </c>
      <c r="AY126" s="55">
        <v>0.27166344294003902</v>
      </c>
      <c r="AZ126" s="55">
        <v>7662</v>
      </c>
      <c r="BA126" s="55">
        <v>0.37050290135396502</v>
      </c>
      <c r="BB126" s="55">
        <v>1774</v>
      </c>
      <c r="BC126" s="55">
        <v>8.5783365570599596E-2</v>
      </c>
      <c r="BD126" s="55">
        <v>290</v>
      </c>
      <c r="BE126" s="55">
        <v>1.40232108317215E-2</v>
      </c>
      <c r="BF126" s="55">
        <v>595</v>
      </c>
      <c r="BG126" s="55">
        <v>2326</v>
      </c>
      <c r="BH126" s="55">
        <v>10767</v>
      </c>
      <c r="BI126" s="55">
        <v>0.52064796905222399</v>
      </c>
      <c r="BJ126" s="55">
        <v>9913</v>
      </c>
      <c r="BK126" s="55">
        <v>0.47935203094777601</v>
      </c>
      <c r="BL126" s="55">
        <v>37067</v>
      </c>
      <c r="BM126" s="55">
        <v>0.51600194891069795</v>
      </c>
      <c r="BN126" s="55">
        <v>34768</v>
      </c>
      <c r="BO126" s="55">
        <v>0.48399805108930199</v>
      </c>
      <c r="BP126" s="55">
        <v>2736</v>
      </c>
      <c r="BQ126" s="55">
        <v>0.132301740812379</v>
      </c>
      <c r="BR126" s="55">
        <v>17944</v>
      </c>
      <c r="BS126" s="55">
        <v>0.867698259187621</v>
      </c>
      <c r="BT126" s="55">
        <v>2792</v>
      </c>
      <c r="BU126" s="55">
        <v>3.8866847636945798E-2</v>
      </c>
      <c r="BV126" s="55">
        <v>69043</v>
      </c>
      <c r="BW126" s="55">
        <v>0.96113315236305397</v>
      </c>
      <c r="BX126" s="55">
        <v>25151</v>
      </c>
      <c r="BY126" s="55">
        <v>0.35012180691863298</v>
      </c>
      <c r="BZ126" s="55">
        <v>19748</v>
      </c>
      <c r="CA126" s="55">
        <v>0.27490777476160599</v>
      </c>
      <c r="CB126" s="55">
        <v>9523</v>
      </c>
      <c r="CC126" s="55">
        <v>0.13256768984478301</v>
      </c>
      <c r="CD126" s="55">
        <v>17268</v>
      </c>
      <c r="CE126" s="55">
        <v>0.24038421382334499</v>
      </c>
      <c r="CF126" s="55">
        <v>94</v>
      </c>
      <c r="CG126" s="55">
        <v>1.3085543258857101E-3</v>
      </c>
      <c r="CH126" s="55">
        <v>51</v>
      </c>
      <c r="CI126" s="55">
        <v>7.0996032574650197E-4</v>
      </c>
    </row>
    <row r="127" spans="1:87" ht="15">
      <c r="A127" s="94">
        <v>809</v>
      </c>
      <c r="B127" s="94" t="s">
        <v>238</v>
      </c>
      <c r="C127" s="96">
        <v>595</v>
      </c>
      <c r="D127" s="207">
        <v>0.17346938775510201</v>
      </c>
      <c r="E127" s="96">
        <v>1376</v>
      </c>
      <c r="F127" s="207">
        <v>0.40116618075801702</v>
      </c>
      <c r="G127" s="96">
        <v>920</v>
      </c>
      <c r="H127" s="207">
        <v>0.26822157434402299</v>
      </c>
      <c r="I127" s="96">
        <v>88</v>
      </c>
      <c r="J127" s="207">
        <v>2.5655976676384799E-2</v>
      </c>
      <c r="K127" s="96">
        <v>75</v>
      </c>
      <c r="L127" s="207">
        <v>2.1865889212828001E-2</v>
      </c>
      <c r="M127" s="96">
        <v>45</v>
      </c>
      <c r="N127" s="96">
        <v>331</v>
      </c>
      <c r="O127" s="96">
        <v>1587</v>
      </c>
      <c r="P127" s="207">
        <v>0.46268221574343998</v>
      </c>
      <c r="Q127" s="96">
        <v>1843</v>
      </c>
      <c r="R127" s="207">
        <v>0.53731778425655996</v>
      </c>
      <c r="S127" s="96">
        <v>1778</v>
      </c>
      <c r="T127" s="207">
        <v>0.54741379310344795</v>
      </c>
      <c r="U127" s="96">
        <v>1470</v>
      </c>
      <c r="V127" s="207">
        <v>0.45258620689655199</v>
      </c>
      <c r="W127" s="96">
        <v>1546</v>
      </c>
      <c r="X127" s="207">
        <v>0.45072886297376102</v>
      </c>
      <c r="Y127" s="96">
        <v>1884</v>
      </c>
      <c r="Z127" s="207">
        <v>0.54927113702623898</v>
      </c>
      <c r="AA127" s="96">
        <v>2256</v>
      </c>
      <c r="AB127" s="207">
        <v>0.69458128078817705</v>
      </c>
      <c r="AC127" s="96">
        <v>992</v>
      </c>
      <c r="AD127" s="207">
        <v>30.541871921182299</v>
      </c>
      <c r="AE127" s="96">
        <v>1411</v>
      </c>
      <c r="AF127" s="207">
        <v>0.43442118226601001</v>
      </c>
      <c r="AG127" s="96">
        <v>536</v>
      </c>
      <c r="AH127" s="207">
        <v>0.165024630541872</v>
      </c>
      <c r="AI127" s="96">
        <v>365</v>
      </c>
      <c r="AJ127" s="207">
        <v>0.11237684729064</v>
      </c>
      <c r="AK127" s="96">
        <v>934</v>
      </c>
      <c r="AL127" s="207">
        <v>0.28756157635467999</v>
      </c>
      <c r="AM127" s="96">
        <v>2</v>
      </c>
      <c r="AN127" s="207">
        <v>6.1576354679803E-4</v>
      </c>
      <c r="AO127" s="96">
        <v>0</v>
      </c>
      <c r="AP127" s="207">
        <v>0</v>
      </c>
      <c r="AQ127" s="101">
        <v>3430</v>
      </c>
      <c r="AR127" s="101">
        <v>3248</v>
      </c>
      <c r="AT127" s="55"/>
      <c r="AU127" s="55">
        <v>212</v>
      </c>
      <c r="AV127" s="55">
        <v>3867</v>
      </c>
      <c r="AW127" s="55">
        <v>0.19434113981304699</v>
      </c>
      <c r="AX127" s="55">
        <v>5462</v>
      </c>
      <c r="AY127" s="55">
        <v>0.27449994974369302</v>
      </c>
      <c r="AZ127" s="55">
        <v>4222</v>
      </c>
      <c r="BA127" s="55">
        <v>0.212182128857172</v>
      </c>
      <c r="BB127" s="55">
        <v>2886</v>
      </c>
      <c r="BC127" s="55">
        <v>0.14503970248266199</v>
      </c>
      <c r="BD127" s="55">
        <v>410</v>
      </c>
      <c r="BE127" s="55">
        <v>2.0605085938285299E-2</v>
      </c>
      <c r="BF127" s="55">
        <v>651</v>
      </c>
      <c r="BG127" s="55">
        <v>2400</v>
      </c>
      <c r="BH127" s="55">
        <v>10290</v>
      </c>
      <c r="BI127" s="55">
        <v>0.517137400743793</v>
      </c>
      <c r="BJ127" s="55">
        <v>9608</v>
      </c>
      <c r="BK127" s="55">
        <v>0.482862599256207</v>
      </c>
      <c r="BL127" s="55">
        <v>25275</v>
      </c>
      <c r="BM127" s="55">
        <v>0.51833394856650705</v>
      </c>
      <c r="BN127" s="55">
        <v>23487</v>
      </c>
      <c r="BO127" s="55">
        <v>0.481666051433493</v>
      </c>
      <c r="BP127" s="55">
        <v>3506</v>
      </c>
      <c r="BQ127" s="55">
        <v>0.17619861292592201</v>
      </c>
      <c r="BR127" s="55">
        <v>16392</v>
      </c>
      <c r="BS127" s="55">
        <v>0.82380138707407802</v>
      </c>
      <c r="BT127" s="55">
        <v>1664</v>
      </c>
      <c r="BU127" s="55">
        <v>3.4124933349739602E-2</v>
      </c>
      <c r="BV127" s="55">
        <v>47098</v>
      </c>
      <c r="BW127" s="55">
        <v>0.96587506665026002</v>
      </c>
      <c r="BX127" s="55">
        <v>16576</v>
      </c>
      <c r="BY127" s="55">
        <v>0.339936836060867</v>
      </c>
      <c r="BZ127" s="55">
        <v>13949</v>
      </c>
      <c r="CA127" s="55">
        <v>0.28606291784586402</v>
      </c>
      <c r="CB127" s="55">
        <v>6812</v>
      </c>
      <c r="CC127" s="55">
        <v>0.139698945900496</v>
      </c>
      <c r="CD127" s="55">
        <v>11263</v>
      </c>
      <c r="CE127" s="55">
        <v>0.23097904105656</v>
      </c>
      <c r="CF127" s="55">
        <v>99</v>
      </c>
      <c r="CG127" s="55">
        <v>2.0302694721299401E-3</v>
      </c>
      <c r="CH127" s="55">
        <v>63</v>
      </c>
      <c r="CI127" s="55">
        <v>1.29198966408269E-3</v>
      </c>
    </row>
    <row r="128" spans="1:87" ht="15">
      <c r="A128" s="94">
        <v>847</v>
      </c>
      <c r="B128" s="94" t="s">
        <v>246</v>
      </c>
      <c r="C128" s="96">
        <v>2819</v>
      </c>
      <c r="D128" s="207">
        <v>0.112074106468413</v>
      </c>
      <c r="E128" s="96">
        <v>3271</v>
      </c>
      <c r="F128" s="207">
        <v>0.13004412992486</v>
      </c>
      <c r="G128" s="96">
        <v>1724</v>
      </c>
      <c r="H128" s="207">
        <v>6.8540531944499702E-2</v>
      </c>
      <c r="I128" s="96">
        <v>1378</v>
      </c>
      <c r="J128" s="207">
        <v>5.47847175287242E-2</v>
      </c>
      <c r="K128" s="96">
        <v>188</v>
      </c>
      <c r="L128" s="207">
        <v>7.4742575438317502E-3</v>
      </c>
      <c r="M128" s="96">
        <v>1923</v>
      </c>
      <c r="N128" s="96">
        <v>13850</v>
      </c>
      <c r="O128" s="96">
        <v>12642</v>
      </c>
      <c r="P128" s="207">
        <v>0.50260406313362205</v>
      </c>
      <c r="Q128" s="96">
        <v>12511</v>
      </c>
      <c r="R128" s="207">
        <v>0.49739593686637801</v>
      </c>
      <c r="S128" s="96">
        <v>2782</v>
      </c>
      <c r="T128" s="207">
        <v>0.55462519936204102</v>
      </c>
      <c r="U128" s="96">
        <v>2234</v>
      </c>
      <c r="V128" s="207">
        <v>0.44537480063795898</v>
      </c>
      <c r="W128" s="96">
        <v>10139</v>
      </c>
      <c r="X128" s="207">
        <v>0.40309307040909598</v>
      </c>
      <c r="Y128" s="96">
        <v>15014</v>
      </c>
      <c r="Z128" s="207">
        <v>0.59690692959090397</v>
      </c>
      <c r="AA128" s="96">
        <v>3949</v>
      </c>
      <c r="AB128" s="207">
        <v>0.78728070175438603</v>
      </c>
      <c r="AC128" s="96">
        <v>1067</v>
      </c>
      <c r="AD128" s="207">
        <v>21.271929824561401</v>
      </c>
      <c r="AE128" s="96">
        <v>2080</v>
      </c>
      <c r="AF128" s="207">
        <v>0.41467304625199403</v>
      </c>
      <c r="AG128" s="96">
        <v>1185</v>
      </c>
      <c r="AH128" s="207">
        <v>0.23624401913875601</v>
      </c>
      <c r="AI128" s="96">
        <v>698</v>
      </c>
      <c r="AJ128" s="207">
        <v>0.139154704944179</v>
      </c>
      <c r="AK128" s="96">
        <v>1048</v>
      </c>
      <c r="AL128" s="207">
        <v>0.208931419457735</v>
      </c>
      <c r="AM128" s="96">
        <v>4</v>
      </c>
      <c r="AN128" s="207">
        <v>7.9744816586921905E-4</v>
      </c>
      <c r="AO128" s="96">
        <v>1</v>
      </c>
      <c r="AP128" s="207">
        <v>1.9936204146730501E-4</v>
      </c>
      <c r="AQ128" s="101">
        <v>25153</v>
      </c>
      <c r="AR128" s="101">
        <v>5016</v>
      </c>
      <c r="AT128" s="55"/>
      <c r="AU128" s="55">
        <v>266</v>
      </c>
      <c r="AV128" s="55">
        <v>1470</v>
      </c>
      <c r="AW128" s="55">
        <v>4.9984698561664799E-2</v>
      </c>
      <c r="AX128" s="55">
        <v>5475</v>
      </c>
      <c r="AY128" s="55">
        <v>0.18616749974497601</v>
      </c>
      <c r="AZ128" s="55">
        <v>13275</v>
      </c>
      <c r="BA128" s="55">
        <v>0.451392430888504</v>
      </c>
      <c r="BB128" s="55">
        <v>3558</v>
      </c>
      <c r="BC128" s="55">
        <v>0.120983372437009</v>
      </c>
      <c r="BD128" s="55">
        <v>1673</v>
      </c>
      <c r="BE128" s="55">
        <v>5.6887347410656597E-2</v>
      </c>
      <c r="BF128" s="55">
        <v>1072</v>
      </c>
      <c r="BG128" s="55">
        <v>2886</v>
      </c>
      <c r="BH128" s="55">
        <v>15216</v>
      </c>
      <c r="BI128" s="55">
        <v>0.51739263490768095</v>
      </c>
      <c r="BJ128" s="55">
        <v>14193</v>
      </c>
      <c r="BK128" s="55">
        <v>0.482607365092319</v>
      </c>
      <c r="BL128" s="55">
        <v>100222</v>
      </c>
      <c r="BM128" s="55">
        <v>0.54719772869973504</v>
      </c>
      <c r="BN128" s="55">
        <v>82933</v>
      </c>
      <c r="BO128" s="55">
        <v>0.45280227130026501</v>
      </c>
      <c r="BP128" s="55">
        <v>1744</v>
      </c>
      <c r="BQ128" s="55">
        <v>5.9301574347988703E-2</v>
      </c>
      <c r="BR128" s="55">
        <v>27665</v>
      </c>
      <c r="BS128" s="55">
        <v>0.94069842565201101</v>
      </c>
      <c r="BT128" s="55">
        <v>1619</v>
      </c>
      <c r="BU128" s="55">
        <v>8.8395075209521997E-3</v>
      </c>
      <c r="BV128" s="55">
        <v>181536</v>
      </c>
      <c r="BW128" s="55">
        <v>0.99116049247904803</v>
      </c>
      <c r="BX128" s="55">
        <v>57386</v>
      </c>
      <c r="BY128" s="55">
        <v>0.31331931970189197</v>
      </c>
      <c r="BZ128" s="55">
        <v>63760</v>
      </c>
      <c r="CA128" s="55">
        <v>0.34812044443231099</v>
      </c>
      <c r="CB128" s="55">
        <v>24765</v>
      </c>
      <c r="CC128" s="55">
        <v>0.13521334388905601</v>
      </c>
      <c r="CD128" s="55">
        <v>36013</v>
      </c>
      <c r="CE128" s="55">
        <v>0.19662580874123001</v>
      </c>
      <c r="CF128" s="55">
        <v>782</v>
      </c>
      <c r="CG128" s="55">
        <v>4.2696077093172403E-3</v>
      </c>
      <c r="CH128" s="55">
        <v>449</v>
      </c>
      <c r="CI128" s="55">
        <v>2.4514755261936601E-3</v>
      </c>
    </row>
    <row r="129" spans="1:87" ht="15">
      <c r="A129" s="94">
        <v>856</v>
      </c>
      <c r="B129" s="94" t="s">
        <v>251</v>
      </c>
      <c r="C129" s="96">
        <v>537</v>
      </c>
      <c r="D129" s="207">
        <v>0.18600623484586101</v>
      </c>
      <c r="E129" s="96">
        <v>1109</v>
      </c>
      <c r="F129" s="207">
        <v>0.38413578108763402</v>
      </c>
      <c r="G129" s="96">
        <v>611</v>
      </c>
      <c r="H129" s="207">
        <v>0.21163837894007601</v>
      </c>
      <c r="I129" s="96">
        <v>105</v>
      </c>
      <c r="J129" s="207">
        <v>3.6369934187738102E-2</v>
      </c>
      <c r="K129" s="96">
        <v>36</v>
      </c>
      <c r="L129" s="207">
        <v>1.24696917215102E-2</v>
      </c>
      <c r="M129" s="96">
        <v>156</v>
      </c>
      <c r="N129" s="96">
        <v>333</v>
      </c>
      <c r="O129" s="96">
        <v>1382</v>
      </c>
      <c r="P129" s="207">
        <v>0.478697609975753</v>
      </c>
      <c r="Q129" s="96">
        <v>1505</v>
      </c>
      <c r="R129" s="207">
        <v>0.52130239002424705</v>
      </c>
      <c r="S129" s="96">
        <v>828</v>
      </c>
      <c r="T129" s="207">
        <v>0.58932384341637001</v>
      </c>
      <c r="U129" s="96">
        <v>577</v>
      </c>
      <c r="V129" s="207">
        <v>0.41067615658362999</v>
      </c>
      <c r="W129" s="96">
        <v>1593</v>
      </c>
      <c r="X129" s="207">
        <v>0.551783858676827</v>
      </c>
      <c r="Y129" s="96">
        <v>1294</v>
      </c>
      <c r="Z129" s="207">
        <v>0.448216141323173</v>
      </c>
      <c r="AA129" s="96">
        <v>1032</v>
      </c>
      <c r="AB129" s="207">
        <v>0.73451957295373704</v>
      </c>
      <c r="AC129" s="96">
        <v>373</v>
      </c>
      <c r="AD129" s="207">
        <v>26.548042704626301</v>
      </c>
      <c r="AE129" s="96">
        <v>643</v>
      </c>
      <c r="AF129" s="207">
        <v>0.45765124555160103</v>
      </c>
      <c r="AG129" s="96">
        <v>258</v>
      </c>
      <c r="AH129" s="207">
        <v>0.18362989323843401</v>
      </c>
      <c r="AI129" s="96">
        <v>184</v>
      </c>
      <c r="AJ129" s="207">
        <v>0.130960854092527</v>
      </c>
      <c r="AK129" s="96">
        <v>317</v>
      </c>
      <c r="AL129" s="207">
        <v>0.22562277580071199</v>
      </c>
      <c r="AM129" s="96">
        <v>1</v>
      </c>
      <c r="AN129" s="207">
        <v>7.1174377224199304E-4</v>
      </c>
      <c r="AO129" s="96">
        <v>2</v>
      </c>
      <c r="AP129" s="207">
        <v>1.42348754448399E-3</v>
      </c>
      <c r="AQ129" s="101">
        <v>2887</v>
      </c>
      <c r="AR129" s="101">
        <v>1405</v>
      </c>
      <c r="AT129" s="55"/>
      <c r="AU129" s="55">
        <v>308</v>
      </c>
      <c r="AV129" s="55">
        <v>1899</v>
      </c>
      <c r="AW129" s="55">
        <v>0.121186981493299</v>
      </c>
      <c r="AX129" s="55">
        <v>3980</v>
      </c>
      <c r="AY129" s="55">
        <v>0.25398851308232301</v>
      </c>
      <c r="AZ129" s="55">
        <v>4925</v>
      </c>
      <c r="BA129" s="55">
        <v>0.31429483088704502</v>
      </c>
      <c r="BB129" s="55">
        <v>1865</v>
      </c>
      <c r="BC129" s="55">
        <v>0.119017230376516</v>
      </c>
      <c r="BD129" s="55">
        <v>629</v>
      </c>
      <c r="BE129" s="55">
        <v>4.0140395660497798E-2</v>
      </c>
      <c r="BF129" s="55">
        <v>482</v>
      </c>
      <c r="BG129" s="55">
        <v>1890</v>
      </c>
      <c r="BH129" s="55">
        <v>8081</v>
      </c>
      <c r="BI129" s="55">
        <v>0.51569878749202303</v>
      </c>
      <c r="BJ129" s="55">
        <v>7589</v>
      </c>
      <c r="BK129" s="55">
        <v>0.48430121250797697</v>
      </c>
      <c r="BL129" s="55">
        <v>18732</v>
      </c>
      <c r="BM129" s="55">
        <v>0.50531427029943399</v>
      </c>
      <c r="BN129" s="55">
        <v>18338</v>
      </c>
      <c r="BO129" s="55">
        <v>0.49468572970056701</v>
      </c>
      <c r="BP129" s="55">
        <v>4802</v>
      </c>
      <c r="BQ129" s="55">
        <v>0.30644543714103401</v>
      </c>
      <c r="BR129" s="55">
        <v>10868</v>
      </c>
      <c r="BS129" s="55">
        <v>0.69355456285896599</v>
      </c>
      <c r="BT129" s="55">
        <v>2745</v>
      </c>
      <c r="BU129" s="55">
        <v>7.40490963042892E-2</v>
      </c>
      <c r="BV129" s="55">
        <v>34325</v>
      </c>
      <c r="BW129" s="55">
        <v>0.92595090369571098</v>
      </c>
      <c r="BX129" s="55">
        <v>13214</v>
      </c>
      <c r="BY129" s="55">
        <v>0.35646074993255999</v>
      </c>
      <c r="BZ129" s="55">
        <v>9534</v>
      </c>
      <c r="CA129" s="55">
        <v>0.257189101699487</v>
      </c>
      <c r="CB129" s="55">
        <v>5080</v>
      </c>
      <c r="CC129" s="55">
        <v>0.137038036147828</v>
      </c>
      <c r="CD129" s="55">
        <v>9169</v>
      </c>
      <c r="CE129" s="55">
        <v>0.24734286485028301</v>
      </c>
      <c r="CF129" s="55">
        <v>44</v>
      </c>
      <c r="CG129" s="55">
        <v>1.18694362017804E-3</v>
      </c>
      <c r="CH129" s="55">
        <v>29</v>
      </c>
      <c r="CI129" s="55">
        <v>7.8230374966279997E-4</v>
      </c>
    </row>
    <row r="130" spans="1:87" ht="15">
      <c r="A130" s="94">
        <v>861</v>
      </c>
      <c r="B130" s="94" t="s">
        <v>255</v>
      </c>
      <c r="C130" s="96">
        <v>622</v>
      </c>
      <c r="D130" s="207">
        <v>0.11440132425970199</v>
      </c>
      <c r="E130" s="96">
        <v>1780</v>
      </c>
      <c r="F130" s="207">
        <v>0.32738642633805398</v>
      </c>
      <c r="G130" s="96">
        <v>2047</v>
      </c>
      <c r="H130" s="207">
        <v>0.37649439028876203</v>
      </c>
      <c r="I130" s="96">
        <v>245</v>
      </c>
      <c r="J130" s="207">
        <v>4.5061614861136703E-2</v>
      </c>
      <c r="K130" s="96">
        <v>196</v>
      </c>
      <c r="L130" s="207">
        <v>3.6049291888909298E-2</v>
      </c>
      <c r="M130" s="96">
        <v>57</v>
      </c>
      <c r="N130" s="96">
        <v>490</v>
      </c>
      <c r="O130" s="96">
        <v>2568</v>
      </c>
      <c r="P130" s="207">
        <v>0.47231929372815901</v>
      </c>
      <c r="Q130" s="96">
        <v>2869</v>
      </c>
      <c r="R130" s="207">
        <v>0.52768070627184105</v>
      </c>
      <c r="S130" s="96">
        <v>1821</v>
      </c>
      <c r="T130" s="207">
        <v>0.55773353751914201</v>
      </c>
      <c r="U130" s="96">
        <v>1444</v>
      </c>
      <c r="V130" s="207">
        <v>0.44226646248085799</v>
      </c>
      <c r="W130" s="96">
        <v>2988</v>
      </c>
      <c r="X130" s="207">
        <v>0.54956777634724996</v>
      </c>
      <c r="Y130" s="96">
        <v>2449</v>
      </c>
      <c r="Z130" s="207">
        <v>0.45043222365274999</v>
      </c>
      <c r="AA130" s="96">
        <v>2409</v>
      </c>
      <c r="AB130" s="207">
        <v>0.73782542113323102</v>
      </c>
      <c r="AC130" s="96">
        <v>856</v>
      </c>
      <c r="AD130" s="207">
        <v>26.2174578866769</v>
      </c>
      <c r="AE130" s="96">
        <v>1477</v>
      </c>
      <c r="AF130" s="207">
        <v>0.45237366003062801</v>
      </c>
      <c r="AG130" s="96">
        <v>662</v>
      </c>
      <c r="AH130" s="207">
        <v>0.20275650842266499</v>
      </c>
      <c r="AI130" s="96">
        <v>343</v>
      </c>
      <c r="AJ130" s="207">
        <v>0.105053598774885</v>
      </c>
      <c r="AK130" s="96">
        <v>781</v>
      </c>
      <c r="AL130" s="207">
        <v>0.23920367534456399</v>
      </c>
      <c r="AM130" s="96">
        <v>1</v>
      </c>
      <c r="AN130" s="207">
        <v>3.0627871362940302E-4</v>
      </c>
      <c r="AO130" s="96">
        <v>1</v>
      </c>
      <c r="AP130" s="207">
        <v>3.0627871362940302E-4</v>
      </c>
      <c r="AQ130" s="101">
        <v>5437</v>
      </c>
      <c r="AR130" s="101">
        <v>3265</v>
      </c>
      <c r="AT130" s="55"/>
      <c r="AU130" s="55">
        <v>360</v>
      </c>
      <c r="AV130" s="55">
        <v>4470</v>
      </c>
      <c r="AW130" s="55">
        <v>6.6081248891254205E-2</v>
      </c>
      <c r="AX130" s="55">
        <v>13975</v>
      </c>
      <c r="AY130" s="55">
        <v>0.2065962982674</v>
      </c>
      <c r="AZ130" s="55">
        <v>23681</v>
      </c>
      <c r="BA130" s="55">
        <v>0.35008278635207901</v>
      </c>
      <c r="BB130" s="55">
        <v>10419</v>
      </c>
      <c r="BC130" s="55">
        <v>0.15402696469753399</v>
      </c>
      <c r="BD130" s="55">
        <v>2437</v>
      </c>
      <c r="BE130" s="55">
        <v>3.60268464313169E-2</v>
      </c>
      <c r="BF130" s="55">
        <v>3124</v>
      </c>
      <c r="BG130" s="55">
        <v>9538</v>
      </c>
      <c r="BH130" s="55">
        <v>34919</v>
      </c>
      <c r="BI130" s="55">
        <v>0.51621725504109806</v>
      </c>
      <c r="BJ130" s="55">
        <v>32725</v>
      </c>
      <c r="BK130" s="55">
        <v>0.483782744958902</v>
      </c>
      <c r="BL130" s="55">
        <v>127768</v>
      </c>
      <c r="BM130" s="55">
        <v>0.52647236976022604</v>
      </c>
      <c r="BN130" s="55">
        <v>114919</v>
      </c>
      <c r="BO130" s="55">
        <v>0.47352763023977401</v>
      </c>
      <c r="BP130" s="55">
        <v>6710</v>
      </c>
      <c r="BQ130" s="55">
        <v>9.9195789722665698E-2</v>
      </c>
      <c r="BR130" s="55">
        <v>60934</v>
      </c>
      <c r="BS130" s="55">
        <v>0.90080421027733404</v>
      </c>
      <c r="BT130" s="55">
        <v>5023</v>
      </c>
      <c r="BU130" s="55">
        <v>2.06974415605286E-2</v>
      </c>
      <c r="BV130" s="55">
        <v>237664</v>
      </c>
      <c r="BW130" s="55">
        <v>0.979302558439471</v>
      </c>
      <c r="BX130" s="55">
        <v>78679</v>
      </c>
      <c r="BY130" s="55">
        <v>0.32419948328505399</v>
      </c>
      <c r="BZ130" s="55">
        <v>73317</v>
      </c>
      <c r="CA130" s="55">
        <v>0.30210518074721798</v>
      </c>
      <c r="CB130" s="55">
        <v>35809</v>
      </c>
      <c r="CC130" s="55">
        <v>0.14755219686262599</v>
      </c>
      <c r="CD130" s="55">
        <v>54213</v>
      </c>
      <c r="CE130" s="55">
        <v>0.223386501955193</v>
      </c>
      <c r="CF130" s="55">
        <v>431</v>
      </c>
      <c r="CG130" s="55">
        <v>1.77595009209393E-3</v>
      </c>
      <c r="CH130" s="55">
        <v>238</v>
      </c>
      <c r="CI130" s="55">
        <v>9.80687057815211E-4</v>
      </c>
    </row>
    <row r="131" spans="1:87" ht="17.25" customHeight="1">
      <c r="A131" s="145">
        <v>9</v>
      </c>
      <c r="B131" s="90" t="s">
        <v>873</v>
      </c>
      <c r="C131" s="204">
        <v>92095</v>
      </c>
      <c r="D131" s="205">
        <v>1.0925437699023299</v>
      </c>
      <c r="E131" s="204">
        <v>240751</v>
      </c>
      <c r="F131" s="205">
        <v>2.33039416759968</v>
      </c>
      <c r="G131" s="204">
        <v>343607</v>
      </c>
      <c r="H131" s="205">
        <v>3.2219248976775399</v>
      </c>
      <c r="I131" s="204">
        <v>165068</v>
      </c>
      <c r="J131" s="205">
        <v>1.2824769477606199</v>
      </c>
      <c r="K131" s="204">
        <v>34317</v>
      </c>
      <c r="L131" s="205">
        <v>0.33341505925799098</v>
      </c>
      <c r="M131" s="204">
        <v>51298</v>
      </c>
      <c r="N131" s="204">
        <v>203763</v>
      </c>
      <c r="O131" s="204">
        <v>549597</v>
      </c>
      <c r="P131" s="205">
        <v>4.7936811464786704</v>
      </c>
      <c r="Q131" s="204">
        <v>581316</v>
      </c>
      <c r="R131" s="205">
        <v>5.20633650265653</v>
      </c>
      <c r="S131" s="204">
        <v>1449440</v>
      </c>
      <c r="T131" s="205">
        <v>4.7658846172534997</v>
      </c>
      <c r="U131" s="204">
        <v>1617550</v>
      </c>
      <c r="V131" s="205">
        <v>5.2341153827465003</v>
      </c>
      <c r="W131" s="204">
        <v>1017111</v>
      </c>
      <c r="X131" s="205">
        <v>8.4799618273890296</v>
      </c>
      <c r="Y131" s="204">
        <v>113802</v>
      </c>
      <c r="Z131" s="205">
        <v>1.5200558217461599</v>
      </c>
      <c r="AA131" s="204">
        <v>3001912</v>
      </c>
      <c r="AB131" s="205">
        <v>9.6387071638069095</v>
      </c>
      <c r="AC131" s="210">
        <v>65078</v>
      </c>
      <c r="AD131" s="212">
        <v>2.1218849751711</v>
      </c>
      <c r="AE131" s="204">
        <v>996182</v>
      </c>
      <c r="AF131" s="205">
        <v>3.33351381453308</v>
      </c>
      <c r="AG131" s="204">
        <v>960576</v>
      </c>
      <c r="AH131" s="205">
        <v>2.9662002319662899</v>
      </c>
      <c r="AI131" s="204">
        <v>446076</v>
      </c>
      <c r="AJ131" s="205">
        <v>1.41168075928507</v>
      </c>
      <c r="AK131" s="204">
        <v>652749</v>
      </c>
      <c r="AL131" s="205">
        <v>2.2555530109522501</v>
      </c>
      <c r="AM131" s="204">
        <v>7182</v>
      </c>
      <c r="AN131" s="205">
        <v>2.0690043435358799E-2</v>
      </c>
      <c r="AO131" s="204">
        <v>4225</v>
      </c>
      <c r="AP131" s="205">
        <v>1.23621398279538E-2</v>
      </c>
      <c r="AQ131" s="204">
        <v>1130913</v>
      </c>
      <c r="AR131" s="100">
        <v>3066990</v>
      </c>
      <c r="AT131" s="55"/>
      <c r="AU131" s="55">
        <v>380</v>
      </c>
      <c r="AV131" s="55">
        <v>1219</v>
      </c>
      <c r="AW131" s="55">
        <v>9.4225863801499596E-2</v>
      </c>
      <c r="AX131" s="55">
        <v>3177</v>
      </c>
      <c r="AY131" s="55">
        <v>0.24557470820128299</v>
      </c>
      <c r="AZ131" s="55">
        <v>4502</v>
      </c>
      <c r="BA131" s="55">
        <v>0.347994125376826</v>
      </c>
      <c r="BB131" s="55">
        <v>1518</v>
      </c>
      <c r="BC131" s="55">
        <v>0.117337868130169</v>
      </c>
      <c r="BD131" s="55">
        <v>469</v>
      </c>
      <c r="BE131" s="55">
        <v>3.6252608796475197E-2</v>
      </c>
      <c r="BF131" s="55">
        <v>478</v>
      </c>
      <c r="BG131" s="55">
        <v>1574</v>
      </c>
      <c r="BH131" s="55">
        <v>6772</v>
      </c>
      <c r="BI131" s="55">
        <v>0.52345984385870004</v>
      </c>
      <c r="BJ131" s="55">
        <v>6165</v>
      </c>
      <c r="BK131" s="55">
        <v>0.47654015614130002</v>
      </c>
      <c r="BL131" s="55">
        <v>24508</v>
      </c>
      <c r="BM131" s="55">
        <v>0.52714445495999296</v>
      </c>
      <c r="BN131" s="55">
        <v>21984</v>
      </c>
      <c r="BO131" s="55">
        <v>0.47285554504000699</v>
      </c>
      <c r="BP131" s="55">
        <v>1228</v>
      </c>
      <c r="BQ131" s="55">
        <v>9.4921542861559904E-2</v>
      </c>
      <c r="BR131" s="55">
        <v>11709</v>
      </c>
      <c r="BS131" s="55">
        <v>0.90507845713844004</v>
      </c>
      <c r="BT131" s="55">
        <v>953</v>
      </c>
      <c r="BU131" s="55">
        <v>2.0498150219392601E-2</v>
      </c>
      <c r="BV131" s="55">
        <v>45539</v>
      </c>
      <c r="BW131" s="55">
        <v>0.97950184978060695</v>
      </c>
      <c r="BX131" s="55">
        <v>15293</v>
      </c>
      <c r="BY131" s="55">
        <v>0.32893831196765</v>
      </c>
      <c r="BZ131" s="55">
        <v>14347</v>
      </c>
      <c r="CA131" s="55">
        <v>0.30859072528607101</v>
      </c>
      <c r="CB131" s="55">
        <v>6609</v>
      </c>
      <c r="CC131" s="55">
        <v>0.142153488772262</v>
      </c>
      <c r="CD131" s="55">
        <v>10107</v>
      </c>
      <c r="CE131" s="55">
        <v>0.21739223952507999</v>
      </c>
      <c r="CF131" s="55">
        <v>82</v>
      </c>
      <c r="CG131" s="55">
        <v>1.7637443000946399E-3</v>
      </c>
      <c r="CH131" s="55">
        <v>54</v>
      </c>
      <c r="CI131" s="55">
        <v>1.1614901488428101E-3</v>
      </c>
    </row>
    <row r="132" spans="1:87" ht="15">
      <c r="A132" s="94">
        <v>1</v>
      </c>
      <c r="B132" s="94" t="s">
        <v>6</v>
      </c>
      <c r="C132" s="96">
        <v>57266</v>
      </c>
      <c r="D132" s="207">
        <v>7.2192526851898503E-2</v>
      </c>
      <c r="E132" s="96">
        <v>164721</v>
      </c>
      <c r="F132" s="207">
        <v>0.20765594271595</v>
      </c>
      <c r="G132" s="96">
        <v>238361</v>
      </c>
      <c r="H132" s="207">
        <v>0.30049039382784498</v>
      </c>
      <c r="I132" s="96">
        <v>118578</v>
      </c>
      <c r="J132" s="207">
        <v>0.14948565377439399</v>
      </c>
      <c r="K132" s="96">
        <v>23947</v>
      </c>
      <c r="L132" s="207">
        <v>3.0188845746558401E-2</v>
      </c>
      <c r="M132" s="96">
        <v>37913</v>
      </c>
      <c r="N132" s="96">
        <v>152454</v>
      </c>
      <c r="O132" s="96">
        <v>388986</v>
      </c>
      <c r="P132" s="207">
        <v>0.49037617871009997</v>
      </c>
      <c r="Q132" s="96">
        <v>404268</v>
      </c>
      <c r="R132" s="207">
        <v>0.509641470425092</v>
      </c>
      <c r="S132" s="96">
        <v>942992</v>
      </c>
      <c r="T132" s="207">
        <v>0.47412764549632702</v>
      </c>
      <c r="U132" s="96">
        <v>1045907</v>
      </c>
      <c r="V132" s="207">
        <v>0.52587235450367298</v>
      </c>
      <c r="W132" s="96">
        <v>720762</v>
      </c>
      <c r="X132" s="207">
        <v>0.90863042710907205</v>
      </c>
      <c r="Y132" s="96">
        <v>72492</v>
      </c>
      <c r="Z132" s="207">
        <v>9.1387222026120707E-2</v>
      </c>
      <c r="AA132" s="96">
        <v>1949172</v>
      </c>
      <c r="AB132" s="207">
        <v>0.98002563227192496</v>
      </c>
      <c r="AC132" s="96">
        <v>39727</v>
      </c>
      <c r="AD132" s="207">
        <v>1.99743677280747</v>
      </c>
      <c r="AE132" s="96">
        <v>647482</v>
      </c>
      <c r="AF132" s="207">
        <v>0.325547953918223</v>
      </c>
      <c r="AG132" s="96">
        <v>632353</v>
      </c>
      <c r="AH132" s="207">
        <v>0.31794123281272701</v>
      </c>
      <c r="AI132" s="96">
        <v>290738</v>
      </c>
      <c r="AJ132" s="207">
        <v>0.14618037416681301</v>
      </c>
      <c r="AK132" s="96">
        <v>410752</v>
      </c>
      <c r="AL132" s="207">
        <v>0.206522302037459</v>
      </c>
      <c r="AM132" s="96">
        <v>4772</v>
      </c>
      <c r="AN132" s="207">
        <v>2.3993174112913701E-3</v>
      </c>
      <c r="AO132" s="96">
        <v>2802</v>
      </c>
      <c r="AP132" s="207">
        <v>1.4088196534866801E-3</v>
      </c>
      <c r="AQ132" s="101">
        <v>793254</v>
      </c>
      <c r="AR132" s="101">
        <v>1988899</v>
      </c>
      <c r="AT132" s="55"/>
      <c r="AU132" s="55">
        <v>631</v>
      </c>
      <c r="AV132" s="55">
        <v>593</v>
      </c>
      <c r="AW132" s="55">
        <v>4.5727945712523102E-2</v>
      </c>
      <c r="AX132" s="55">
        <v>2419</v>
      </c>
      <c r="AY132" s="55">
        <v>0.18653608883405301</v>
      </c>
      <c r="AZ132" s="55">
        <v>5414</v>
      </c>
      <c r="BA132" s="55">
        <v>0.41748920419494101</v>
      </c>
      <c r="BB132" s="55">
        <v>1807</v>
      </c>
      <c r="BC132" s="55">
        <v>0.13934299814929099</v>
      </c>
      <c r="BD132" s="55">
        <v>799</v>
      </c>
      <c r="BE132" s="55">
        <v>6.1613201727328801E-2</v>
      </c>
      <c r="BF132" s="55">
        <v>483</v>
      </c>
      <c r="BG132" s="55">
        <v>1453</v>
      </c>
      <c r="BH132" s="55">
        <v>6968</v>
      </c>
      <c r="BI132" s="55">
        <v>0.53732264034546595</v>
      </c>
      <c r="BJ132" s="55">
        <v>6000</v>
      </c>
      <c r="BK132" s="55">
        <v>0.46267735965453399</v>
      </c>
      <c r="BL132" s="55">
        <v>43691</v>
      </c>
      <c r="BM132" s="55">
        <v>0.54481632042297401</v>
      </c>
      <c r="BN132" s="55">
        <v>36503</v>
      </c>
      <c r="BO132" s="55">
        <v>0.45518367957702599</v>
      </c>
      <c r="BP132" s="55">
        <v>941</v>
      </c>
      <c r="BQ132" s="55">
        <v>7.2563232572486105E-2</v>
      </c>
      <c r="BR132" s="55">
        <v>12027</v>
      </c>
      <c r="BS132" s="55">
        <v>0.92743676742751402</v>
      </c>
      <c r="BT132" s="55">
        <v>776</v>
      </c>
      <c r="BU132" s="55">
        <v>9.6765344040701303E-3</v>
      </c>
      <c r="BV132" s="55">
        <v>79418</v>
      </c>
      <c r="BW132" s="55">
        <v>0.99032346559592999</v>
      </c>
      <c r="BX132" s="55">
        <v>25231</v>
      </c>
      <c r="BY132" s="55">
        <v>0.31462453550140901</v>
      </c>
      <c r="BZ132" s="55">
        <v>27628</v>
      </c>
      <c r="CA132" s="55">
        <v>0.344514552210889</v>
      </c>
      <c r="CB132" s="55">
        <v>11010</v>
      </c>
      <c r="CC132" s="55">
        <v>0.13729206673816</v>
      </c>
      <c r="CD132" s="55">
        <v>15935</v>
      </c>
      <c r="CE132" s="55">
        <v>0.19870563882584699</v>
      </c>
      <c r="CF132" s="55">
        <v>262</v>
      </c>
      <c r="CG132" s="55">
        <v>3.26707733745667E-3</v>
      </c>
      <c r="CH132" s="55">
        <v>128</v>
      </c>
      <c r="CI132" s="55">
        <v>1.59612938623837E-3</v>
      </c>
    </row>
    <row r="133" spans="1:87" ht="15">
      <c r="A133" s="94">
        <v>79</v>
      </c>
      <c r="B133" s="94" t="s">
        <v>41</v>
      </c>
      <c r="C133" s="96">
        <v>4814</v>
      </c>
      <c r="D133" s="207">
        <v>0.22959889349930801</v>
      </c>
      <c r="E133" s="96">
        <v>5849</v>
      </c>
      <c r="F133" s="207">
        <v>0.27896217866170597</v>
      </c>
      <c r="G133" s="96">
        <v>3839</v>
      </c>
      <c r="H133" s="207">
        <v>0.18309724805647001</v>
      </c>
      <c r="I133" s="96">
        <v>2143</v>
      </c>
      <c r="J133" s="207">
        <v>0.102208231983593</v>
      </c>
      <c r="K133" s="96">
        <v>273</v>
      </c>
      <c r="L133" s="207">
        <v>1.3020460723994799E-2</v>
      </c>
      <c r="M133" s="96">
        <v>532</v>
      </c>
      <c r="N133" s="96">
        <v>3517</v>
      </c>
      <c r="O133" s="96">
        <v>10141</v>
      </c>
      <c r="P133" s="207">
        <v>0.48366480660084898</v>
      </c>
      <c r="Q133" s="96">
        <v>10826</v>
      </c>
      <c r="R133" s="207">
        <v>0.51633519339915102</v>
      </c>
      <c r="S133" s="96">
        <v>12669</v>
      </c>
      <c r="T133" s="207">
        <v>0.50804026145887604</v>
      </c>
      <c r="U133" s="96">
        <v>12268</v>
      </c>
      <c r="V133" s="207">
        <v>0.49195973854112401</v>
      </c>
      <c r="W133" s="96">
        <v>12435</v>
      </c>
      <c r="X133" s="207">
        <v>0.59307483187866605</v>
      </c>
      <c r="Y133" s="96">
        <v>8532</v>
      </c>
      <c r="Z133" s="207">
        <v>0.406925168121334</v>
      </c>
      <c r="AA133" s="96">
        <v>22085</v>
      </c>
      <c r="AB133" s="207">
        <v>0.88563179211613297</v>
      </c>
      <c r="AC133" s="96">
        <v>2852</v>
      </c>
      <c r="AD133" s="207">
        <v>11.436820788386701</v>
      </c>
      <c r="AE133" s="96">
        <v>9109</v>
      </c>
      <c r="AF133" s="207">
        <v>0.36528050687733099</v>
      </c>
      <c r="AG133" s="96">
        <v>5859</v>
      </c>
      <c r="AH133" s="207">
        <v>0.234952079239684</v>
      </c>
      <c r="AI133" s="96">
        <v>3536</v>
      </c>
      <c r="AJ133" s="207">
        <v>0.14179732926975999</v>
      </c>
      <c r="AK133" s="96">
        <v>6388</v>
      </c>
      <c r="AL133" s="207">
        <v>0.256165537153627</v>
      </c>
      <c r="AM133" s="96">
        <v>24</v>
      </c>
      <c r="AN133" s="207">
        <v>9.6242531178569995E-4</v>
      </c>
      <c r="AO133" s="96">
        <v>21</v>
      </c>
      <c r="AP133" s="207">
        <v>8.4212214781248702E-4</v>
      </c>
      <c r="AQ133" s="101">
        <v>20967</v>
      </c>
      <c r="AR133" s="101">
        <v>24937</v>
      </c>
      <c r="AU133" s="244"/>
      <c r="AV133" s="245"/>
      <c r="AW133" s="245"/>
      <c r="AX133" s="246"/>
      <c r="AY133" s="246"/>
      <c r="AZ133" s="247"/>
      <c r="BA133" s="248"/>
      <c r="BB133" s="55"/>
      <c r="BC133" s="55"/>
    </row>
    <row r="134" spans="1:87" ht="15">
      <c r="A134" s="94">
        <v>88</v>
      </c>
      <c r="B134" s="94" t="s">
        <v>45</v>
      </c>
      <c r="C134" s="96">
        <v>14082</v>
      </c>
      <c r="D134" s="207">
        <v>0.102424974179189</v>
      </c>
      <c r="E134" s="96">
        <v>30075</v>
      </c>
      <c r="F134" s="207">
        <v>0.21874954540826</v>
      </c>
      <c r="G134" s="96">
        <v>37726</v>
      </c>
      <c r="H134" s="207">
        <v>0.27439884788269397</v>
      </c>
      <c r="I134" s="96">
        <v>20520</v>
      </c>
      <c r="J134" s="207">
        <v>0.14925156015885299</v>
      </c>
      <c r="K134" s="96">
        <v>3390</v>
      </c>
      <c r="L134" s="207">
        <v>2.4657055991155499E-2</v>
      </c>
      <c r="M134" s="96">
        <v>5968</v>
      </c>
      <c r="N134" s="96">
        <v>25725</v>
      </c>
      <c r="O134" s="96">
        <v>64277</v>
      </c>
      <c r="P134" s="207">
        <v>0.46751669260870199</v>
      </c>
      <c r="Q134" s="96">
        <v>73209</v>
      </c>
      <c r="R134" s="207">
        <v>0.53248330739129801</v>
      </c>
      <c r="S134" s="96">
        <v>160847</v>
      </c>
      <c r="T134" s="207">
        <v>0.46899775191786802</v>
      </c>
      <c r="U134" s="96">
        <v>182112</v>
      </c>
      <c r="V134" s="207">
        <v>0.53100224808213203</v>
      </c>
      <c r="W134" s="96">
        <v>126375</v>
      </c>
      <c r="X134" s="207">
        <v>0.91918449878533104</v>
      </c>
      <c r="Y134" s="96">
        <v>11111</v>
      </c>
      <c r="Z134" s="207">
        <v>8.08155012146691E-2</v>
      </c>
      <c r="AA134" s="96">
        <v>336032</v>
      </c>
      <c r="AB134" s="207">
        <v>0.97980225041477298</v>
      </c>
      <c r="AC134" s="96">
        <v>6927</v>
      </c>
      <c r="AD134" s="207">
        <v>2.0197749585227398</v>
      </c>
      <c r="AE134" s="96">
        <v>108061</v>
      </c>
      <c r="AF134" s="207">
        <v>0.315084310369461</v>
      </c>
      <c r="AG134" s="96">
        <v>100081</v>
      </c>
      <c r="AH134" s="207">
        <v>0.29181622293043802</v>
      </c>
      <c r="AI134" s="96">
        <v>52194</v>
      </c>
      <c r="AJ134" s="207">
        <v>0.15218728769328099</v>
      </c>
      <c r="AK134" s="96">
        <v>81641</v>
      </c>
      <c r="AL134" s="207">
        <v>0.23804886298362199</v>
      </c>
      <c r="AM134" s="96">
        <v>592</v>
      </c>
      <c r="AN134" s="207">
        <v>1.7261538551255401E-3</v>
      </c>
      <c r="AO134" s="96">
        <v>390</v>
      </c>
      <c r="AP134" s="207">
        <v>1.1371621680725699E-3</v>
      </c>
      <c r="AQ134" s="101">
        <v>137486</v>
      </c>
      <c r="AR134" s="101">
        <v>342959</v>
      </c>
      <c r="AU134" s="244"/>
      <c r="AV134" s="244"/>
      <c r="AW134" s="244"/>
      <c r="AX134" s="244"/>
      <c r="AY134" s="245"/>
    </row>
    <row r="135" spans="1:87" ht="15">
      <c r="A135" s="94">
        <v>129</v>
      </c>
      <c r="B135" s="94" t="s">
        <v>1007</v>
      </c>
      <c r="C135" s="96">
        <v>2415</v>
      </c>
      <c r="D135" s="207">
        <v>0.116779497098646</v>
      </c>
      <c r="E135" s="96">
        <v>5618</v>
      </c>
      <c r="F135" s="207">
        <v>0.27166344294003902</v>
      </c>
      <c r="G135" s="96">
        <v>7662</v>
      </c>
      <c r="H135" s="207">
        <v>0.37050290135396502</v>
      </c>
      <c r="I135" s="96">
        <v>1774</v>
      </c>
      <c r="J135" s="207">
        <v>8.5783365570599596E-2</v>
      </c>
      <c r="K135" s="96">
        <v>290</v>
      </c>
      <c r="L135" s="207">
        <v>1.40232108317215E-2</v>
      </c>
      <c r="M135" s="96">
        <v>595</v>
      </c>
      <c r="N135" s="96">
        <v>2326</v>
      </c>
      <c r="O135" s="96">
        <v>9913</v>
      </c>
      <c r="P135" s="207">
        <v>0.47935203094777601</v>
      </c>
      <c r="Q135" s="96">
        <v>10767</v>
      </c>
      <c r="R135" s="207">
        <v>0.52064796905222399</v>
      </c>
      <c r="S135" s="96">
        <v>34768</v>
      </c>
      <c r="T135" s="207">
        <v>0.48399805108930199</v>
      </c>
      <c r="U135" s="96">
        <v>37067</v>
      </c>
      <c r="V135" s="207">
        <v>0.51600194891069795</v>
      </c>
      <c r="W135" s="96">
        <v>17944</v>
      </c>
      <c r="X135" s="207">
        <v>0.867698259187621</v>
      </c>
      <c r="Y135" s="96">
        <v>2736</v>
      </c>
      <c r="Z135" s="207">
        <v>0.132301740812379</v>
      </c>
      <c r="AA135" s="96">
        <v>69043</v>
      </c>
      <c r="AB135" s="207">
        <v>0.96113315236305397</v>
      </c>
      <c r="AC135" s="96">
        <v>2792</v>
      </c>
      <c r="AD135" s="207">
        <v>3.8866847636945798</v>
      </c>
      <c r="AE135" s="96">
        <v>25151</v>
      </c>
      <c r="AF135" s="207">
        <v>0.35012180691863298</v>
      </c>
      <c r="AG135" s="96">
        <v>19748</v>
      </c>
      <c r="AH135" s="207">
        <v>0.27490777476160599</v>
      </c>
      <c r="AI135" s="96">
        <v>9523</v>
      </c>
      <c r="AJ135" s="207">
        <v>0.13256768984478301</v>
      </c>
      <c r="AK135" s="96">
        <v>17268</v>
      </c>
      <c r="AL135" s="207">
        <v>0.24038421382334499</v>
      </c>
      <c r="AM135" s="96">
        <v>94</v>
      </c>
      <c r="AN135" s="207">
        <v>1.3085543258857101E-3</v>
      </c>
      <c r="AO135" s="96">
        <v>51</v>
      </c>
      <c r="AP135" s="207">
        <v>7.0996032574650197E-4</v>
      </c>
      <c r="AQ135" s="101">
        <v>20680</v>
      </c>
      <c r="AR135" s="101">
        <v>71835</v>
      </c>
      <c r="AU135" s="244"/>
      <c r="AV135" s="244"/>
      <c r="AW135" s="244"/>
      <c r="AX135" s="244"/>
      <c r="AY135" s="244"/>
      <c r="AZ135" s="244"/>
      <c r="BA135" s="244"/>
      <c r="BB135" s="244"/>
      <c r="BC135" s="244"/>
      <c r="BD135" s="244"/>
      <c r="BE135" s="245"/>
      <c r="BF135" s="245"/>
    </row>
    <row r="136" spans="1:87" ht="15">
      <c r="A136" s="94">
        <v>212</v>
      </c>
      <c r="B136" s="94" t="s">
        <v>90</v>
      </c>
      <c r="C136" s="96">
        <v>3867</v>
      </c>
      <c r="D136" s="207">
        <v>0.19434113981304699</v>
      </c>
      <c r="E136" s="96">
        <v>5462</v>
      </c>
      <c r="F136" s="207">
        <v>0.27449994974369302</v>
      </c>
      <c r="G136" s="96">
        <v>4222</v>
      </c>
      <c r="H136" s="207">
        <v>0.212182128857172</v>
      </c>
      <c r="I136" s="96">
        <v>2886</v>
      </c>
      <c r="J136" s="207">
        <v>0.14503970248266199</v>
      </c>
      <c r="K136" s="96">
        <v>410</v>
      </c>
      <c r="L136" s="207">
        <v>2.0605085938285299E-2</v>
      </c>
      <c r="M136" s="96">
        <v>651</v>
      </c>
      <c r="N136" s="96">
        <v>2400</v>
      </c>
      <c r="O136" s="96">
        <v>9608</v>
      </c>
      <c r="P136" s="207">
        <v>0.482862599256207</v>
      </c>
      <c r="Q136" s="96">
        <v>10290</v>
      </c>
      <c r="R136" s="207">
        <v>0.517137400743793</v>
      </c>
      <c r="S136" s="96">
        <v>23487</v>
      </c>
      <c r="T136" s="207">
        <v>0.481666051433493</v>
      </c>
      <c r="U136" s="96">
        <v>25275</v>
      </c>
      <c r="V136" s="207">
        <v>0.51833394856650705</v>
      </c>
      <c r="W136" s="96">
        <v>16392</v>
      </c>
      <c r="X136" s="207">
        <v>0.82380138707407802</v>
      </c>
      <c r="Y136" s="96">
        <v>3506</v>
      </c>
      <c r="Z136" s="207">
        <v>0.17619861292592201</v>
      </c>
      <c r="AA136" s="96">
        <v>47098</v>
      </c>
      <c r="AB136" s="207">
        <v>0.96587506665026002</v>
      </c>
      <c r="AC136" s="96">
        <v>1664</v>
      </c>
      <c r="AD136" s="207">
        <v>3.4124933349739601</v>
      </c>
      <c r="AE136" s="96">
        <v>16576</v>
      </c>
      <c r="AF136" s="207">
        <v>0.339936836060867</v>
      </c>
      <c r="AG136" s="96">
        <v>13949</v>
      </c>
      <c r="AH136" s="207">
        <v>0.28606291784586402</v>
      </c>
      <c r="AI136" s="96">
        <v>6812</v>
      </c>
      <c r="AJ136" s="207">
        <v>0.139698945900496</v>
      </c>
      <c r="AK136" s="96">
        <v>11263</v>
      </c>
      <c r="AL136" s="207">
        <v>0.23097904105656</v>
      </c>
      <c r="AM136" s="96">
        <v>99</v>
      </c>
      <c r="AN136" s="207">
        <v>2.0302694721299401E-3</v>
      </c>
      <c r="AO136" s="96">
        <v>63</v>
      </c>
      <c r="AP136" s="207">
        <v>1.29198966408269E-3</v>
      </c>
      <c r="AQ136" s="101">
        <v>19898</v>
      </c>
      <c r="AR136" s="101">
        <v>48762</v>
      </c>
      <c r="AU136" s="244"/>
      <c r="AV136" s="244"/>
      <c r="AW136" s="244"/>
      <c r="AX136" s="244"/>
      <c r="AY136" s="244"/>
      <c r="AZ136" s="247"/>
      <c r="BA136" s="248"/>
      <c r="BB136" s="248"/>
      <c r="BC136" s="248"/>
    </row>
    <row r="137" spans="1:87" ht="15">
      <c r="A137" s="94">
        <v>266</v>
      </c>
      <c r="B137" s="94" t="s">
        <v>104</v>
      </c>
      <c r="C137" s="96">
        <v>1470</v>
      </c>
      <c r="D137" s="207">
        <v>4.9984698561664799E-2</v>
      </c>
      <c r="E137" s="96">
        <v>5475</v>
      </c>
      <c r="F137" s="207">
        <v>0.18616749974497601</v>
      </c>
      <c r="G137" s="96">
        <v>13275</v>
      </c>
      <c r="H137" s="207">
        <v>0.451392430888504</v>
      </c>
      <c r="I137" s="96">
        <v>3558</v>
      </c>
      <c r="J137" s="207">
        <v>0.120983372437009</v>
      </c>
      <c r="K137" s="96">
        <v>1673</v>
      </c>
      <c r="L137" s="207">
        <v>5.6887347410656597E-2</v>
      </c>
      <c r="M137" s="96">
        <v>1072</v>
      </c>
      <c r="N137" s="96">
        <v>2886</v>
      </c>
      <c r="O137" s="96">
        <v>14193</v>
      </c>
      <c r="P137" s="207">
        <v>0.482607365092319</v>
      </c>
      <c r="Q137" s="96">
        <v>15216</v>
      </c>
      <c r="R137" s="207">
        <v>0.51739263490768095</v>
      </c>
      <c r="S137" s="96">
        <v>82933</v>
      </c>
      <c r="T137" s="207">
        <v>0.45280227130026501</v>
      </c>
      <c r="U137" s="96">
        <v>100222</v>
      </c>
      <c r="V137" s="207">
        <v>0.54719772869973504</v>
      </c>
      <c r="W137" s="96">
        <v>27665</v>
      </c>
      <c r="X137" s="207">
        <v>0.94069842565201101</v>
      </c>
      <c r="Y137" s="96">
        <v>1744</v>
      </c>
      <c r="Z137" s="207">
        <v>5.9301574347988703E-2</v>
      </c>
      <c r="AA137" s="96">
        <v>181536</v>
      </c>
      <c r="AB137" s="207">
        <v>0.99116049247904803</v>
      </c>
      <c r="AC137" s="96">
        <v>1619</v>
      </c>
      <c r="AD137" s="207">
        <v>0.88395075209522</v>
      </c>
      <c r="AE137" s="96">
        <v>57386</v>
      </c>
      <c r="AF137" s="207">
        <v>0.31331931970189197</v>
      </c>
      <c r="AG137" s="96">
        <v>63760</v>
      </c>
      <c r="AH137" s="207">
        <v>0.34812044443231099</v>
      </c>
      <c r="AI137" s="96">
        <v>24765</v>
      </c>
      <c r="AJ137" s="207">
        <v>0.13521334388905601</v>
      </c>
      <c r="AK137" s="96">
        <v>36013</v>
      </c>
      <c r="AL137" s="207">
        <v>0.19662580874123001</v>
      </c>
      <c r="AM137" s="96">
        <v>782</v>
      </c>
      <c r="AN137" s="207">
        <v>4.2696077093172403E-3</v>
      </c>
      <c r="AO137" s="96">
        <v>449</v>
      </c>
      <c r="AP137" s="207">
        <v>2.4514755261936601E-3</v>
      </c>
      <c r="AQ137" s="101">
        <v>29409</v>
      </c>
      <c r="AR137" s="101">
        <v>183155</v>
      </c>
      <c r="AU137" s="244"/>
      <c r="AV137" s="244"/>
      <c r="AW137" s="244"/>
      <c r="AX137" s="244"/>
      <c r="AY137" s="244"/>
      <c r="AZ137" s="247"/>
      <c r="BA137" s="248"/>
      <c r="BB137" s="248"/>
      <c r="BC137" s="248"/>
    </row>
    <row r="138" spans="1:87" ht="15">
      <c r="A138" s="94">
        <v>308</v>
      </c>
      <c r="B138" s="94" t="s">
        <v>112</v>
      </c>
      <c r="C138" s="96">
        <v>1899</v>
      </c>
      <c r="D138" s="207">
        <v>0.121186981493299</v>
      </c>
      <c r="E138" s="96">
        <v>3980</v>
      </c>
      <c r="F138" s="207">
        <v>0.25398851308232301</v>
      </c>
      <c r="G138" s="96">
        <v>4925</v>
      </c>
      <c r="H138" s="207">
        <v>0.31429483088704502</v>
      </c>
      <c r="I138" s="96">
        <v>1865</v>
      </c>
      <c r="J138" s="207">
        <v>0.119017230376516</v>
      </c>
      <c r="K138" s="96">
        <v>629</v>
      </c>
      <c r="L138" s="207">
        <v>4.0140395660497798E-2</v>
      </c>
      <c r="M138" s="96">
        <v>482</v>
      </c>
      <c r="N138" s="96">
        <v>1890</v>
      </c>
      <c r="O138" s="96">
        <v>7589</v>
      </c>
      <c r="P138" s="207">
        <v>0.48430121250797697</v>
      </c>
      <c r="Q138" s="96">
        <v>8081</v>
      </c>
      <c r="R138" s="207">
        <v>0.51569878749202303</v>
      </c>
      <c r="S138" s="96">
        <v>18338</v>
      </c>
      <c r="T138" s="207">
        <v>0.49468572970056701</v>
      </c>
      <c r="U138" s="96">
        <v>18732</v>
      </c>
      <c r="V138" s="207">
        <v>0.50531427029943399</v>
      </c>
      <c r="W138" s="96">
        <v>10868</v>
      </c>
      <c r="X138" s="207">
        <v>0.69355456285896599</v>
      </c>
      <c r="Y138" s="96">
        <v>4802</v>
      </c>
      <c r="Z138" s="207">
        <v>0.30644543714103401</v>
      </c>
      <c r="AA138" s="96">
        <v>34325</v>
      </c>
      <c r="AB138" s="207">
        <v>0.92595090369571098</v>
      </c>
      <c r="AC138" s="96">
        <v>2745</v>
      </c>
      <c r="AD138" s="207">
        <v>7.4049096304289197</v>
      </c>
      <c r="AE138" s="96">
        <v>13214</v>
      </c>
      <c r="AF138" s="207">
        <v>0.35646074993255999</v>
      </c>
      <c r="AG138" s="96">
        <v>9534</v>
      </c>
      <c r="AH138" s="207">
        <v>0.257189101699487</v>
      </c>
      <c r="AI138" s="96">
        <v>5080</v>
      </c>
      <c r="AJ138" s="207">
        <v>0.137038036147828</v>
      </c>
      <c r="AK138" s="96">
        <v>9169</v>
      </c>
      <c r="AL138" s="207">
        <v>0.24734286485028301</v>
      </c>
      <c r="AM138" s="96">
        <v>44</v>
      </c>
      <c r="AN138" s="207">
        <v>1.18694362017804E-3</v>
      </c>
      <c r="AO138" s="96">
        <v>29</v>
      </c>
      <c r="AP138" s="207">
        <v>7.8230374966279997E-4</v>
      </c>
      <c r="AQ138" s="101">
        <v>15670</v>
      </c>
      <c r="AR138" s="101">
        <v>37070</v>
      </c>
      <c r="AU138" s="244"/>
      <c r="AV138" s="244"/>
      <c r="AW138" s="244"/>
      <c r="AX138" s="244"/>
      <c r="AY138" s="244"/>
      <c r="AZ138" s="247"/>
      <c r="BA138" s="248"/>
      <c r="BB138" s="248"/>
      <c r="BC138" s="248"/>
    </row>
    <row r="139" spans="1:87" ht="15">
      <c r="A139" s="94">
        <v>360</v>
      </c>
      <c r="B139" s="94" t="s">
        <v>1008</v>
      </c>
      <c r="C139" s="96">
        <v>4470</v>
      </c>
      <c r="D139" s="207">
        <v>6.6081248891254205E-2</v>
      </c>
      <c r="E139" s="96">
        <v>13975</v>
      </c>
      <c r="F139" s="207">
        <v>0.2065962982674</v>
      </c>
      <c r="G139" s="96">
        <v>23681</v>
      </c>
      <c r="H139" s="207">
        <v>0.35008278635207901</v>
      </c>
      <c r="I139" s="96">
        <v>10419</v>
      </c>
      <c r="J139" s="207">
        <v>0.15402696469753399</v>
      </c>
      <c r="K139" s="96">
        <v>2437</v>
      </c>
      <c r="L139" s="207">
        <v>3.60268464313169E-2</v>
      </c>
      <c r="M139" s="96">
        <v>3124</v>
      </c>
      <c r="N139" s="96">
        <v>9538</v>
      </c>
      <c r="O139" s="96">
        <v>32725</v>
      </c>
      <c r="P139" s="207">
        <v>0.483782744958902</v>
      </c>
      <c r="Q139" s="96">
        <v>34919</v>
      </c>
      <c r="R139" s="207">
        <v>0.51621725504109806</v>
      </c>
      <c r="S139" s="96">
        <v>114919</v>
      </c>
      <c r="T139" s="207">
        <v>0.47352763023977401</v>
      </c>
      <c r="U139" s="96">
        <v>127768</v>
      </c>
      <c r="V139" s="207">
        <v>0.52647236976022604</v>
      </c>
      <c r="W139" s="96">
        <v>60934</v>
      </c>
      <c r="X139" s="207">
        <v>0.90080421027733404</v>
      </c>
      <c r="Y139" s="96">
        <v>6710</v>
      </c>
      <c r="Z139" s="207">
        <v>9.9195789722665698E-2</v>
      </c>
      <c r="AA139" s="96">
        <v>237664</v>
      </c>
      <c r="AB139" s="207">
        <v>0.979302558439471</v>
      </c>
      <c r="AC139" s="96">
        <v>5023</v>
      </c>
      <c r="AD139" s="207">
        <v>2.06974415605286</v>
      </c>
      <c r="AE139" s="96">
        <v>78679</v>
      </c>
      <c r="AF139" s="207">
        <v>0.32419948328505399</v>
      </c>
      <c r="AG139" s="96">
        <v>73317</v>
      </c>
      <c r="AH139" s="207">
        <v>0.30210518074721798</v>
      </c>
      <c r="AI139" s="96">
        <v>35809</v>
      </c>
      <c r="AJ139" s="207">
        <v>0.14755219686262599</v>
      </c>
      <c r="AK139" s="96">
        <v>54213</v>
      </c>
      <c r="AL139" s="207">
        <v>0.223386501955193</v>
      </c>
      <c r="AM139" s="96">
        <v>431</v>
      </c>
      <c r="AN139" s="207">
        <v>1.77595009209393E-3</v>
      </c>
      <c r="AO139" s="96">
        <v>238</v>
      </c>
      <c r="AP139" s="207">
        <v>9.80687057815211E-4</v>
      </c>
      <c r="AQ139" s="101">
        <v>67644</v>
      </c>
      <c r="AR139" s="101">
        <v>242687</v>
      </c>
      <c r="AU139" s="244"/>
      <c r="AV139" s="244"/>
      <c r="AW139" s="244"/>
      <c r="AX139" s="244"/>
      <c r="AY139" s="244"/>
      <c r="AZ139" s="247"/>
      <c r="BA139" s="248"/>
      <c r="BB139" s="248"/>
      <c r="BC139" s="248"/>
    </row>
    <row r="140" spans="1:87" ht="15">
      <c r="A140" s="94">
        <v>380</v>
      </c>
      <c r="B140" s="94" t="s">
        <v>139</v>
      </c>
      <c r="C140" s="96">
        <v>1219</v>
      </c>
      <c r="D140" s="207">
        <v>9.4225863801499596E-2</v>
      </c>
      <c r="E140" s="96">
        <v>3177</v>
      </c>
      <c r="F140" s="207">
        <v>0.24557470820128299</v>
      </c>
      <c r="G140" s="96">
        <v>4502</v>
      </c>
      <c r="H140" s="207">
        <v>0.347994125376826</v>
      </c>
      <c r="I140" s="96">
        <v>1518</v>
      </c>
      <c r="J140" s="207">
        <v>0.117337868130169</v>
      </c>
      <c r="K140" s="96">
        <v>469</v>
      </c>
      <c r="L140" s="207">
        <v>3.6252608796475197E-2</v>
      </c>
      <c r="M140" s="96">
        <v>478</v>
      </c>
      <c r="N140" s="96">
        <v>1574</v>
      </c>
      <c r="O140" s="96">
        <v>6165</v>
      </c>
      <c r="P140" s="207">
        <v>0.47654015614130002</v>
      </c>
      <c r="Q140" s="96">
        <v>6772</v>
      </c>
      <c r="R140" s="207">
        <v>0.52345984385870004</v>
      </c>
      <c r="S140" s="96">
        <v>21984</v>
      </c>
      <c r="T140" s="207">
        <v>0.47285554504000699</v>
      </c>
      <c r="U140" s="96">
        <v>24508</v>
      </c>
      <c r="V140" s="207">
        <v>0.52714445495999296</v>
      </c>
      <c r="W140" s="96">
        <v>11709</v>
      </c>
      <c r="X140" s="207">
        <v>0.90507845713844004</v>
      </c>
      <c r="Y140" s="96">
        <v>1228</v>
      </c>
      <c r="Z140" s="207">
        <v>9.4921542861559904E-2</v>
      </c>
      <c r="AA140" s="96">
        <v>45539</v>
      </c>
      <c r="AB140" s="207">
        <v>0.97950184978060695</v>
      </c>
      <c r="AC140" s="96">
        <v>953</v>
      </c>
      <c r="AD140" s="207">
        <v>2.0498150219392599</v>
      </c>
      <c r="AE140" s="96">
        <v>15293</v>
      </c>
      <c r="AF140" s="207">
        <v>0.32893831196765</v>
      </c>
      <c r="AG140" s="96">
        <v>14347</v>
      </c>
      <c r="AH140" s="207">
        <v>0.30859072528607101</v>
      </c>
      <c r="AI140" s="96">
        <v>6609</v>
      </c>
      <c r="AJ140" s="207">
        <v>0.142153488772262</v>
      </c>
      <c r="AK140" s="96">
        <v>10107</v>
      </c>
      <c r="AL140" s="207">
        <v>0.21739223952507999</v>
      </c>
      <c r="AM140" s="96">
        <v>82</v>
      </c>
      <c r="AN140" s="207">
        <v>1.7637443000946399E-3</v>
      </c>
      <c r="AO140" s="96">
        <v>54</v>
      </c>
      <c r="AP140" s="207">
        <v>1.1614901488428101E-3</v>
      </c>
      <c r="AQ140" s="101">
        <v>12937</v>
      </c>
      <c r="AR140" s="101">
        <v>46492</v>
      </c>
      <c r="AU140" s="244"/>
      <c r="AV140" s="244"/>
      <c r="AW140" s="244"/>
      <c r="AX140" s="244"/>
      <c r="AY140" s="244"/>
      <c r="AZ140" s="247"/>
      <c r="BA140" s="248"/>
      <c r="BB140" s="248"/>
      <c r="BC140" s="248"/>
    </row>
    <row r="141" spans="1:87" ht="15">
      <c r="A141" s="94">
        <v>631</v>
      </c>
      <c r="B141" s="94" t="s">
        <v>185</v>
      </c>
      <c r="C141" s="96">
        <v>593</v>
      </c>
      <c r="D141" s="207">
        <v>4.5727945712523102E-2</v>
      </c>
      <c r="E141" s="96">
        <v>2419</v>
      </c>
      <c r="F141" s="207">
        <v>0.18653608883405301</v>
      </c>
      <c r="G141" s="96">
        <v>5414</v>
      </c>
      <c r="H141" s="207">
        <v>0.41748920419494101</v>
      </c>
      <c r="I141" s="96">
        <v>1807</v>
      </c>
      <c r="J141" s="207">
        <v>0.13934299814929099</v>
      </c>
      <c r="K141" s="96">
        <v>799</v>
      </c>
      <c r="L141" s="207">
        <v>6.1613201727328801E-2</v>
      </c>
      <c r="M141" s="96">
        <v>483</v>
      </c>
      <c r="N141" s="96">
        <v>1453</v>
      </c>
      <c r="O141" s="96">
        <v>6000</v>
      </c>
      <c r="P141" s="207">
        <v>0.46267735965453399</v>
      </c>
      <c r="Q141" s="96">
        <v>6968</v>
      </c>
      <c r="R141" s="207">
        <v>0.53732264034546595</v>
      </c>
      <c r="S141" s="96">
        <v>36503</v>
      </c>
      <c r="T141" s="207">
        <v>0.45518367957702599</v>
      </c>
      <c r="U141" s="96">
        <v>43691</v>
      </c>
      <c r="V141" s="207">
        <v>0.54481632042297401</v>
      </c>
      <c r="W141" s="96">
        <v>12027</v>
      </c>
      <c r="X141" s="207">
        <v>0.92743676742751402</v>
      </c>
      <c r="Y141" s="96">
        <v>941</v>
      </c>
      <c r="Z141" s="207">
        <v>7.2563232572486105E-2</v>
      </c>
      <c r="AA141" s="96">
        <v>79418</v>
      </c>
      <c r="AB141" s="207">
        <v>0.99032346559592999</v>
      </c>
      <c r="AC141" s="96">
        <v>776</v>
      </c>
      <c r="AD141" s="207">
        <v>0.96765344040701295</v>
      </c>
      <c r="AE141" s="96">
        <v>25231</v>
      </c>
      <c r="AF141" s="207">
        <v>0.31462453550140901</v>
      </c>
      <c r="AG141" s="96">
        <v>27628</v>
      </c>
      <c r="AH141" s="207">
        <v>0.344514552210889</v>
      </c>
      <c r="AI141" s="96">
        <v>11010</v>
      </c>
      <c r="AJ141" s="207">
        <v>0.13729206673816</v>
      </c>
      <c r="AK141" s="96">
        <v>15935</v>
      </c>
      <c r="AL141" s="207">
        <v>0.19870563882584699</v>
      </c>
      <c r="AM141" s="96">
        <v>262</v>
      </c>
      <c r="AN141" s="207">
        <v>3.26707733745667E-3</v>
      </c>
      <c r="AO141" s="96">
        <v>128</v>
      </c>
      <c r="AP141" s="207">
        <v>1.59612938623837E-3</v>
      </c>
      <c r="AQ141" s="101">
        <v>12968</v>
      </c>
      <c r="AR141" s="101">
        <v>80194</v>
      </c>
      <c r="AU141" s="244"/>
      <c r="AV141" s="244"/>
      <c r="AW141" s="244"/>
      <c r="AX141" s="244"/>
      <c r="AY141" s="244"/>
      <c r="AZ141" s="247"/>
      <c r="BA141" s="248"/>
      <c r="BB141" s="248"/>
      <c r="BC141" s="248"/>
      <c r="BG141" s="104"/>
      <c r="BH141" s="104"/>
      <c r="BI141" s="104"/>
      <c r="BJ141" s="104"/>
      <c r="BK141" s="104"/>
      <c r="BL141" s="249"/>
      <c r="BM141" s="249"/>
      <c r="BN141" s="249"/>
      <c r="BO141" s="249"/>
      <c r="BP141" s="249"/>
      <c r="BQ141" s="249"/>
      <c r="CF141" s="104"/>
      <c r="CG141" s="104"/>
      <c r="CH141" s="104"/>
      <c r="CI141" s="104"/>
    </row>
    <row r="142" spans="1:87" s="104" customFormat="1" ht="15">
      <c r="A142"/>
      <c r="D142" s="231"/>
      <c r="F142" s="231"/>
      <c r="H142" s="231"/>
      <c r="J142" s="231"/>
      <c r="L142" s="231"/>
      <c r="P142" s="231"/>
      <c r="R142" s="231"/>
      <c r="T142" s="231"/>
      <c r="V142" s="231"/>
      <c r="X142" s="231"/>
      <c r="Z142" s="231"/>
      <c r="AB142" s="231"/>
      <c r="AD142" s="231"/>
      <c r="AF142" s="231"/>
      <c r="AH142" s="231"/>
      <c r="AJ142" s="231"/>
      <c r="AL142" s="231"/>
      <c r="AN142" s="231"/>
      <c r="AP142" s="231"/>
      <c r="AU142" s="244"/>
      <c r="AV142" s="244"/>
      <c r="AW142" s="244"/>
      <c r="AX142" s="244"/>
      <c r="AY142" s="244"/>
      <c r="AZ142" s="247"/>
      <c r="BA142" s="248"/>
      <c r="BB142" s="248"/>
      <c r="BC142" s="248"/>
      <c r="BG142" s="77"/>
      <c r="BH142" s="77"/>
      <c r="BI142" s="77"/>
      <c r="BJ142" s="77"/>
      <c r="BK142" s="77"/>
      <c r="BL142" s="191"/>
      <c r="BM142" s="191"/>
      <c r="BN142" s="191"/>
      <c r="BO142" s="191"/>
      <c r="BP142" s="191"/>
      <c r="BQ142" s="191"/>
      <c r="CF142" s="77"/>
      <c r="CG142" s="77"/>
      <c r="CH142" s="77"/>
      <c r="CI142"/>
    </row>
    <row r="143" spans="1:87" ht="15.75" customHeight="1">
      <c r="A143" s="825" t="s">
        <v>325</v>
      </c>
      <c r="B143" s="827"/>
      <c r="C143" s="125"/>
      <c r="D143" s="232"/>
      <c r="E143" s="233" t="s">
        <v>1009</v>
      </c>
      <c r="F143" s="234"/>
      <c r="G143" s="235"/>
      <c r="H143" s="236"/>
      <c r="I143" s="235"/>
      <c r="J143" s="236"/>
      <c r="K143" s="235"/>
      <c r="L143" s="240" t="s">
        <v>292</v>
      </c>
      <c r="M143" s="235"/>
      <c r="N143" s="235"/>
      <c r="O143" s="241"/>
      <c r="R143" s="242"/>
      <c r="S143" s="243"/>
      <c r="T143" s="242"/>
      <c r="U143" s="243"/>
      <c r="V143" s="242"/>
      <c r="W143" s="243"/>
      <c r="X143" s="242"/>
      <c r="Y143" s="243"/>
      <c r="Z143" s="242"/>
      <c r="AA143" s="243"/>
      <c r="AB143" s="242"/>
      <c r="AC143" s="243"/>
      <c r="AD143" s="242"/>
      <c r="AE143" s="243"/>
      <c r="AF143" s="242"/>
      <c r="AG143" s="243"/>
      <c r="AH143" s="242"/>
      <c r="AI143" s="243"/>
      <c r="AJ143" s="242"/>
      <c r="AK143" s="243"/>
      <c r="AL143" s="242"/>
      <c r="AM143" s="243"/>
      <c r="AN143" s="242"/>
      <c r="AO143" s="243"/>
      <c r="AP143" s="242"/>
      <c r="AQ143" s="243"/>
      <c r="AR143" s="243"/>
      <c r="AU143" s="244"/>
      <c r="AV143" s="244"/>
      <c r="AW143" s="244"/>
      <c r="AX143" s="244"/>
      <c r="AY143" s="244"/>
      <c r="AZ143" s="247"/>
      <c r="BA143" s="248"/>
      <c r="BB143" s="248"/>
      <c r="BC143" s="248"/>
    </row>
    <row r="144" spans="1:87" ht="15">
      <c r="A144" s="920" t="s">
        <v>330</v>
      </c>
      <c r="B144" s="921"/>
      <c r="C144" s="237"/>
      <c r="D144" s="238"/>
      <c r="E144" s="920" t="s">
        <v>331</v>
      </c>
      <c r="F144" s="922"/>
      <c r="G144" s="922"/>
      <c r="H144" s="922"/>
      <c r="I144" s="922"/>
      <c r="J144" s="922"/>
      <c r="K144" s="922"/>
      <c r="L144" s="922"/>
      <c r="M144" s="922"/>
      <c r="N144" s="922"/>
      <c r="O144" s="921"/>
      <c r="R144" s="242"/>
      <c r="S144" s="243"/>
      <c r="T144" s="242"/>
      <c r="U144" s="243"/>
      <c r="V144" s="242"/>
      <c r="W144" s="243"/>
      <c r="X144" s="242"/>
      <c r="Y144" s="243"/>
      <c r="Z144" s="242"/>
      <c r="AA144" s="243"/>
      <c r="AB144" s="242"/>
      <c r="AC144" s="243"/>
      <c r="AD144" s="242"/>
      <c r="AE144" s="243"/>
      <c r="AF144" s="242"/>
      <c r="AG144" s="243"/>
      <c r="AH144" s="242"/>
      <c r="AI144" s="243"/>
      <c r="AJ144" s="242"/>
      <c r="AK144" s="243"/>
      <c r="AL144" s="242"/>
      <c r="AM144" s="243"/>
      <c r="AN144" s="242"/>
      <c r="AO144" s="243"/>
      <c r="AP144" s="242"/>
      <c r="AQ144" s="243"/>
      <c r="AR144" s="243"/>
      <c r="AU144" s="244"/>
      <c r="AV144" s="244"/>
      <c r="AW144" s="244"/>
      <c r="AX144" s="244"/>
      <c r="AY144" s="244"/>
      <c r="AZ144" s="247"/>
      <c r="BA144" s="248"/>
      <c r="BB144" s="248"/>
      <c r="BC144" s="248"/>
    </row>
    <row r="145" spans="1:55" ht="15">
      <c r="A145" s="825" t="s">
        <v>601</v>
      </c>
      <c r="B145" s="827"/>
      <c r="C145" s="125"/>
      <c r="D145" s="232"/>
      <c r="E145" s="825" t="s">
        <v>333</v>
      </c>
      <c r="F145" s="826"/>
      <c r="G145" s="826"/>
      <c r="H145" s="826"/>
      <c r="I145" s="826"/>
      <c r="J145" s="826"/>
      <c r="K145" s="826"/>
      <c r="L145" s="826"/>
      <c r="M145" s="826"/>
      <c r="N145" s="826"/>
      <c r="O145" s="827"/>
      <c r="P145" s="242"/>
      <c r="Q145" s="243"/>
      <c r="R145" s="242"/>
      <c r="S145" s="243"/>
      <c r="T145" s="242"/>
      <c r="U145" s="243"/>
      <c r="V145" s="242"/>
      <c r="W145" s="243"/>
      <c r="X145" s="242"/>
      <c r="Y145" s="243"/>
      <c r="Z145" s="242"/>
      <c r="AA145" s="243"/>
      <c r="AB145" s="242"/>
      <c r="AC145" s="243"/>
      <c r="AD145" s="242"/>
      <c r="AE145" s="243"/>
      <c r="AF145" s="242"/>
      <c r="AG145" s="243"/>
      <c r="AH145" s="242"/>
      <c r="AI145" s="243"/>
      <c r="AJ145" s="242"/>
      <c r="AK145" s="243"/>
      <c r="AL145" s="242"/>
      <c r="AM145" s="243"/>
      <c r="AN145" s="242"/>
      <c r="AO145" s="243"/>
      <c r="AP145" s="242"/>
      <c r="AQ145" s="243"/>
      <c r="AR145" s="243"/>
      <c r="AU145" s="244"/>
      <c r="AV145" s="244"/>
      <c r="AW145" s="244"/>
      <c r="AX145" s="244"/>
      <c r="AY145" s="244"/>
      <c r="AZ145" s="247"/>
      <c r="BA145" s="248"/>
      <c r="BB145" s="248"/>
      <c r="BC145" s="248"/>
    </row>
    <row r="146" spans="1:55" ht="15">
      <c r="B146" s="161"/>
      <c r="C146" s="161"/>
      <c r="D146" s="239"/>
      <c r="AU146" s="244"/>
      <c r="AV146" s="244"/>
      <c r="AW146" s="244"/>
      <c r="AX146" s="244"/>
      <c r="AY146" s="244"/>
      <c r="AZ146" s="247"/>
      <c r="BA146" s="248"/>
      <c r="BB146" s="248"/>
      <c r="BC146" s="248"/>
    </row>
    <row r="147" spans="1:55" ht="15">
      <c r="AU147" s="244"/>
      <c r="AV147" s="244"/>
      <c r="AW147" s="244"/>
      <c r="AX147" s="244"/>
      <c r="AY147" s="244"/>
      <c r="AZ147" s="247"/>
      <c r="BA147" s="248"/>
      <c r="BB147" s="248"/>
      <c r="BC147" s="248"/>
    </row>
    <row r="148" spans="1:55" ht="15">
      <c r="AU148" s="244"/>
      <c r="AV148" s="244"/>
      <c r="AW148" s="244"/>
      <c r="AX148" s="244"/>
      <c r="AY148" s="244"/>
      <c r="AZ148" s="247"/>
      <c r="BA148" s="248"/>
      <c r="BB148" s="248"/>
      <c r="BC148" s="248"/>
    </row>
    <row r="149" spans="1:55" ht="15">
      <c r="AU149" s="244"/>
      <c r="AV149" s="244"/>
      <c r="AW149" s="244"/>
      <c r="AX149" s="244"/>
      <c r="AY149" s="244"/>
      <c r="AZ149" s="247"/>
      <c r="BA149" s="248"/>
      <c r="BB149" s="248"/>
      <c r="BC149" s="248"/>
    </row>
    <row r="150" spans="1:55" ht="15">
      <c r="AU150" s="244"/>
      <c r="AV150" s="244"/>
      <c r="AW150" s="244"/>
      <c r="AX150" s="244"/>
      <c r="AY150" s="244"/>
      <c r="AZ150" s="247"/>
      <c r="BA150" s="248"/>
      <c r="BB150" s="248"/>
      <c r="BC150" s="248"/>
    </row>
    <row r="151" spans="1:55" ht="15">
      <c r="AU151" s="244"/>
      <c r="AV151" s="244"/>
      <c r="AW151" s="244"/>
      <c r="AX151" s="244"/>
      <c r="AY151" s="244"/>
      <c r="AZ151" s="247"/>
      <c r="BA151" s="248"/>
      <c r="BB151" s="248"/>
      <c r="BC151" s="248"/>
    </row>
    <row r="152" spans="1:55" ht="15">
      <c r="AU152" s="244"/>
      <c r="AV152" s="244"/>
      <c r="AW152" s="244"/>
      <c r="AX152" s="244"/>
      <c r="AY152" s="244"/>
      <c r="AZ152" s="247"/>
      <c r="BA152" s="248"/>
      <c r="BB152" s="248"/>
      <c r="BC152" s="248"/>
    </row>
    <row r="153" spans="1:55" ht="15">
      <c r="AU153" s="244"/>
      <c r="AV153" s="244"/>
      <c r="AW153" s="244"/>
      <c r="AX153" s="244"/>
      <c r="AY153" s="244"/>
      <c r="AZ153" s="247"/>
      <c r="BA153" s="248"/>
      <c r="BB153" s="248"/>
      <c r="BC153" s="248"/>
    </row>
    <row r="154" spans="1:55" ht="15">
      <c r="AU154" s="244"/>
      <c r="AV154" s="244"/>
      <c r="AW154" s="244"/>
      <c r="AX154" s="244"/>
      <c r="AY154" s="244"/>
      <c r="AZ154" s="247"/>
      <c r="BA154" s="248"/>
      <c r="BB154" s="248"/>
      <c r="BC154" s="248"/>
    </row>
    <row r="155" spans="1:55" ht="15">
      <c r="AU155" s="244"/>
      <c r="AV155" s="244"/>
      <c r="AW155" s="244"/>
      <c r="AX155" s="244"/>
      <c r="AY155" s="244"/>
      <c r="AZ155" s="247"/>
      <c r="BA155" s="248"/>
      <c r="BB155" s="248"/>
      <c r="BC155" s="248"/>
    </row>
    <row r="156" spans="1:55" ht="15">
      <c r="AU156" s="244"/>
      <c r="AV156" s="244"/>
      <c r="AW156" s="244"/>
      <c r="AX156" s="244"/>
      <c r="AY156" s="244"/>
      <c r="AZ156" s="247"/>
      <c r="BA156" s="248"/>
      <c r="BB156" s="248"/>
      <c r="BC156" s="248"/>
    </row>
    <row r="157" spans="1:55" ht="15">
      <c r="AU157" s="244"/>
      <c r="AV157" s="244"/>
      <c r="AW157" s="244"/>
      <c r="AX157" s="244"/>
      <c r="AY157" s="244"/>
      <c r="AZ157" s="247"/>
      <c r="BA157" s="248"/>
      <c r="BB157" s="248"/>
      <c r="BC157" s="248"/>
    </row>
    <row r="158" spans="1:55" ht="15">
      <c r="AU158" s="244"/>
      <c r="AV158" s="244"/>
      <c r="AW158" s="244"/>
      <c r="AX158" s="244"/>
      <c r="AY158" s="244"/>
      <c r="AZ158" s="247"/>
      <c r="BA158" s="248"/>
      <c r="BB158" s="248"/>
      <c r="BC158" s="248"/>
    </row>
    <row r="159" spans="1:55" ht="15">
      <c r="AU159" s="244"/>
      <c r="AV159" s="244"/>
      <c r="AW159" s="244"/>
      <c r="AX159" s="244"/>
      <c r="AY159" s="244"/>
      <c r="AZ159" s="247"/>
      <c r="BA159" s="248"/>
      <c r="BB159" s="248"/>
      <c r="BC159" s="248"/>
    </row>
    <row r="160" spans="1:55" ht="15">
      <c r="AU160" s="244"/>
      <c r="AV160" s="244"/>
      <c r="AW160" s="244"/>
      <c r="AX160" s="244"/>
      <c r="AY160" s="244"/>
      <c r="AZ160" s="247"/>
      <c r="BA160" s="248"/>
      <c r="BB160" s="248"/>
      <c r="BC160" s="248"/>
    </row>
    <row r="161" spans="47:55" ht="15">
      <c r="AU161" s="244"/>
      <c r="AV161" s="244"/>
      <c r="AW161" s="244"/>
      <c r="AX161" s="244"/>
      <c r="AY161" s="244"/>
      <c r="AZ161" s="247"/>
      <c r="BA161" s="248"/>
      <c r="BB161" s="248"/>
      <c r="BC161" s="248"/>
    </row>
    <row r="162" spans="47:55" ht="15">
      <c r="AU162" s="244"/>
      <c r="AV162" s="244"/>
      <c r="AW162" s="244"/>
      <c r="AX162" s="244"/>
      <c r="AY162" s="244"/>
      <c r="AZ162" s="247"/>
      <c r="BA162" s="248"/>
      <c r="BB162" s="248"/>
      <c r="BC162" s="248"/>
    </row>
    <row r="163" spans="47:55" ht="15">
      <c r="AU163" s="244"/>
      <c r="AV163" s="244"/>
      <c r="AW163" s="244"/>
      <c r="AX163" s="244"/>
      <c r="AY163" s="244"/>
      <c r="AZ163" s="247"/>
      <c r="BA163" s="248"/>
      <c r="BB163" s="248"/>
      <c r="BC163" s="248"/>
    </row>
    <row r="164" spans="47:55" ht="15">
      <c r="AU164" s="244"/>
      <c r="AV164" s="244"/>
      <c r="AW164" s="244"/>
      <c r="AX164" s="244"/>
      <c r="AY164" s="244"/>
      <c r="AZ164" s="247"/>
      <c r="BA164" s="248"/>
      <c r="BB164" s="248"/>
      <c r="BC164" s="248"/>
    </row>
    <row r="165" spans="47:55" ht="15">
      <c r="AU165" s="244"/>
      <c r="AV165" s="244"/>
      <c r="AW165" s="244"/>
      <c r="AX165" s="244"/>
      <c r="AY165" s="244"/>
      <c r="AZ165" s="247"/>
      <c r="BA165" s="248"/>
      <c r="BB165" s="248"/>
      <c r="BC165" s="248"/>
    </row>
    <row r="166" spans="47:55" ht="15">
      <c r="AU166" s="244"/>
      <c r="AV166" s="244"/>
      <c r="AW166" s="244"/>
      <c r="AX166" s="244"/>
      <c r="AY166" s="244"/>
      <c r="AZ166" s="247"/>
      <c r="BA166" s="248"/>
      <c r="BB166" s="248"/>
      <c r="BC166" s="248"/>
    </row>
    <row r="167" spans="47:55" ht="15">
      <c r="AU167" s="244"/>
      <c r="AV167" s="244"/>
      <c r="AW167" s="244"/>
      <c r="AX167" s="244"/>
      <c r="AY167" s="244"/>
      <c r="AZ167" s="247"/>
      <c r="BA167" s="248"/>
      <c r="BB167" s="248"/>
      <c r="BC167" s="248"/>
    </row>
    <row r="168" spans="47:55" ht="15">
      <c r="AU168" s="244"/>
      <c r="AV168" s="244"/>
      <c r="AW168" s="244"/>
      <c r="AX168" s="244"/>
      <c r="AY168" s="244"/>
      <c r="AZ168" s="247"/>
      <c r="BA168" s="248"/>
      <c r="BB168" s="248"/>
      <c r="BC168" s="248"/>
    </row>
    <row r="169" spans="47:55" ht="15">
      <c r="AU169" s="244"/>
      <c r="AV169" s="244"/>
      <c r="AW169" s="244"/>
      <c r="AX169" s="244"/>
      <c r="AY169" s="244"/>
      <c r="AZ169" s="247"/>
      <c r="BA169" s="248"/>
      <c r="BB169" s="248"/>
      <c r="BC169" s="248"/>
    </row>
    <row r="170" spans="47:55" ht="15">
      <c r="AU170" s="244"/>
      <c r="AV170" s="244"/>
      <c r="AW170" s="244"/>
      <c r="AX170" s="244"/>
      <c r="AY170" s="244"/>
      <c r="AZ170" s="247"/>
      <c r="BA170" s="248"/>
      <c r="BB170" s="248"/>
      <c r="BC170" s="248"/>
    </row>
    <row r="171" spans="47:55" ht="15">
      <c r="AU171" s="244"/>
      <c r="AV171" s="244"/>
      <c r="AW171" s="244"/>
      <c r="AX171" s="244"/>
      <c r="AY171" s="244"/>
      <c r="AZ171" s="247"/>
      <c r="BA171" s="248"/>
      <c r="BB171" s="248"/>
      <c r="BC171" s="248"/>
    </row>
    <row r="172" spans="47:55" ht="15">
      <c r="AU172" s="244"/>
      <c r="AV172" s="244"/>
      <c r="AW172" s="244"/>
      <c r="AX172" s="244"/>
      <c r="AY172" s="244"/>
      <c r="AZ172" s="247"/>
      <c r="BA172" s="248"/>
      <c r="BB172" s="248"/>
      <c r="BC172" s="248"/>
    </row>
    <row r="173" spans="47:55" ht="15">
      <c r="AU173" s="244"/>
      <c r="AV173" s="244"/>
      <c r="AW173" s="244"/>
      <c r="AX173" s="244"/>
      <c r="AY173" s="244"/>
      <c r="AZ173" s="247"/>
      <c r="BA173" s="248"/>
      <c r="BB173" s="248"/>
      <c r="BC173" s="248"/>
    </row>
    <row r="174" spans="47:55" ht="15">
      <c r="AU174" s="244"/>
      <c r="AV174" s="244"/>
      <c r="AW174" s="244"/>
      <c r="AX174" s="244"/>
      <c r="AY174" s="244"/>
      <c r="AZ174" s="247"/>
      <c r="BA174" s="248"/>
      <c r="BB174" s="248"/>
      <c r="BC174" s="248"/>
    </row>
    <row r="175" spans="47:55" ht="15">
      <c r="AU175" s="244"/>
      <c r="AV175" s="244"/>
      <c r="AW175" s="244"/>
      <c r="AX175" s="244"/>
      <c r="AY175" s="244"/>
      <c r="AZ175" s="247"/>
      <c r="BA175" s="248"/>
      <c r="BB175" s="248"/>
      <c r="BC175" s="248"/>
    </row>
    <row r="176" spans="47:55" ht="15">
      <c r="AU176" s="244"/>
      <c r="AV176" s="244"/>
      <c r="AW176" s="244"/>
      <c r="AX176" s="244"/>
      <c r="AY176" s="244"/>
      <c r="AZ176" s="247"/>
      <c r="BA176" s="248"/>
      <c r="BB176" s="248"/>
      <c r="BC176" s="248"/>
    </row>
    <row r="177" spans="47:55" ht="15">
      <c r="AU177" s="244"/>
      <c r="AV177" s="244"/>
      <c r="AW177" s="244"/>
      <c r="AX177" s="244"/>
      <c r="AY177" s="244"/>
      <c r="AZ177" s="247"/>
      <c r="BA177" s="248"/>
      <c r="BB177" s="248"/>
      <c r="BC177" s="248"/>
    </row>
    <row r="178" spans="47:55" ht="15">
      <c r="AU178" s="244"/>
      <c r="AV178" s="244"/>
      <c r="AW178" s="244"/>
      <c r="AX178" s="244"/>
      <c r="AY178" s="244"/>
      <c r="AZ178" s="247"/>
      <c r="BA178" s="248"/>
      <c r="BB178" s="248"/>
      <c r="BC178" s="248"/>
    </row>
    <row r="179" spans="47:55" ht="15">
      <c r="AU179" s="244"/>
      <c r="AV179" s="244"/>
      <c r="AW179" s="244"/>
      <c r="AX179" s="244"/>
      <c r="AY179" s="244"/>
      <c r="AZ179" s="247"/>
      <c r="BA179" s="248"/>
      <c r="BB179" s="248"/>
      <c r="BC179" s="248"/>
    </row>
    <row r="180" spans="47:55" ht="15">
      <c r="AU180" s="244"/>
      <c r="AV180" s="244"/>
      <c r="AW180" s="244"/>
      <c r="AX180" s="244"/>
      <c r="AY180" s="244"/>
      <c r="AZ180" s="247"/>
      <c r="BA180" s="248"/>
      <c r="BB180" s="248"/>
      <c r="BC180" s="248"/>
    </row>
    <row r="181" spans="47:55" ht="15">
      <c r="AU181" s="244"/>
      <c r="AV181" s="244"/>
      <c r="AW181" s="244"/>
      <c r="AX181" s="244"/>
      <c r="AY181" s="244"/>
      <c r="AZ181" s="247"/>
      <c r="BA181" s="248"/>
      <c r="BB181" s="248"/>
      <c r="BC181" s="248"/>
    </row>
    <row r="182" spans="47:55" ht="15">
      <c r="AU182" s="244"/>
      <c r="AV182" s="244"/>
      <c r="AW182" s="244"/>
      <c r="AX182" s="244"/>
      <c r="AY182" s="244"/>
      <c r="AZ182" s="247"/>
      <c r="BA182" s="248"/>
      <c r="BB182" s="248"/>
      <c r="BC182" s="248"/>
    </row>
    <row r="183" spans="47:55" ht="15">
      <c r="AU183" s="244"/>
      <c r="AV183" s="244"/>
      <c r="AW183" s="244"/>
      <c r="AX183" s="244"/>
      <c r="AY183" s="244"/>
      <c r="AZ183" s="247"/>
      <c r="BA183" s="248"/>
      <c r="BB183" s="248"/>
      <c r="BC183" s="248"/>
    </row>
    <row r="184" spans="47:55" ht="15">
      <c r="AU184" s="244"/>
      <c r="AV184" s="244"/>
      <c r="AW184" s="244"/>
      <c r="AX184" s="244"/>
      <c r="AY184" s="244"/>
      <c r="AZ184" s="247"/>
      <c r="BA184" s="248"/>
      <c r="BB184" s="248"/>
      <c r="BC184" s="248"/>
    </row>
    <row r="185" spans="47:55" ht="15">
      <c r="AU185" s="244"/>
      <c r="AV185" s="244"/>
      <c r="AW185" s="244"/>
      <c r="AX185" s="244"/>
      <c r="AY185" s="244"/>
      <c r="AZ185" s="247"/>
      <c r="BA185" s="248"/>
      <c r="BB185" s="248"/>
      <c r="BC185" s="248"/>
    </row>
    <row r="186" spans="47:55" ht="15">
      <c r="AU186" s="244"/>
      <c r="AV186" s="244"/>
      <c r="AW186" s="244"/>
      <c r="AX186" s="244"/>
      <c r="AY186" s="244"/>
      <c r="AZ186" s="247"/>
      <c r="BA186" s="248"/>
      <c r="BB186" s="248"/>
      <c r="BC186" s="248"/>
    </row>
    <row r="187" spans="47:55" ht="15">
      <c r="AU187" s="244"/>
      <c r="AV187" s="244"/>
      <c r="AW187" s="244"/>
      <c r="AX187" s="244"/>
      <c r="AY187" s="244"/>
      <c r="AZ187" s="247"/>
      <c r="BA187" s="248"/>
      <c r="BB187" s="248"/>
      <c r="BC187" s="248"/>
    </row>
    <row r="188" spans="47:55" ht="15">
      <c r="AU188" s="244"/>
      <c r="AV188" s="244"/>
      <c r="AW188" s="244"/>
      <c r="AX188" s="244"/>
      <c r="AY188" s="244"/>
      <c r="AZ188" s="247"/>
      <c r="BA188" s="248"/>
      <c r="BB188" s="248"/>
      <c r="BC188" s="248"/>
    </row>
    <row r="189" spans="47:55" ht="15">
      <c r="AU189" s="244"/>
      <c r="AV189" s="244"/>
      <c r="AW189" s="244"/>
      <c r="AX189" s="244"/>
      <c r="AY189" s="244"/>
      <c r="AZ189" s="247"/>
      <c r="BA189" s="248"/>
      <c r="BB189" s="248"/>
      <c r="BC189" s="248"/>
    </row>
    <row r="190" spans="47:55" ht="15">
      <c r="AU190" s="244"/>
      <c r="AV190" s="244"/>
      <c r="AW190" s="244"/>
      <c r="AX190" s="244"/>
      <c r="AY190" s="244"/>
      <c r="AZ190" s="247"/>
      <c r="BA190" s="248"/>
      <c r="BB190" s="248"/>
      <c r="BC190" s="248"/>
    </row>
    <row r="191" spans="47:55" ht="15">
      <c r="AU191" s="244"/>
      <c r="AV191" s="244"/>
      <c r="AW191" s="244"/>
      <c r="AX191" s="244"/>
      <c r="AY191" s="244"/>
      <c r="AZ191" s="247"/>
      <c r="BA191" s="248"/>
      <c r="BB191" s="248"/>
      <c r="BC191" s="248"/>
    </row>
    <row r="192" spans="47:55" ht="15">
      <c r="AU192" s="244"/>
      <c r="AV192" s="244"/>
      <c r="AW192" s="244"/>
      <c r="AX192" s="244"/>
      <c r="AY192" s="244"/>
      <c r="AZ192" s="247"/>
      <c r="BA192" s="248"/>
      <c r="BB192" s="248"/>
      <c r="BC192" s="248"/>
    </row>
    <row r="193" spans="47:55" ht="15">
      <c r="AU193" s="244"/>
      <c r="AV193" s="244"/>
      <c r="AW193" s="244"/>
      <c r="AX193" s="244"/>
      <c r="AY193" s="244"/>
      <c r="AZ193" s="247"/>
      <c r="BA193" s="248"/>
      <c r="BB193" s="248"/>
      <c r="BC193" s="248"/>
    </row>
    <row r="194" spans="47:55" ht="15">
      <c r="AU194" s="244"/>
      <c r="AV194" s="244"/>
      <c r="AW194" s="244"/>
      <c r="AX194" s="244"/>
      <c r="AY194" s="244"/>
      <c r="AZ194" s="247"/>
      <c r="BA194" s="248"/>
      <c r="BB194" s="248"/>
      <c r="BC194" s="248"/>
    </row>
    <row r="195" spans="47:55" ht="15">
      <c r="AU195" s="244"/>
      <c r="AV195" s="244"/>
      <c r="AW195" s="244"/>
      <c r="AX195" s="244"/>
      <c r="AY195" s="244"/>
      <c r="AZ195" s="247"/>
      <c r="BA195" s="248"/>
      <c r="BB195" s="248"/>
      <c r="BC195" s="248"/>
    </row>
    <row r="196" spans="47:55" ht="15">
      <c r="AU196" s="244"/>
      <c r="AV196" s="244"/>
      <c r="AW196" s="244"/>
      <c r="AX196" s="244"/>
      <c r="AY196" s="244"/>
      <c r="AZ196" s="247"/>
      <c r="BA196" s="248"/>
      <c r="BB196" s="248"/>
      <c r="BC196" s="248"/>
    </row>
    <row r="197" spans="47:55" ht="15">
      <c r="AU197" s="244"/>
      <c r="AV197" s="244"/>
      <c r="AW197" s="244"/>
      <c r="AX197" s="244"/>
      <c r="AY197" s="244"/>
      <c r="AZ197" s="247"/>
      <c r="BA197" s="248"/>
      <c r="BB197" s="248"/>
      <c r="BC197" s="248"/>
    </row>
    <row r="198" spans="47:55" ht="15">
      <c r="AU198" s="244"/>
      <c r="AV198" s="244"/>
      <c r="AW198" s="244"/>
      <c r="AX198" s="244"/>
      <c r="AY198" s="244"/>
      <c r="AZ198" s="247"/>
      <c r="BA198" s="248"/>
      <c r="BB198" s="248"/>
      <c r="BC198" s="248"/>
    </row>
    <row r="199" spans="47:55" ht="15">
      <c r="AU199" s="244"/>
      <c r="AV199" s="244"/>
      <c r="AW199" s="244"/>
      <c r="AX199" s="244"/>
      <c r="AY199" s="244"/>
      <c r="AZ199" s="247"/>
      <c r="BA199" s="248"/>
      <c r="BB199" s="248"/>
      <c r="BC199" s="248"/>
    </row>
    <row r="200" spans="47:55" ht="15">
      <c r="AU200" s="244"/>
      <c r="AV200" s="244"/>
      <c r="AW200" s="244"/>
      <c r="AX200" s="244"/>
      <c r="AY200" s="244"/>
      <c r="AZ200" s="247"/>
      <c r="BA200" s="248"/>
      <c r="BB200" s="248"/>
      <c r="BC200" s="248"/>
    </row>
    <row r="201" spans="47:55" ht="15">
      <c r="AU201" s="244"/>
      <c r="AV201" s="244"/>
      <c r="AW201" s="244"/>
      <c r="AX201" s="244"/>
      <c r="AY201" s="244"/>
      <c r="AZ201" s="247"/>
      <c r="BA201" s="248"/>
      <c r="BB201" s="248"/>
      <c r="BC201" s="248"/>
    </row>
    <row r="202" spans="47:55" ht="15">
      <c r="AU202" s="244"/>
      <c r="AV202" s="244"/>
      <c r="AW202" s="244"/>
      <c r="AX202" s="244"/>
      <c r="AY202" s="244"/>
      <c r="AZ202" s="247"/>
      <c r="BA202" s="248"/>
      <c r="BB202" s="248"/>
      <c r="BC202" s="248"/>
    </row>
    <row r="203" spans="47:55" ht="15">
      <c r="AU203" s="244"/>
      <c r="AV203" s="244"/>
      <c r="AW203" s="244"/>
      <c r="AX203" s="244"/>
      <c r="AY203" s="244"/>
      <c r="AZ203" s="247"/>
      <c r="BA203" s="248"/>
      <c r="BB203" s="248"/>
      <c r="BC203" s="248"/>
    </row>
    <row r="204" spans="47:55" ht="15">
      <c r="AU204" s="244"/>
      <c r="AV204" s="244"/>
      <c r="AW204" s="244"/>
      <c r="AX204" s="244"/>
      <c r="AY204" s="244"/>
      <c r="AZ204" s="247"/>
      <c r="BA204" s="248"/>
      <c r="BB204" s="248"/>
      <c r="BC204" s="248"/>
    </row>
    <row r="205" spans="47:55" ht="15">
      <c r="AU205" s="244"/>
      <c r="AV205" s="244"/>
      <c r="AW205" s="244"/>
      <c r="AX205" s="244"/>
      <c r="AY205" s="244"/>
      <c r="AZ205" s="247"/>
      <c r="BA205" s="248"/>
      <c r="BB205" s="248"/>
      <c r="BC205" s="248"/>
    </row>
    <row r="206" spans="47:55" ht="15">
      <c r="AU206" s="244"/>
      <c r="AV206" s="244"/>
      <c r="AW206" s="244"/>
      <c r="AX206" s="244"/>
      <c r="AY206" s="244"/>
      <c r="AZ206" s="247"/>
      <c r="BA206" s="248"/>
      <c r="BB206" s="248"/>
      <c r="BC206" s="248"/>
    </row>
    <row r="207" spans="47:55" ht="15">
      <c r="AU207" s="244"/>
      <c r="AV207" s="244"/>
      <c r="AW207" s="244"/>
      <c r="AX207" s="244"/>
      <c r="AY207" s="244"/>
      <c r="AZ207" s="247"/>
      <c r="BA207" s="248"/>
      <c r="BB207" s="248"/>
      <c r="BC207" s="248"/>
    </row>
    <row r="208" spans="47:55" ht="15">
      <c r="AU208" s="244"/>
      <c r="AV208" s="244"/>
      <c r="AW208" s="244"/>
      <c r="AX208" s="244"/>
      <c r="AY208" s="244"/>
      <c r="AZ208" s="247"/>
      <c r="BA208" s="248"/>
      <c r="BB208" s="248"/>
      <c r="BC208" s="248"/>
    </row>
    <row r="209" spans="47:55" ht="15">
      <c r="AU209" s="244"/>
      <c r="AV209" s="244"/>
      <c r="AW209" s="244"/>
      <c r="AX209" s="244"/>
      <c r="AY209" s="244"/>
      <c r="AZ209" s="247"/>
      <c r="BA209" s="248"/>
      <c r="BB209" s="248"/>
      <c r="BC209" s="248"/>
    </row>
    <row r="210" spans="47:55" ht="15">
      <c r="AU210" s="244"/>
      <c r="AV210" s="244"/>
      <c r="AW210" s="244"/>
      <c r="AX210" s="244"/>
      <c r="AY210" s="244"/>
      <c r="AZ210" s="247"/>
      <c r="BA210" s="248"/>
      <c r="BB210" s="248"/>
      <c r="BC210" s="248"/>
    </row>
    <row r="211" spans="47:55" ht="15">
      <c r="AU211" s="244"/>
      <c r="AV211" s="244"/>
      <c r="AW211" s="244"/>
      <c r="AX211" s="244"/>
      <c r="AY211" s="244"/>
      <c r="AZ211" s="247"/>
      <c r="BA211" s="248"/>
      <c r="BB211" s="248"/>
      <c r="BC211" s="248"/>
    </row>
    <row r="212" spans="47:55" ht="15">
      <c r="AU212" s="244"/>
      <c r="AV212" s="244"/>
      <c r="AW212" s="244"/>
      <c r="AX212" s="244"/>
      <c r="AY212" s="244"/>
      <c r="AZ212" s="247"/>
      <c r="BA212" s="248"/>
      <c r="BB212" s="248"/>
      <c r="BC212" s="248"/>
    </row>
    <row r="213" spans="47:55" ht="15">
      <c r="AU213" s="244"/>
      <c r="AV213" s="244"/>
      <c r="AW213" s="244"/>
      <c r="AX213" s="244"/>
      <c r="AY213" s="244"/>
      <c r="AZ213" s="247"/>
      <c r="BA213" s="248"/>
      <c r="BB213" s="248"/>
      <c r="BC213" s="248"/>
    </row>
    <row r="214" spans="47:55" ht="15">
      <c r="AU214" s="244"/>
      <c r="AV214" s="244"/>
      <c r="AW214" s="244"/>
      <c r="AX214" s="244"/>
      <c r="AY214" s="244"/>
      <c r="AZ214" s="247"/>
      <c r="BA214" s="248"/>
      <c r="BB214" s="248"/>
      <c r="BC214" s="248"/>
    </row>
    <row r="215" spans="47:55" ht="15">
      <c r="AU215" s="244"/>
      <c r="AV215" s="244"/>
      <c r="AW215" s="244"/>
      <c r="AX215" s="244"/>
      <c r="AY215" s="244"/>
      <c r="AZ215" s="247"/>
      <c r="BA215" s="248"/>
      <c r="BB215" s="248"/>
      <c r="BC215" s="248"/>
    </row>
    <row r="216" spans="47:55" ht="15">
      <c r="AU216" s="244"/>
      <c r="AV216" s="244"/>
      <c r="AW216" s="244"/>
      <c r="AX216" s="244"/>
      <c r="AY216" s="244"/>
      <c r="AZ216" s="247"/>
      <c r="BA216" s="248"/>
      <c r="BB216" s="248"/>
      <c r="BC216" s="248"/>
    </row>
    <row r="217" spans="47:55" ht="15">
      <c r="AU217" s="244"/>
      <c r="AV217" s="244"/>
      <c r="AW217" s="244"/>
      <c r="AX217" s="244"/>
      <c r="AY217" s="244"/>
      <c r="AZ217" s="247"/>
      <c r="BA217" s="248"/>
      <c r="BB217" s="248"/>
      <c r="BC217" s="248"/>
    </row>
    <row r="218" spans="47:55" ht="15">
      <c r="AU218" s="244"/>
      <c r="AV218" s="244"/>
      <c r="AW218" s="244"/>
      <c r="AX218" s="244"/>
      <c r="AY218" s="244"/>
      <c r="AZ218" s="247"/>
      <c r="BA218" s="248"/>
      <c r="BB218" s="248"/>
      <c r="BC218" s="248"/>
    </row>
    <row r="219" spans="47:55" ht="15">
      <c r="AU219" s="244"/>
      <c r="AV219" s="244"/>
      <c r="AW219" s="244"/>
      <c r="AX219" s="244"/>
      <c r="AY219" s="244"/>
      <c r="AZ219" s="247"/>
      <c r="BA219" s="248"/>
      <c r="BB219" s="248"/>
      <c r="BC219" s="248"/>
    </row>
    <row r="220" spans="47:55" ht="15">
      <c r="AU220" s="244"/>
      <c r="AV220" s="244"/>
      <c r="AW220" s="244"/>
      <c r="AX220" s="244"/>
      <c r="AY220" s="244"/>
      <c r="AZ220" s="247"/>
      <c r="BA220" s="248"/>
      <c r="BB220" s="248"/>
      <c r="BC220" s="248"/>
    </row>
    <row r="221" spans="47:55" ht="15">
      <c r="AU221" s="244"/>
      <c r="AV221" s="244"/>
      <c r="AW221" s="244"/>
      <c r="AX221" s="244"/>
      <c r="AY221" s="244"/>
      <c r="AZ221" s="247"/>
      <c r="BA221" s="248"/>
      <c r="BB221" s="248"/>
      <c r="BC221" s="248"/>
    </row>
    <row r="222" spans="47:55" ht="15">
      <c r="AU222" s="244"/>
      <c r="AV222" s="244"/>
      <c r="AW222" s="244"/>
      <c r="AX222" s="244"/>
      <c r="AY222" s="244"/>
      <c r="AZ222" s="247"/>
      <c r="BA222" s="248"/>
      <c r="BB222" s="248"/>
      <c r="BC222" s="248"/>
    </row>
    <row r="223" spans="47:55" ht="15">
      <c r="AU223" s="244"/>
      <c r="AV223" s="244"/>
      <c r="AW223" s="244"/>
      <c r="AX223" s="244"/>
      <c r="AY223" s="244"/>
      <c r="AZ223" s="247"/>
      <c r="BA223" s="248"/>
      <c r="BB223" s="248"/>
      <c r="BC223" s="248"/>
    </row>
    <row r="224" spans="47:55" ht="15">
      <c r="AU224" s="244"/>
      <c r="AV224" s="244"/>
      <c r="AW224" s="244"/>
      <c r="AX224" s="244"/>
      <c r="AY224" s="244"/>
      <c r="AZ224" s="247"/>
      <c r="BA224" s="248"/>
      <c r="BB224" s="248"/>
      <c r="BC224" s="248"/>
    </row>
    <row r="225" spans="47:55" ht="15">
      <c r="AU225" s="244"/>
      <c r="AV225" s="244"/>
      <c r="AW225" s="244"/>
      <c r="AX225" s="244"/>
      <c r="AY225" s="244"/>
      <c r="AZ225" s="247"/>
      <c r="BA225" s="248"/>
      <c r="BB225" s="248"/>
      <c r="BC225" s="248"/>
    </row>
    <row r="226" spans="47:55" ht="15">
      <c r="AU226" s="244"/>
      <c r="AV226" s="244"/>
      <c r="AW226" s="244"/>
      <c r="AX226" s="244"/>
      <c r="AY226" s="244"/>
      <c r="AZ226" s="247"/>
      <c r="BA226" s="248"/>
      <c r="BB226" s="248"/>
      <c r="BC226" s="248"/>
    </row>
    <row r="227" spans="47:55" ht="15">
      <c r="AU227" s="244"/>
      <c r="AV227" s="244"/>
      <c r="AW227" s="244"/>
      <c r="AX227" s="244"/>
      <c r="AY227" s="244"/>
      <c r="AZ227" s="247"/>
      <c r="BA227" s="248"/>
      <c r="BB227" s="248"/>
      <c r="BC227" s="248"/>
    </row>
    <row r="228" spans="47:55" ht="15">
      <c r="AU228" s="244"/>
      <c r="AV228" s="244"/>
      <c r="AW228" s="244"/>
      <c r="AX228" s="244"/>
      <c r="AY228" s="244"/>
      <c r="AZ228" s="247"/>
      <c r="BA228" s="248"/>
      <c r="BB228" s="248"/>
      <c r="BC228" s="248"/>
    </row>
    <row r="229" spans="47:55" ht="15">
      <c r="AU229" s="244"/>
      <c r="AV229" s="244"/>
      <c r="AW229" s="244"/>
      <c r="AX229" s="244"/>
      <c r="AY229" s="244"/>
      <c r="AZ229" s="247"/>
      <c r="BA229" s="248"/>
      <c r="BB229" s="248"/>
      <c r="BC229" s="248"/>
    </row>
    <row r="230" spans="47:55" ht="15">
      <c r="AU230" s="244"/>
      <c r="AV230" s="244"/>
      <c r="AW230" s="244"/>
      <c r="AX230" s="244"/>
      <c r="AY230" s="244"/>
      <c r="AZ230" s="247"/>
      <c r="BA230" s="248"/>
      <c r="BB230" s="248"/>
      <c r="BC230" s="248"/>
    </row>
    <row r="231" spans="47:55" ht="15">
      <c r="AU231" s="244"/>
      <c r="AV231" s="244"/>
      <c r="AW231" s="244"/>
      <c r="AX231" s="244"/>
      <c r="AY231" s="244"/>
      <c r="AZ231" s="247"/>
      <c r="BA231" s="248"/>
      <c r="BB231" s="248"/>
      <c r="BC231" s="248"/>
    </row>
    <row r="232" spans="47:55" ht="15">
      <c r="AU232" s="244"/>
      <c r="AV232" s="244"/>
      <c r="AW232" s="244"/>
      <c r="AX232" s="244"/>
      <c r="AY232" s="244"/>
      <c r="AZ232" s="247"/>
      <c r="BA232" s="248"/>
      <c r="BB232" s="248"/>
      <c r="BC232" s="248"/>
    </row>
    <row r="233" spans="47:55" ht="15">
      <c r="AU233" s="244"/>
      <c r="AV233" s="244"/>
      <c r="AW233" s="244"/>
      <c r="AX233" s="244"/>
      <c r="AY233" s="244"/>
      <c r="AZ233" s="247"/>
      <c r="BA233" s="248"/>
      <c r="BB233" s="248"/>
      <c r="BC233" s="248"/>
    </row>
    <row r="234" spans="47:55" ht="15">
      <c r="AU234" s="244"/>
      <c r="AV234" s="244"/>
      <c r="AW234" s="244"/>
      <c r="AX234" s="244"/>
      <c r="AY234" s="244"/>
      <c r="AZ234" s="247"/>
      <c r="BA234" s="248"/>
      <c r="BB234" s="248"/>
      <c r="BC234" s="248"/>
    </row>
    <row r="235" spans="47:55" ht="15">
      <c r="AU235" s="244"/>
      <c r="AV235" s="244"/>
      <c r="AW235" s="244"/>
      <c r="AX235" s="244"/>
      <c r="AY235" s="244"/>
      <c r="AZ235" s="247"/>
      <c r="BA235" s="248"/>
      <c r="BB235" s="248"/>
      <c r="BC235" s="248"/>
    </row>
    <row r="236" spans="47:55" ht="15">
      <c r="AU236" s="244"/>
      <c r="AV236" s="244"/>
      <c r="AW236" s="244"/>
      <c r="AX236" s="244"/>
      <c r="AY236" s="244"/>
      <c r="AZ236" s="247"/>
      <c r="BA236" s="248"/>
      <c r="BB236" s="248"/>
      <c r="BC236" s="248"/>
    </row>
    <row r="237" spans="47:55" ht="15">
      <c r="AU237" s="244"/>
      <c r="AV237" s="244"/>
      <c r="AW237" s="244"/>
      <c r="AX237" s="244"/>
      <c r="AY237" s="244"/>
      <c r="AZ237" s="247"/>
      <c r="BA237" s="248"/>
      <c r="BB237" s="248"/>
      <c r="BC237" s="248"/>
    </row>
    <row r="238" spans="47:55" ht="15">
      <c r="AU238" s="244"/>
      <c r="AV238" s="244"/>
      <c r="AW238" s="244"/>
      <c r="AX238" s="244"/>
      <c r="AY238" s="244"/>
      <c r="AZ238" s="247"/>
      <c r="BA238" s="248"/>
      <c r="BB238" s="248"/>
      <c r="BC238" s="248"/>
    </row>
    <row r="239" spans="47:55" ht="15">
      <c r="AU239" s="244"/>
      <c r="AV239" s="244"/>
      <c r="AW239" s="244"/>
      <c r="AX239" s="244"/>
      <c r="AY239" s="244"/>
      <c r="AZ239" s="247"/>
      <c r="BA239" s="248"/>
      <c r="BB239" s="248"/>
      <c r="BC239" s="248"/>
    </row>
    <row r="240" spans="47:55" ht="15">
      <c r="AU240" s="244"/>
      <c r="AV240" s="244"/>
      <c r="AW240" s="244"/>
      <c r="AX240" s="244"/>
      <c r="AY240" s="244"/>
      <c r="AZ240" s="247"/>
      <c r="BA240" s="248"/>
      <c r="BB240" s="248"/>
      <c r="BC240" s="248"/>
    </row>
    <row r="241" spans="47:55" ht="15">
      <c r="AU241" s="244"/>
      <c r="AV241" s="244"/>
      <c r="AW241" s="244"/>
      <c r="AX241" s="244"/>
      <c r="AY241" s="244"/>
      <c r="AZ241" s="247"/>
      <c r="BA241" s="248"/>
      <c r="BB241" s="248"/>
      <c r="BC241" s="248"/>
    </row>
    <row r="242" spans="47:55" ht="15">
      <c r="AU242" s="244"/>
      <c r="AV242" s="244"/>
      <c r="AW242" s="244"/>
      <c r="AX242" s="244"/>
      <c r="AY242" s="244"/>
      <c r="AZ242" s="247"/>
      <c r="BA242" s="248"/>
      <c r="BB242" s="248"/>
      <c r="BC242" s="248"/>
    </row>
    <row r="243" spans="47:55" ht="15">
      <c r="AU243" s="244"/>
      <c r="AV243" s="244"/>
      <c r="AW243" s="244"/>
      <c r="AX243" s="244"/>
      <c r="AY243" s="244"/>
      <c r="AZ243" s="247"/>
      <c r="BA243" s="248"/>
      <c r="BB243" s="248"/>
      <c r="BC243" s="248"/>
    </row>
    <row r="244" spans="47:55" ht="15">
      <c r="AU244" s="244"/>
      <c r="AV244" s="244"/>
      <c r="AW244" s="244"/>
      <c r="AX244" s="244"/>
      <c r="AY244" s="244"/>
      <c r="AZ244" s="247"/>
      <c r="BA244" s="248"/>
      <c r="BB244" s="248"/>
      <c r="BC244" s="248"/>
    </row>
    <row r="245" spans="47:55" ht="15">
      <c r="AU245" s="244"/>
      <c r="AV245" s="244"/>
      <c r="AW245" s="244"/>
      <c r="AX245" s="244"/>
      <c r="AY245" s="244"/>
      <c r="AZ245" s="247"/>
      <c r="BA245" s="248"/>
      <c r="BB245" s="248"/>
      <c r="BC245" s="248"/>
    </row>
    <row r="246" spans="47:55" ht="15">
      <c r="AU246" s="244"/>
      <c r="AV246" s="244"/>
      <c r="AW246" s="244"/>
      <c r="AX246" s="244"/>
      <c r="AY246" s="244"/>
      <c r="AZ246" s="247"/>
      <c r="BA246" s="248"/>
      <c r="BB246" s="248"/>
      <c r="BC246" s="248"/>
    </row>
    <row r="247" spans="47:55" ht="15">
      <c r="AU247" s="244"/>
      <c r="AV247" s="244"/>
      <c r="AW247" s="244"/>
      <c r="AX247" s="244"/>
      <c r="AY247" s="244"/>
      <c r="AZ247" s="247"/>
      <c r="BA247" s="248"/>
      <c r="BB247" s="248"/>
      <c r="BC247" s="248"/>
    </row>
    <row r="248" spans="47:55" ht="15">
      <c r="AU248" s="244"/>
      <c r="AV248" s="244"/>
      <c r="AW248" s="244"/>
      <c r="AX248" s="244"/>
      <c r="AY248" s="244"/>
      <c r="AZ248" s="247"/>
      <c r="BA248" s="248"/>
      <c r="BB248" s="248"/>
      <c r="BC248" s="248"/>
    </row>
    <row r="249" spans="47:55" ht="15">
      <c r="AU249" s="244"/>
      <c r="AV249" s="244"/>
      <c r="AW249" s="244"/>
      <c r="AX249" s="244"/>
      <c r="AY249" s="244"/>
      <c r="AZ249" s="247"/>
      <c r="BA249" s="248"/>
      <c r="BB249" s="248"/>
      <c r="BC249" s="248"/>
    </row>
    <row r="250" spans="47:55" ht="15">
      <c r="AU250" s="244"/>
      <c r="AV250" s="244"/>
      <c r="AW250" s="244"/>
      <c r="AX250" s="244"/>
      <c r="AY250" s="244"/>
      <c r="AZ250" s="247"/>
      <c r="BA250" s="248"/>
      <c r="BB250" s="248"/>
      <c r="BC250" s="248"/>
    </row>
    <row r="251" spans="47:55" ht="15">
      <c r="AU251" s="244"/>
      <c r="AV251" s="244"/>
      <c r="AW251" s="244"/>
      <c r="AX251" s="244"/>
      <c r="AY251" s="244"/>
      <c r="AZ251" s="247"/>
      <c r="BA251" s="248"/>
      <c r="BB251" s="248"/>
      <c r="BC251" s="248"/>
    </row>
    <row r="252" spans="47:55" ht="15">
      <c r="AU252" s="244"/>
      <c r="AV252" s="244"/>
      <c r="AW252" s="244"/>
      <c r="AX252" s="244"/>
      <c r="AY252" s="244"/>
      <c r="AZ252" s="247"/>
      <c r="BA252" s="248"/>
      <c r="BB252" s="248"/>
      <c r="BC252" s="248"/>
    </row>
    <row r="253" spans="47:55" ht="15">
      <c r="AU253" s="244"/>
      <c r="AV253" s="244"/>
      <c r="AW253" s="244"/>
      <c r="AX253" s="244"/>
      <c r="AY253" s="244"/>
      <c r="AZ253" s="247"/>
      <c r="BA253" s="248"/>
      <c r="BB253" s="248"/>
      <c r="BC253" s="248"/>
    </row>
    <row r="254" spans="47:55" ht="15">
      <c r="AU254" s="244"/>
      <c r="AV254" s="244"/>
      <c r="AW254" s="244"/>
      <c r="AX254" s="244"/>
      <c r="AY254" s="244"/>
      <c r="AZ254" s="247"/>
      <c r="BA254" s="248"/>
      <c r="BB254" s="248"/>
      <c r="BC254" s="248"/>
    </row>
    <row r="255" spans="47:55" ht="15">
      <c r="AU255" s="244"/>
      <c r="AV255" s="244"/>
      <c r="AW255" s="244"/>
      <c r="AX255" s="244"/>
      <c r="AY255" s="244"/>
      <c r="AZ255" s="247"/>
      <c r="BA255" s="248"/>
      <c r="BB255" s="248"/>
      <c r="BC255" s="248"/>
    </row>
    <row r="256" spans="47:55" ht="15">
      <c r="AU256" s="244"/>
      <c r="AV256" s="244"/>
      <c r="AW256" s="244"/>
      <c r="AX256" s="244"/>
      <c r="AY256" s="244"/>
      <c r="AZ256" s="247"/>
      <c r="BA256" s="248"/>
      <c r="BB256" s="248"/>
      <c r="BC256" s="248"/>
    </row>
    <row r="257" spans="47:55" ht="15">
      <c r="AU257" s="244"/>
      <c r="AV257" s="244"/>
      <c r="AW257" s="244"/>
      <c r="AX257" s="244"/>
      <c r="AY257" s="244"/>
      <c r="AZ257" s="247"/>
      <c r="BA257" s="248"/>
      <c r="BB257" s="248"/>
      <c r="BC257" s="248"/>
    </row>
    <row r="258" spans="47:55" ht="15">
      <c r="AU258" s="244"/>
      <c r="AV258" s="244"/>
      <c r="AW258" s="244"/>
      <c r="AX258" s="244"/>
      <c r="AY258" s="244"/>
      <c r="AZ258" s="247"/>
      <c r="BA258" s="248"/>
      <c r="BB258" s="248"/>
      <c r="BC258" s="248"/>
    </row>
    <row r="259" spans="47:55" ht="15">
      <c r="AU259" s="244"/>
      <c r="AV259" s="244"/>
      <c r="AW259" s="244"/>
      <c r="AX259" s="244"/>
      <c r="AY259" s="244"/>
      <c r="AZ259" s="247"/>
      <c r="BA259" s="248"/>
      <c r="BB259" s="248"/>
      <c r="BC259" s="248"/>
    </row>
    <row r="260" spans="47:55" ht="15">
      <c r="AU260" s="244"/>
      <c r="AV260" s="244"/>
      <c r="AW260" s="244"/>
      <c r="AX260" s="244"/>
      <c r="AY260" s="244"/>
      <c r="AZ260" s="247"/>
      <c r="BA260" s="248"/>
      <c r="BB260" s="248"/>
      <c r="BC260" s="248"/>
    </row>
    <row r="261" spans="47:55" ht="15">
      <c r="AU261" s="244"/>
      <c r="AV261" s="244"/>
      <c r="AW261" s="244"/>
      <c r="AX261" s="244"/>
      <c r="AY261" s="244"/>
      <c r="AZ261" s="247"/>
      <c r="BA261" s="248"/>
      <c r="BB261" s="248"/>
      <c r="BC261" s="248"/>
    </row>
    <row r="262" spans="47:55" ht="15">
      <c r="AU262" s="244"/>
      <c r="AV262" s="244"/>
      <c r="AW262" s="244"/>
      <c r="AX262" s="244"/>
      <c r="AY262" s="244"/>
      <c r="AZ262" s="247"/>
      <c r="BA262" s="248"/>
      <c r="BB262" s="248"/>
      <c r="BC262" s="248"/>
    </row>
    <row r="263" spans="47:55" ht="15">
      <c r="AU263" s="244"/>
      <c r="AV263" s="244"/>
      <c r="AW263" s="244"/>
      <c r="AX263" s="244"/>
      <c r="AY263" s="244"/>
      <c r="AZ263" s="247"/>
      <c r="BA263" s="248"/>
      <c r="BB263" s="248"/>
      <c r="BC263" s="248"/>
    </row>
    <row r="264" spans="47:55" ht="15">
      <c r="AU264" s="244"/>
      <c r="AV264" s="244"/>
      <c r="AW264" s="244"/>
      <c r="AX264" s="244"/>
      <c r="AY264" s="244"/>
      <c r="AZ264" s="247"/>
      <c r="BA264" s="248"/>
      <c r="BB264" s="248"/>
      <c r="BC264" s="248"/>
    </row>
    <row r="265" spans="47:55" ht="15">
      <c r="AU265" s="244"/>
      <c r="AV265" s="244"/>
      <c r="AW265" s="244"/>
      <c r="AX265" s="244"/>
      <c r="AY265" s="244"/>
      <c r="AZ265" s="247"/>
      <c r="BA265" s="248"/>
      <c r="BB265" s="248"/>
      <c r="BC265" s="248"/>
    </row>
    <row r="266" spans="47:55" ht="15">
      <c r="AU266" s="244"/>
      <c r="AV266" s="244"/>
      <c r="AW266" s="244"/>
      <c r="AX266" s="244"/>
      <c r="AY266" s="244"/>
      <c r="AZ266" s="247"/>
      <c r="BA266" s="248"/>
      <c r="BB266" s="248"/>
      <c r="BC266" s="248"/>
    </row>
    <row r="267" spans="47:55" ht="15">
      <c r="AU267" s="244"/>
      <c r="AV267" s="244"/>
      <c r="AW267" s="244"/>
      <c r="AX267" s="244"/>
      <c r="AY267" s="244"/>
      <c r="AZ267" s="247"/>
      <c r="BA267" s="248"/>
      <c r="BB267" s="248"/>
      <c r="BC267" s="248"/>
    </row>
    <row r="268" spans="47:55" ht="15">
      <c r="AU268" s="244"/>
      <c r="AV268" s="244"/>
      <c r="AW268" s="244"/>
      <c r="AX268" s="244"/>
      <c r="AY268" s="244"/>
      <c r="AZ268" s="247"/>
      <c r="BA268" s="248"/>
      <c r="BB268" s="248"/>
      <c r="BC268" s="248"/>
    </row>
    <row r="269" spans="47:55" ht="15">
      <c r="AU269" s="244"/>
      <c r="AV269" s="244"/>
      <c r="AW269" s="244"/>
      <c r="AX269" s="244"/>
      <c r="AY269" s="244"/>
      <c r="AZ269" s="247"/>
      <c r="BA269" s="248"/>
      <c r="BB269" s="248"/>
      <c r="BC269" s="248"/>
    </row>
    <row r="270" spans="47:55" ht="15">
      <c r="AU270" s="244"/>
      <c r="AV270" s="244"/>
      <c r="AW270" s="244"/>
      <c r="AX270" s="244"/>
      <c r="AY270" s="244"/>
      <c r="AZ270" s="247"/>
      <c r="BA270" s="248"/>
      <c r="BB270" s="248"/>
      <c r="BC270" s="248"/>
    </row>
    <row r="271" spans="47:55" ht="15">
      <c r="AU271" s="244"/>
      <c r="AV271" s="244"/>
      <c r="AW271" s="244"/>
      <c r="AX271" s="244"/>
      <c r="AY271" s="244"/>
      <c r="AZ271" s="247"/>
      <c r="BA271" s="248"/>
      <c r="BB271" s="248"/>
      <c r="BC271" s="248"/>
    </row>
    <row r="272" spans="47:55" ht="15">
      <c r="AU272" s="244"/>
      <c r="AV272" s="244"/>
      <c r="AW272" s="244"/>
      <c r="AX272" s="244"/>
      <c r="AY272" s="244"/>
      <c r="AZ272" s="247"/>
      <c r="BA272" s="248"/>
      <c r="BB272" s="248"/>
      <c r="BC272" s="248"/>
    </row>
    <row r="273" spans="47:55" ht="15">
      <c r="AU273" s="244"/>
      <c r="AV273" s="244"/>
      <c r="AW273" s="244"/>
      <c r="AX273" s="244"/>
      <c r="AY273" s="244"/>
      <c r="AZ273" s="247"/>
      <c r="BA273" s="248"/>
      <c r="BB273" s="248"/>
      <c r="BC273" s="248"/>
    </row>
    <row r="274" spans="47:55" ht="15">
      <c r="AU274" s="244"/>
      <c r="AV274" s="244"/>
      <c r="AW274" s="244"/>
      <c r="AX274" s="244"/>
      <c r="AY274" s="244"/>
      <c r="AZ274" s="247"/>
      <c r="BA274" s="248"/>
      <c r="BB274" s="248"/>
      <c r="BC274" s="248"/>
    </row>
    <row r="275" spans="47:55" ht="15">
      <c r="AU275" s="244"/>
      <c r="AV275" s="244"/>
      <c r="AW275" s="244"/>
      <c r="AX275" s="244"/>
      <c r="AY275" s="244"/>
      <c r="AZ275" s="247"/>
      <c r="BA275" s="248"/>
      <c r="BB275" s="248"/>
      <c r="BC275" s="248"/>
    </row>
    <row r="276" spans="47:55" ht="15">
      <c r="AU276" s="244"/>
      <c r="AV276" s="244"/>
      <c r="AW276" s="244"/>
      <c r="AX276" s="244"/>
      <c r="AY276" s="244"/>
      <c r="AZ276" s="247"/>
      <c r="BA276" s="248"/>
      <c r="BB276" s="248"/>
      <c r="BC276" s="248"/>
    </row>
    <row r="277" spans="47:55" ht="15">
      <c r="AU277" s="244"/>
      <c r="AV277" s="244"/>
      <c r="AW277" s="244"/>
      <c r="AX277" s="244"/>
      <c r="AY277" s="244"/>
      <c r="AZ277" s="247"/>
      <c r="BA277" s="248"/>
      <c r="BB277" s="248"/>
      <c r="BC277" s="248"/>
    </row>
    <row r="278" spans="47:55" ht="15">
      <c r="AU278" s="244"/>
      <c r="AV278" s="244"/>
      <c r="AW278" s="244"/>
      <c r="AX278" s="244"/>
      <c r="AY278" s="244"/>
      <c r="AZ278" s="247"/>
      <c r="BA278" s="248"/>
      <c r="BB278" s="248"/>
      <c r="BC278" s="248"/>
    </row>
    <row r="279" spans="47:55" ht="15">
      <c r="AU279" s="244"/>
      <c r="AV279" s="244"/>
      <c r="AW279" s="244"/>
      <c r="AX279" s="244"/>
      <c r="AY279" s="244"/>
      <c r="AZ279" s="247"/>
      <c r="BA279" s="248"/>
      <c r="BB279" s="248"/>
      <c r="BC279" s="248"/>
    </row>
    <row r="280" spans="47:55" ht="15">
      <c r="AU280" s="244"/>
      <c r="AV280" s="244"/>
      <c r="AW280" s="244"/>
      <c r="AX280" s="244"/>
      <c r="AY280" s="244"/>
      <c r="AZ280" s="247"/>
      <c r="BA280" s="248"/>
      <c r="BB280" s="248"/>
      <c r="BC280" s="248"/>
    </row>
    <row r="281" spans="47:55" ht="15">
      <c r="AU281" s="244"/>
      <c r="AV281" s="244"/>
      <c r="AW281" s="244"/>
      <c r="AX281" s="244"/>
      <c r="AY281" s="244"/>
      <c r="AZ281" s="247"/>
      <c r="BA281" s="248"/>
      <c r="BB281" s="248"/>
      <c r="BC281" s="248"/>
    </row>
    <row r="282" spans="47:55" ht="15">
      <c r="AU282" s="244"/>
      <c r="AV282" s="244"/>
      <c r="AW282" s="244"/>
      <c r="AX282" s="244"/>
      <c r="AY282" s="244"/>
      <c r="AZ282" s="247"/>
      <c r="BA282" s="248"/>
      <c r="BB282" s="248"/>
      <c r="BC282" s="248"/>
    </row>
    <row r="283" spans="47:55" ht="15">
      <c r="AU283" s="244"/>
      <c r="AV283" s="244"/>
      <c r="AW283" s="244"/>
      <c r="AX283" s="244"/>
      <c r="AY283" s="244"/>
      <c r="AZ283" s="247"/>
      <c r="BA283" s="248"/>
      <c r="BB283" s="248"/>
      <c r="BC283" s="248"/>
    </row>
    <row r="284" spans="47:55" ht="15">
      <c r="AU284" s="244"/>
      <c r="AV284" s="244"/>
      <c r="AW284" s="244"/>
      <c r="AX284" s="244"/>
      <c r="AY284" s="244"/>
      <c r="AZ284" s="247"/>
      <c r="BA284" s="248"/>
      <c r="BB284" s="248"/>
      <c r="BC284" s="248"/>
    </row>
    <row r="285" spans="47:55" ht="15">
      <c r="AU285" s="244"/>
      <c r="AV285" s="244"/>
      <c r="AW285" s="244"/>
      <c r="AX285" s="244"/>
      <c r="AY285" s="244"/>
      <c r="AZ285" s="247"/>
      <c r="BA285" s="248"/>
      <c r="BB285" s="248"/>
      <c r="BC285" s="248"/>
    </row>
    <row r="286" spans="47:55" ht="15">
      <c r="AU286" s="244"/>
      <c r="AV286" s="244"/>
      <c r="AW286" s="244"/>
      <c r="AX286" s="244"/>
      <c r="AY286" s="244"/>
      <c r="AZ286" s="247"/>
      <c r="BA286" s="248"/>
      <c r="BB286" s="248"/>
      <c r="BC286" s="248"/>
    </row>
    <row r="287" spans="47:55" ht="15">
      <c r="AU287" s="244"/>
      <c r="AV287" s="244"/>
      <c r="AW287" s="244"/>
      <c r="AX287" s="244"/>
      <c r="AY287" s="244"/>
      <c r="AZ287" s="247"/>
      <c r="BA287" s="248"/>
      <c r="BB287" s="248"/>
      <c r="BC287" s="248"/>
    </row>
    <row r="288" spans="47:55" ht="15">
      <c r="AU288" s="244"/>
      <c r="AV288" s="244"/>
      <c r="AW288" s="244"/>
      <c r="AX288" s="244"/>
      <c r="AY288" s="244"/>
      <c r="AZ288" s="247"/>
      <c r="BA288" s="248"/>
      <c r="BB288" s="248"/>
      <c r="BC288" s="248"/>
    </row>
    <row r="289" spans="47:55" ht="15">
      <c r="AU289" s="244"/>
      <c r="AV289" s="244"/>
      <c r="AW289" s="244"/>
      <c r="AX289" s="244"/>
      <c r="AY289" s="244"/>
      <c r="AZ289" s="247"/>
      <c r="BA289" s="248"/>
      <c r="BB289" s="248"/>
      <c r="BC289" s="248"/>
    </row>
    <row r="290" spans="47:55" ht="15">
      <c r="AU290" s="244"/>
      <c r="AV290" s="244"/>
      <c r="AW290" s="244"/>
      <c r="AX290" s="244"/>
      <c r="AY290" s="244"/>
      <c r="AZ290" s="247"/>
      <c r="BA290" s="248"/>
      <c r="BB290" s="248"/>
      <c r="BC290" s="248"/>
    </row>
    <row r="291" spans="47:55" ht="15">
      <c r="AU291" s="244"/>
      <c r="AV291" s="244"/>
      <c r="AW291" s="244"/>
      <c r="AX291" s="244"/>
      <c r="AY291" s="244"/>
      <c r="AZ291" s="247"/>
      <c r="BA291" s="248"/>
      <c r="BB291" s="248"/>
      <c r="BC291" s="248"/>
    </row>
    <row r="292" spans="47:55" ht="15">
      <c r="AU292" s="244"/>
      <c r="AV292" s="244"/>
      <c r="AW292" s="244"/>
      <c r="AX292" s="244"/>
      <c r="AY292" s="244"/>
      <c r="AZ292" s="247"/>
      <c r="BA292" s="248"/>
      <c r="BB292" s="248"/>
      <c r="BC292" s="248"/>
    </row>
    <row r="293" spans="47:55" ht="15">
      <c r="AU293" s="244"/>
      <c r="AV293" s="244"/>
      <c r="AW293" s="244"/>
      <c r="AX293" s="244"/>
      <c r="AY293" s="244"/>
      <c r="AZ293" s="247"/>
      <c r="BA293" s="248"/>
      <c r="BB293" s="248"/>
      <c r="BC293" s="248"/>
    </row>
    <row r="294" spans="47:55" ht="15">
      <c r="AU294" s="244"/>
      <c r="AV294" s="244"/>
      <c r="AW294" s="244"/>
      <c r="AX294" s="244"/>
      <c r="AY294" s="244"/>
      <c r="AZ294" s="247"/>
      <c r="BA294" s="248"/>
      <c r="BB294" s="248"/>
      <c r="BC294" s="248"/>
    </row>
    <row r="295" spans="47:55" ht="15">
      <c r="AU295" s="244"/>
      <c r="AV295" s="244"/>
      <c r="AW295" s="244"/>
      <c r="AX295" s="244"/>
      <c r="AY295" s="244"/>
      <c r="AZ295" s="247"/>
      <c r="BA295" s="248"/>
      <c r="BB295" s="248"/>
      <c r="BC295" s="248"/>
    </row>
    <row r="296" spans="47:55" ht="15">
      <c r="AU296" s="244"/>
      <c r="AV296" s="244"/>
      <c r="AW296" s="244"/>
      <c r="AX296" s="244"/>
      <c r="AY296" s="244"/>
      <c r="AZ296" s="247"/>
      <c r="BA296" s="248"/>
      <c r="BB296" s="248"/>
      <c r="BC296" s="248"/>
    </row>
    <row r="297" spans="47:55" ht="15">
      <c r="AU297" s="244"/>
      <c r="AV297" s="244"/>
      <c r="AW297" s="244"/>
      <c r="AX297" s="244"/>
      <c r="AY297" s="244"/>
      <c r="AZ297" s="247"/>
      <c r="BA297" s="248"/>
      <c r="BB297" s="248"/>
      <c r="BC297" s="248"/>
    </row>
    <row r="298" spans="47:55" ht="15">
      <c r="AU298" s="244"/>
      <c r="AV298" s="244"/>
      <c r="AW298" s="244"/>
      <c r="AX298" s="244"/>
      <c r="AY298" s="244"/>
      <c r="AZ298" s="247"/>
      <c r="BA298" s="248"/>
      <c r="BB298" s="248"/>
      <c r="BC298" s="248"/>
    </row>
    <row r="299" spans="47:55" ht="15">
      <c r="AU299" s="244"/>
      <c r="AV299" s="244"/>
      <c r="AW299" s="244"/>
      <c r="AX299" s="244"/>
      <c r="AY299" s="244"/>
      <c r="AZ299" s="247"/>
      <c r="BA299" s="248"/>
      <c r="BB299" s="248"/>
      <c r="BC299" s="248"/>
    </row>
    <row r="300" spans="47:55" ht="15">
      <c r="AU300" s="244"/>
      <c r="AV300" s="244"/>
      <c r="AW300" s="244"/>
      <c r="AX300" s="244"/>
      <c r="AY300" s="244"/>
      <c r="AZ300" s="247"/>
      <c r="BA300" s="248"/>
      <c r="BB300" s="248"/>
      <c r="BC300" s="248"/>
    </row>
    <row r="301" spans="47:55" ht="15">
      <c r="AU301" s="244"/>
      <c r="AV301" s="244"/>
      <c r="AW301" s="244"/>
      <c r="AX301" s="244"/>
      <c r="AY301" s="244"/>
      <c r="AZ301" s="247"/>
      <c r="BA301" s="248"/>
      <c r="BB301" s="248"/>
      <c r="BC301" s="248"/>
    </row>
    <row r="302" spans="47:55" ht="15">
      <c r="AU302" s="244"/>
      <c r="AV302" s="244"/>
      <c r="AW302" s="244"/>
      <c r="AX302" s="244"/>
      <c r="AY302" s="244"/>
      <c r="AZ302" s="247"/>
      <c r="BA302" s="248"/>
      <c r="BB302" s="248"/>
      <c r="BC302" s="248"/>
    </row>
    <row r="303" spans="47:55" ht="15">
      <c r="AU303" s="244"/>
      <c r="AV303" s="244"/>
      <c r="AW303" s="244"/>
      <c r="AX303" s="244"/>
      <c r="AY303" s="244"/>
      <c r="AZ303" s="247"/>
      <c r="BA303" s="248"/>
      <c r="BB303" s="248"/>
      <c r="BC303" s="248"/>
    </row>
    <row r="304" spans="47:55" ht="15">
      <c r="AU304" s="244"/>
      <c r="AV304" s="244"/>
      <c r="AW304" s="244"/>
      <c r="AX304" s="244"/>
      <c r="AY304" s="244"/>
      <c r="AZ304" s="247"/>
      <c r="BA304" s="248"/>
      <c r="BB304" s="248"/>
      <c r="BC304" s="248"/>
    </row>
    <row r="305" spans="47:55" ht="15">
      <c r="AU305" s="244"/>
      <c r="AV305" s="244"/>
      <c r="AW305" s="244"/>
      <c r="AX305" s="244"/>
      <c r="AY305" s="244"/>
      <c r="AZ305" s="247"/>
      <c r="BA305" s="248"/>
      <c r="BB305" s="248"/>
      <c r="BC305" s="248"/>
    </row>
    <row r="306" spans="47:55" ht="15">
      <c r="AU306" s="244"/>
      <c r="AV306" s="244"/>
      <c r="AW306" s="244"/>
      <c r="AX306" s="244"/>
      <c r="AY306" s="244"/>
      <c r="AZ306" s="247"/>
      <c r="BA306" s="248"/>
      <c r="BB306" s="248"/>
      <c r="BC306" s="248"/>
    </row>
    <row r="307" spans="47:55" ht="15">
      <c r="AU307" s="244"/>
      <c r="AV307" s="244"/>
      <c r="AW307" s="244"/>
      <c r="AX307" s="244"/>
      <c r="AY307" s="244"/>
      <c r="AZ307" s="247"/>
      <c r="BA307" s="248"/>
      <c r="BB307" s="248"/>
      <c r="BC307" s="248"/>
    </row>
    <row r="308" spans="47:55" ht="15">
      <c r="AU308" s="244"/>
      <c r="AV308" s="244"/>
      <c r="AW308" s="244"/>
      <c r="AX308" s="244"/>
      <c r="AY308" s="244"/>
      <c r="AZ308" s="247"/>
      <c r="BA308" s="248"/>
      <c r="BB308" s="248"/>
      <c r="BC308" s="248"/>
    </row>
    <row r="309" spans="47:55" ht="15">
      <c r="AU309" s="244"/>
      <c r="AV309" s="244"/>
      <c r="AW309" s="244"/>
      <c r="AX309" s="244"/>
      <c r="AY309" s="244"/>
      <c r="AZ309" s="247"/>
      <c r="BA309" s="248"/>
      <c r="BB309" s="248"/>
      <c r="BC309" s="248"/>
    </row>
    <row r="310" spans="47:55" ht="15">
      <c r="AU310" s="244"/>
      <c r="AV310" s="244"/>
      <c r="AW310" s="244"/>
      <c r="AX310" s="244"/>
      <c r="AY310" s="244"/>
      <c r="AZ310" s="247"/>
      <c r="BA310" s="248"/>
      <c r="BB310" s="248"/>
      <c r="BC310" s="248"/>
    </row>
    <row r="311" spans="47:55" ht="15">
      <c r="AU311" s="244"/>
      <c r="AV311" s="244"/>
      <c r="AW311" s="244"/>
      <c r="AX311" s="244"/>
      <c r="AY311" s="244"/>
      <c r="AZ311" s="247"/>
      <c r="BA311" s="248"/>
      <c r="BB311" s="248"/>
      <c r="BC311" s="248"/>
    </row>
    <row r="312" spans="47:55" ht="15">
      <c r="AU312" s="244"/>
      <c r="AV312" s="244"/>
      <c r="AW312" s="244"/>
      <c r="AX312" s="244"/>
      <c r="AY312" s="244"/>
      <c r="AZ312" s="247"/>
      <c r="BA312" s="248"/>
      <c r="BB312" s="248"/>
      <c r="BC312" s="248"/>
    </row>
    <row r="313" spans="47:55" ht="15">
      <c r="AU313" s="244"/>
      <c r="AV313" s="244"/>
      <c r="AW313" s="244"/>
      <c r="AX313" s="244"/>
      <c r="AY313" s="244"/>
      <c r="AZ313" s="247"/>
      <c r="BA313" s="248"/>
      <c r="BB313" s="248"/>
      <c r="BC313" s="248"/>
    </row>
    <row r="314" spans="47:55" ht="15">
      <c r="AU314" s="244"/>
      <c r="AV314" s="244"/>
      <c r="AW314" s="244"/>
      <c r="AX314" s="244"/>
      <c r="AY314" s="244"/>
      <c r="AZ314" s="247"/>
      <c r="BA314" s="248"/>
      <c r="BB314" s="248"/>
      <c r="BC314" s="248"/>
    </row>
    <row r="315" spans="47:55" ht="15">
      <c r="AU315" s="244"/>
      <c r="AV315" s="244"/>
      <c r="AW315" s="244"/>
      <c r="AX315" s="244"/>
      <c r="AY315" s="244"/>
      <c r="AZ315" s="247"/>
      <c r="BA315" s="248"/>
      <c r="BB315" s="248"/>
      <c r="BC315" s="248"/>
    </row>
    <row r="316" spans="47:55" ht="15">
      <c r="AU316" s="244"/>
      <c r="AV316" s="244"/>
      <c r="AW316" s="244"/>
      <c r="AX316" s="244"/>
      <c r="AY316" s="244"/>
      <c r="AZ316" s="247"/>
      <c r="BA316" s="248"/>
      <c r="BB316" s="248"/>
      <c r="BC316" s="248"/>
    </row>
    <row r="317" spans="47:55" ht="15">
      <c r="AU317" s="244"/>
      <c r="AV317" s="244"/>
      <c r="AW317" s="244"/>
      <c r="AX317" s="244"/>
      <c r="AY317" s="244"/>
      <c r="AZ317" s="247"/>
      <c r="BA317" s="248"/>
      <c r="BB317" s="248"/>
      <c r="BC317" s="248"/>
    </row>
    <row r="318" spans="47:55" ht="15">
      <c r="AU318" s="244"/>
      <c r="AV318" s="244"/>
      <c r="AW318" s="244"/>
      <c r="AX318" s="244"/>
      <c r="AY318" s="244"/>
      <c r="AZ318" s="247"/>
      <c r="BA318" s="248"/>
      <c r="BB318" s="248"/>
      <c r="BC318" s="248"/>
    </row>
    <row r="319" spans="47:55" ht="15">
      <c r="AU319" s="244"/>
      <c r="AV319" s="244"/>
      <c r="AW319" s="244"/>
      <c r="AX319" s="244"/>
      <c r="AY319" s="244"/>
      <c r="AZ319" s="247"/>
      <c r="BA319" s="248"/>
      <c r="BB319" s="248"/>
      <c r="BC319" s="248"/>
    </row>
    <row r="320" spans="47:55" ht="15">
      <c r="AU320" s="244"/>
      <c r="AV320" s="244"/>
      <c r="AW320" s="244"/>
      <c r="AX320" s="244"/>
      <c r="AY320" s="244"/>
      <c r="AZ320" s="247"/>
      <c r="BA320" s="248"/>
      <c r="BB320" s="248"/>
      <c r="BC320" s="248"/>
    </row>
    <row r="321" spans="47:55" ht="15">
      <c r="AU321" s="244"/>
      <c r="AV321" s="244"/>
      <c r="AW321" s="244"/>
      <c r="AX321" s="244"/>
      <c r="AY321" s="244"/>
      <c r="AZ321" s="247"/>
      <c r="BA321" s="248"/>
      <c r="BB321" s="248"/>
      <c r="BC321" s="248"/>
    </row>
    <row r="322" spans="47:55" ht="15">
      <c r="AU322" s="244"/>
      <c r="AV322" s="244"/>
      <c r="AW322" s="244"/>
      <c r="AX322" s="244"/>
      <c r="AY322" s="244"/>
      <c r="AZ322" s="247"/>
      <c r="BA322" s="248"/>
      <c r="BB322" s="248"/>
      <c r="BC322" s="248"/>
    </row>
    <row r="323" spans="47:55" ht="15">
      <c r="AU323" s="244"/>
      <c r="AV323" s="244"/>
      <c r="AW323" s="244"/>
      <c r="AX323" s="244"/>
      <c r="AY323" s="244"/>
      <c r="AZ323" s="247"/>
      <c r="BA323" s="248"/>
      <c r="BB323" s="248"/>
      <c r="BC323" s="248"/>
    </row>
    <row r="324" spans="47:55" ht="15">
      <c r="AU324" s="244"/>
      <c r="AV324" s="244"/>
      <c r="AW324" s="244"/>
      <c r="AX324" s="244"/>
      <c r="AY324" s="244"/>
      <c r="AZ324" s="247"/>
      <c r="BA324" s="248"/>
      <c r="BB324" s="248"/>
      <c r="BC324" s="248"/>
    </row>
    <row r="325" spans="47:55" ht="15">
      <c r="AU325" s="244"/>
      <c r="AV325" s="244"/>
      <c r="AW325" s="244"/>
      <c r="AX325" s="244"/>
      <c r="AY325" s="244"/>
      <c r="AZ325" s="247"/>
      <c r="BA325" s="248"/>
      <c r="BB325" s="248"/>
      <c r="BC325" s="248"/>
    </row>
    <row r="326" spans="47:55" ht="15">
      <c r="AU326" s="244"/>
      <c r="AV326" s="244"/>
      <c r="AW326" s="244"/>
      <c r="AX326" s="244"/>
      <c r="AY326" s="244"/>
      <c r="AZ326" s="247"/>
      <c r="BA326" s="248"/>
      <c r="BB326" s="248"/>
      <c r="BC326" s="248"/>
    </row>
    <row r="327" spans="47:55" ht="15">
      <c r="AU327" s="244"/>
      <c r="AV327" s="244"/>
      <c r="AW327" s="244"/>
      <c r="AX327" s="244"/>
      <c r="AY327" s="244"/>
      <c r="AZ327" s="247"/>
      <c r="BA327" s="248"/>
      <c r="BB327" s="248"/>
      <c r="BC327" s="248"/>
    </row>
    <row r="328" spans="47:55" ht="15">
      <c r="AU328" s="244"/>
      <c r="AV328" s="244"/>
      <c r="AW328" s="244"/>
      <c r="AX328" s="244"/>
      <c r="AY328" s="244"/>
      <c r="AZ328" s="247"/>
      <c r="BA328" s="248"/>
      <c r="BB328" s="248"/>
      <c r="BC328" s="248"/>
    </row>
    <row r="329" spans="47:55" ht="15">
      <c r="AU329" s="244"/>
      <c r="AV329" s="244"/>
      <c r="AW329" s="244"/>
      <c r="AX329" s="244"/>
      <c r="AY329" s="244"/>
      <c r="AZ329" s="247"/>
      <c r="BA329" s="248"/>
      <c r="BB329" s="248"/>
      <c r="BC329" s="248"/>
    </row>
    <row r="330" spans="47:55" ht="15">
      <c r="AU330" s="244"/>
      <c r="AV330" s="244"/>
      <c r="AW330" s="244"/>
      <c r="AX330" s="244"/>
      <c r="AY330" s="244"/>
      <c r="AZ330" s="247"/>
      <c r="BA330" s="248"/>
      <c r="BB330" s="248"/>
      <c r="BC330" s="248"/>
    </row>
    <row r="331" spans="47:55" ht="15">
      <c r="AU331" s="244"/>
      <c r="AV331" s="244"/>
      <c r="AW331" s="244"/>
      <c r="AX331" s="244"/>
      <c r="AY331" s="244"/>
      <c r="AZ331" s="247"/>
      <c r="BA331" s="248"/>
      <c r="BB331" s="248"/>
      <c r="BC331" s="248"/>
    </row>
    <row r="332" spans="47:55" ht="15">
      <c r="AU332" s="244"/>
      <c r="AV332" s="244"/>
      <c r="AW332" s="244"/>
      <c r="AX332" s="244"/>
      <c r="AY332" s="244"/>
      <c r="AZ332" s="247"/>
      <c r="BA332" s="248"/>
      <c r="BB332" s="248"/>
      <c r="BC332" s="248"/>
    </row>
    <row r="333" spans="47:55" ht="15">
      <c r="AU333" s="244"/>
      <c r="AV333" s="244"/>
      <c r="AW333" s="244"/>
      <c r="AX333" s="244"/>
      <c r="AY333" s="244"/>
      <c r="AZ333" s="247"/>
      <c r="BA333" s="248"/>
      <c r="BB333" s="248"/>
      <c r="BC333" s="248"/>
    </row>
    <row r="334" spans="47:55" ht="15">
      <c r="AU334" s="244"/>
      <c r="AV334" s="244"/>
      <c r="AW334" s="244"/>
      <c r="AX334" s="244"/>
      <c r="AY334" s="244"/>
      <c r="AZ334" s="247"/>
      <c r="BA334" s="248"/>
      <c r="BB334" s="248"/>
      <c r="BC334" s="248"/>
    </row>
    <row r="335" spans="47:55" ht="15">
      <c r="AU335" s="244"/>
      <c r="AV335" s="244"/>
      <c r="AW335" s="244"/>
      <c r="AX335" s="244"/>
      <c r="AY335" s="244"/>
      <c r="AZ335" s="247"/>
      <c r="BA335" s="248"/>
      <c r="BB335" s="248"/>
      <c r="BC335" s="248"/>
    </row>
    <row r="336" spans="47:55" ht="15">
      <c r="AU336" s="244"/>
      <c r="AV336" s="244"/>
      <c r="AW336" s="244"/>
      <c r="AX336" s="244"/>
      <c r="AY336" s="244"/>
      <c r="AZ336" s="247"/>
      <c r="BA336" s="248"/>
      <c r="BB336" s="248"/>
      <c r="BC336" s="248"/>
    </row>
    <row r="337" spans="47:55" ht="15">
      <c r="AU337" s="244"/>
      <c r="AV337" s="244"/>
      <c r="AW337" s="244"/>
      <c r="AX337" s="244"/>
      <c r="AY337" s="244"/>
      <c r="AZ337" s="247"/>
      <c r="BA337" s="248"/>
      <c r="BB337" s="248"/>
      <c r="BC337" s="248"/>
    </row>
    <row r="338" spans="47:55" ht="15">
      <c r="AU338" s="244"/>
      <c r="AV338" s="244"/>
      <c r="AW338" s="244"/>
      <c r="AX338" s="244"/>
      <c r="AY338" s="244"/>
      <c r="AZ338" s="247"/>
      <c r="BA338" s="248"/>
      <c r="BB338" s="248"/>
      <c r="BC338" s="248"/>
    </row>
    <row r="339" spans="47:55" ht="15">
      <c r="AU339" s="244"/>
      <c r="AV339" s="244"/>
      <c r="AW339" s="244"/>
      <c r="AX339" s="244"/>
      <c r="AY339" s="244"/>
      <c r="AZ339" s="247"/>
      <c r="BA339" s="248"/>
      <c r="BB339" s="248"/>
      <c r="BC339" s="248"/>
    </row>
    <row r="340" spans="47:55" ht="15">
      <c r="AU340" s="244"/>
      <c r="AV340" s="244"/>
      <c r="AW340" s="244"/>
      <c r="AX340" s="244"/>
      <c r="AY340" s="244"/>
      <c r="AZ340" s="247"/>
      <c r="BA340" s="248"/>
      <c r="BB340" s="248"/>
      <c r="BC340" s="248"/>
    </row>
    <row r="341" spans="47:55" ht="15">
      <c r="AU341" s="244"/>
      <c r="AV341" s="244"/>
      <c r="AW341" s="244"/>
      <c r="AX341" s="244"/>
      <c r="AY341" s="244"/>
      <c r="AZ341" s="247"/>
      <c r="BA341" s="248"/>
      <c r="BB341" s="248"/>
      <c r="BC341" s="248"/>
    </row>
    <row r="342" spans="47:55" ht="15">
      <c r="AU342" s="244"/>
      <c r="AV342" s="244"/>
      <c r="AW342" s="244"/>
      <c r="AX342" s="244"/>
      <c r="AY342" s="244"/>
      <c r="AZ342" s="247"/>
      <c r="BA342" s="248"/>
      <c r="BB342" s="248"/>
      <c r="BC342" s="248"/>
    </row>
    <row r="343" spans="47:55" ht="15">
      <c r="AU343" s="244"/>
      <c r="AV343" s="244"/>
      <c r="AW343" s="244"/>
      <c r="AX343" s="244"/>
      <c r="AY343" s="244"/>
      <c r="AZ343" s="247"/>
      <c r="BA343" s="248"/>
      <c r="BB343" s="248"/>
      <c r="BC343" s="248"/>
    </row>
    <row r="344" spans="47:55" ht="15">
      <c r="AU344" s="244"/>
      <c r="AV344" s="244"/>
      <c r="AW344" s="244"/>
      <c r="AX344" s="244"/>
      <c r="AY344" s="244"/>
      <c r="AZ344" s="247"/>
      <c r="BA344" s="248"/>
      <c r="BB344" s="248"/>
      <c r="BC344" s="248"/>
    </row>
    <row r="345" spans="47:55" ht="15">
      <c r="AU345" s="244"/>
      <c r="AV345" s="244"/>
      <c r="AW345" s="244"/>
      <c r="AX345" s="244"/>
      <c r="AY345" s="244"/>
      <c r="AZ345" s="247"/>
      <c r="BA345" s="248"/>
      <c r="BB345" s="248"/>
      <c r="BC345" s="248"/>
    </row>
    <row r="346" spans="47:55" ht="15">
      <c r="AU346" s="244"/>
      <c r="AV346" s="244"/>
      <c r="AW346" s="244"/>
      <c r="AX346" s="244"/>
      <c r="AY346" s="244"/>
      <c r="AZ346" s="247"/>
      <c r="BA346" s="248"/>
      <c r="BB346" s="248"/>
      <c r="BC346" s="248"/>
    </row>
    <row r="347" spans="47:55" ht="15">
      <c r="AU347" s="244"/>
      <c r="AV347" s="244"/>
      <c r="AW347" s="244"/>
      <c r="AX347" s="244"/>
      <c r="AY347" s="244"/>
      <c r="AZ347" s="247"/>
      <c r="BA347" s="248"/>
      <c r="BB347" s="248"/>
      <c r="BC347" s="248"/>
    </row>
    <row r="348" spans="47:55" ht="15">
      <c r="AU348" s="244"/>
      <c r="AV348" s="244"/>
      <c r="AW348" s="244"/>
      <c r="AX348" s="244"/>
      <c r="AY348" s="244"/>
      <c r="AZ348" s="247"/>
      <c r="BA348" s="248"/>
      <c r="BB348" s="248"/>
      <c r="BC348" s="248"/>
    </row>
    <row r="349" spans="47:55" ht="15">
      <c r="AU349" s="244"/>
      <c r="AV349" s="244"/>
      <c r="AW349" s="244"/>
      <c r="AX349" s="244"/>
      <c r="AY349" s="244"/>
      <c r="AZ349" s="247"/>
      <c r="BA349" s="248"/>
      <c r="BB349" s="248"/>
      <c r="BC349" s="248"/>
    </row>
    <row r="350" spans="47:55" ht="15">
      <c r="AU350" s="244"/>
      <c r="AV350" s="244"/>
      <c r="AW350" s="244"/>
      <c r="AX350" s="244"/>
      <c r="AY350" s="244"/>
      <c r="AZ350" s="247"/>
      <c r="BA350" s="248"/>
      <c r="BB350" s="248"/>
      <c r="BC350" s="248"/>
    </row>
    <row r="351" spans="47:55" ht="15">
      <c r="AU351" s="244"/>
      <c r="AV351" s="244"/>
      <c r="AW351" s="244"/>
      <c r="AX351" s="244"/>
      <c r="AY351" s="244"/>
      <c r="AZ351" s="247"/>
      <c r="BA351" s="248"/>
      <c r="BB351" s="248"/>
      <c r="BC351" s="248"/>
    </row>
    <row r="352" spans="47:55" ht="15">
      <c r="AU352" s="244"/>
      <c r="AV352" s="244"/>
      <c r="AW352" s="244"/>
      <c r="AX352" s="244"/>
      <c r="AY352" s="244"/>
      <c r="AZ352" s="247"/>
      <c r="BA352" s="248"/>
      <c r="BB352" s="248"/>
      <c r="BC352" s="248"/>
    </row>
    <row r="353" spans="47:55" ht="15">
      <c r="AU353" s="244"/>
      <c r="AV353" s="244"/>
      <c r="AW353" s="244"/>
      <c r="AX353" s="244"/>
      <c r="AY353" s="244"/>
      <c r="AZ353" s="247"/>
      <c r="BA353" s="248"/>
      <c r="BB353" s="248"/>
      <c r="BC353" s="248"/>
    </row>
    <row r="354" spans="47:55" ht="15">
      <c r="AU354" s="244"/>
      <c r="AV354" s="244"/>
      <c r="AW354" s="244"/>
      <c r="AX354" s="244"/>
      <c r="AY354" s="244"/>
      <c r="AZ354" s="247"/>
      <c r="BA354" s="248"/>
      <c r="BB354" s="248"/>
      <c r="BC354" s="248"/>
    </row>
    <row r="355" spans="47:55" ht="15">
      <c r="AU355" s="244"/>
      <c r="AV355" s="244"/>
      <c r="AW355" s="244"/>
      <c r="AX355" s="244"/>
      <c r="AY355" s="244"/>
      <c r="AZ355" s="247"/>
      <c r="BA355" s="248"/>
      <c r="BB355" s="248"/>
      <c r="BC355" s="248"/>
    </row>
    <row r="356" spans="47:55" ht="15">
      <c r="AU356" s="244"/>
      <c r="AV356" s="244"/>
      <c r="AW356" s="244"/>
      <c r="AX356" s="244"/>
      <c r="AY356" s="244"/>
      <c r="AZ356" s="247"/>
      <c r="BA356" s="248"/>
      <c r="BB356" s="248"/>
      <c r="BC356" s="248"/>
    </row>
    <row r="357" spans="47:55" ht="15">
      <c r="AU357" s="244"/>
      <c r="AV357" s="244"/>
      <c r="AW357" s="244"/>
      <c r="AX357" s="244"/>
      <c r="AY357" s="244"/>
      <c r="AZ357" s="247"/>
      <c r="BA357" s="248"/>
      <c r="BB357" s="248"/>
      <c r="BC357" s="248"/>
    </row>
    <row r="358" spans="47:55" ht="15">
      <c r="AU358" s="244"/>
      <c r="AV358" s="244"/>
      <c r="AW358" s="244"/>
      <c r="AX358" s="244"/>
      <c r="AY358" s="244"/>
      <c r="AZ358" s="247"/>
      <c r="BA358" s="248"/>
      <c r="BB358" s="248"/>
      <c r="BC358" s="248"/>
    </row>
    <row r="359" spans="47:55" ht="15">
      <c r="AU359" s="244"/>
      <c r="AV359" s="244"/>
      <c r="AW359" s="244"/>
      <c r="AX359" s="244"/>
      <c r="AY359" s="244"/>
      <c r="AZ359" s="247"/>
      <c r="BA359" s="248"/>
      <c r="BB359" s="248"/>
      <c r="BC359" s="248"/>
    </row>
    <row r="360" spans="47:55" ht="15">
      <c r="AU360" s="244"/>
      <c r="AV360" s="244"/>
      <c r="AW360" s="244"/>
      <c r="AX360" s="244"/>
      <c r="AY360" s="244"/>
      <c r="AZ360" s="247"/>
      <c r="BA360" s="248"/>
      <c r="BB360" s="248"/>
      <c r="BC360" s="248"/>
    </row>
    <row r="361" spans="47:55" ht="15">
      <c r="AU361" s="244"/>
      <c r="AV361" s="244"/>
      <c r="AW361" s="244"/>
      <c r="AX361" s="244"/>
      <c r="AY361" s="244"/>
      <c r="AZ361" s="247"/>
      <c r="BA361" s="248"/>
      <c r="BB361" s="248"/>
      <c r="BC361" s="248"/>
    </row>
    <row r="362" spans="47:55" ht="15">
      <c r="AU362" s="244"/>
      <c r="AV362" s="244"/>
      <c r="AW362" s="244"/>
      <c r="AX362" s="244"/>
      <c r="AY362" s="244"/>
      <c r="AZ362" s="247"/>
      <c r="BA362" s="248"/>
      <c r="BB362" s="248"/>
      <c r="BC362" s="248"/>
    </row>
    <row r="363" spans="47:55" ht="15">
      <c r="AU363" s="244"/>
      <c r="AV363" s="244"/>
      <c r="AW363" s="244"/>
      <c r="AX363" s="244"/>
      <c r="AY363" s="244"/>
      <c r="AZ363" s="247"/>
      <c r="BA363" s="248"/>
      <c r="BB363" s="248"/>
      <c r="BC363" s="248"/>
    </row>
    <row r="364" spans="47:55" ht="15">
      <c r="AU364" s="244"/>
      <c r="AV364" s="244"/>
      <c r="AW364" s="244"/>
      <c r="AX364" s="244"/>
      <c r="AY364" s="244"/>
      <c r="AZ364" s="247"/>
      <c r="BA364" s="248"/>
      <c r="BB364" s="248"/>
      <c r="BC364" s="248"/>
    </row>
    <row r="365" spans="47:55" ht="15">
      <c r="AU365" s="244"/>
      <c r="AV365" s="244"/>
      <c r="AW365" s="244"/>
      <c r="AX365" s="244"/>
      <c r="AY365" s="244"/>
      <c r="AZ365" s="247"/>
      <c r="BA365" s="248"/>
      <c r="BB365" s="248"/>
      <c r="BC365" s="248"/>
    </row>
    <row r="366" spans="47:55" ht="15">
      <c r="AU366" s="244"/>
      <c r="AV366" s="244"/>
      <c r="AW366" s="244"/>
      <c r="AX366" s="244"/>
      <c r="AY366" s="244"/>
      <c r="AZ366" s="247"/>
      <c r="BA366" s="248"/>
      <c r="BB366" s="248"/>
      <c r="BC366" s="248"/>
    </row>
    <row r="367" spans="47:55" ht="15">
      <c r="AU367" s="244"/>
      <c r="AV367" s="244"/>
      <c r="AW367" s="244"/>
      <c r="AX367" s="244"/>
      <c r="AY367" s="244"/>
      <c r="AZ367" s="247"/>
      <c r="BA367" s="248"/>
      <c r="BB367" s="248"/>
      <c r="BC367" s="248"/>
    </row>
    <row r="368" spans="47:55" ht="15">
      <c r="AU368" s="244"/>
      <c r="AV368" s="244"/>
      <c r="AW368" s="244"/>
      <c r="AX368" s="244"/>
      <c r="AY368" s="244"/>
      <c r="AZ368" s="247"/>
      <c r="BA368" s="248"/>
      <c r="BB368" s="248"/>
      <c r="BC368" s="248"/>
    </row>
    <row r="369" spans="47:55" ht="15">
      <c r="AU369" s="244"/>
      <c r="AV369" s="244"/>
      <c r="AW369" s="244"/>
      <c r="AX369" s="244"/>
      <c r="AY369" s="244"/>
      <c r="AZ369" s="247"/>
      <c r="BA369" s="248"/>
      <c r="BB369" s="248"/>
      <c r="BC369" s="248"/>
    </row>
    <row r="370" spans="47:55" ht="15">
      <c r="AU370" s="244"/>
      <c r="AV370" s="244"/>
      <c r="AW370" s="244"/>
      <c r="AX370" s="244"/>
      <c r="AY370" s="244"/>
      <c r="AZ370" s="247"/>
      <c r="BA370" s="248"/>
      <c r="BB370" s="248"/>
      <c r="BC370" s="248"/>
    </row>
    <row r="371" spans="47:55" ht="15">
      <c r="AU371" s="244"/>
      <c r="AV371" s="244"/>
      <c r="AW371" s="244"/>
      <c r="AX371" s="244"/>
      <c r="AY371" s="244"/>
      <c r="AZ371" s="247"/>
      <c r="BA371" s="248"/>
      <c r="BB371" s="248"/>
      <c r="BC371" s="248"/>
    </row>
    <row r="372" spans="47:55" ht="15">
      <c r="AU372" s="244"/>
      <c r="AV372" s="244"/>
      <c r="AW372" s="244"/>
      <c r="AX372" s="244"/>
      <c r="AY372" s="244"/>
      <c r="AZ372" s="247"/>
      <c r="BA372" s="248"/>
      <c r="BB372" s="248"/>
      <c r="BC372" s="248"/>
    </row>
    <row r="373" spans="47:55" ht="15">
      <c r="AU373" s="244"/>
      <c r="AV373" s="244"/>
      <c r="AW373" s="244"/>
      <c r="AX373" s="244"/>
      <c r="AY373" s="244"/>
      <c r="AZ373" s="247"/>
      <c r="BA373" s="248"/>
      <c r="BB373" s="248"/>
      <c r="BC373" s="248"/>
    </row>
    <row r="374" spans="47:55" ht="15">
      <c r="AU374" s="244"/>
      <c r="AV374" s="244"/>
      <c r="AW374" s="244"/>
      <c r="AX374" s="244"/>
      <c r="AY374" s="244"/>
      <c r="AZ374" s="247"/>
      <c r="BA374" s="248"/>
      <c r="BB374" s="248"/>
      <c r="BC374" s="248"/>
    </row>
    <row r="375" spans="47:55" ht="15">
      <c r="AU375" s="244"/>
      <c r="AV375" s="244"/>
      <c r="AW375" s="244"/>
      <c r="AX375" s="244"/>
      <c r="AY375" s="244"/>
      <c r="AZ375" s="247"/>
      <c r="BA375" s="248"/>
      <c r="BB375" s="248"/>
      <c r="BC375" s="248"/>
    </row>
    <row r="376" spans="47:55" ht="15">
      <c r="AU376" s="244"/>
      <c r="AV376" s="244"/>
      <c r="AW376" s="244"/>
      <c r="AX376" s="244"/>
      <c r="AY376" s="244"/>
      <c r="AZ376" s="247"/>
      <c r="BA376" s="248"/>
      <c r="BB376" s="248"/>
      <c r="BC376" s="248"/>
    </row>
    <row r="377" spans="47:55" ht="15">
      <c r="AU377" s="244"/>
      <c r="AV377" s="244"/>
      <c r="AW377" s="244"/>
      <c r="AX377" s="244"/>
      <c r="AY377" s="244"/>
      <c r="AZ377" s="247"/>
      <c r="BA377" s="248"/>
      <c r="BB377" s="248"/>
      <c r="BC377" s="248"/>
    </row>
    <row r="378" spans="47:55" ht="15">
      <c r="AU378" s="244"/>
      <c r="AV378" s="244"/>
      <c r="AW378" s="244"/>
      <c r="AX378" s="244"/>
      <c r="AY378" s="244"/>
      <c r="AZ378" s="247"/>
      <c r="BA378" s="248"/>
      <c r="BB378" s="248"/>
      <c r="BC378" s="248"/>
    </row>
    <row r="379" spans="47:55" ht="15">
      <c r="AU379" s="244"/>
      <c r="AV379" s="244"/>
      <c r="AW379" s="244"/>
      <c r="AX379" s="244"/>
      <c r="AY379" s="244"/>
      <c r="AZ379" s="247"/>
      <c r="BA379" s="248"/>
      <c r="BB379" s="248"/>
      <c r="BC379" s="248"/>
    </row>
    <row r="380" spans="47:55" ht="15">
      <c r="AU380" s="244"/>
      <c r="AV380" s="244"/>
      <c r="AW380" s="244"/>
      <c r="AX380" s="244"/>
      <c r="AY380" s="244"/>
      <c r="AZ380" s="247"/>
      <c r="BA380" s="248"/>
      <c r="BB380" s="248"/>
      <c r="BC380" s="248"/>
    </row>
    <row r="381" spans="47:55" ht="15">
      <c r="AU381" s="244"/>
      <c r="AV381" s="244"/>
      <c r="AW381" s="244"/>
      <c r="AX381" s="244"/>
      <c r="AY381" s="244"/>
      <c r="AZ381" s="247"/>
      <c r="BA381" s="248"/>
      <c r="BB381" s="248"/>
      <c r="BC381" s="248"/>
    </row>
    <row r="382" spans="47:55" ht="15">
      <c r="AU382" s="244"/>
      <c r="AV382" s="244"/>
      <c r="AW382" s="244"/>
      <c r="AX382" s="244"/>
      <c r="AY382" s="244"/>
      <c r="AZ382" s="247"/>
      <c r="BA382" s="248"/>
      <c r="BB382" s="248"/>
      <c r="BC382" s="248"/>
    </row>
    <row r="383" spans="47:55" ht="15">
      <c r="AU383" s="244"/>
      <c r="AV383" s="244"/>
      <c r="AW383" s="244"/>
      <c r="AX383" s="244"/>
      <c r="AY383" s="244"/>
      <c r="AZ383" s="247"/>
      <c r="BA383" s="248"/>
      <c r="BB383" s="248"/>
      <c r="BC383" s="248"/>
    </row>
    <row r="384" spans="47:55" ht="15">
      <c r="AU384" s="244"/>
      <c r="AV384" s="244"/>
      <c r="AW384" s="244"/>
      <c r="AX384" s="244"/>
      <c r="AY384" s="244"/>
      <c r="AZ384" s="247"/>
      <c r="BA384" s="248"/>
      <c r="BB384" s="248"/>
      <c r="BC384" s="248"/>
    </row>
    <row r="385" spans="47:55" ht="15">
      <c r="AU385" s="244"/>
      <c r="AV385" s="244"/>
      <c r="AW385" s="244"/>
      <c r="AX385" s="244"/>
      <c r="AY385" s="244"/>
      <c r="AZ385" s="247"/>
      <c r="BA385" s="248"/>
      <c r="BB385" s="248"/>
      <c r="BC385" s="248"/>
    </row>
    <row r="386" spans="47:55" ht="15">
      <c r="AU386" s="244"/>
      <c r="AV386" s="244"/>
      <c r="AW386" s="244"/>
      <c r="AX386" s="244"/>
      <c r="AY386" s="244"/>
      <c r="AZ386" s="247"/>
      <c r="BA386" s="248"/>
      <c r="BB386" s="248"/>
      <c r="BC386" s="248"/>
    </row>
    <row r="387" spans="47:55" ht="15">
      <c r="AU387" s="244"/>
      <c r="AV387" s="244"/>
      <c r="AW387" s="244"/>
      <c r="AX387" s="244"/>
      <c r="AY387" s="244"/>
      <c r="AZ387" s="247"/>
      <c r="BA387" s="248"/>
      <c r="BB387" s="248"/>
      <c r="BC387" s="248"/>
    </row>
    <row r="388" spans="47:55" ht="15">
      <c r="AU388" s="244"/>
      <c r="AV388" s="244"/>
      <c r="AW388" s="244"/>
      <c r="AX388" s="244"/>
      <c r="AY388" s="244"/>
      <c r="AZ388" s="247"/>
      <c r="BA388" s="248"/>
      <c r="BB388" s="248"/>
      <c r="BC388" s="248"/>
    </row>
    <row r="389" spans="47:55" ht="15">
      <c r="AU389" s="244"/>
      <c r="AV389" s="244"/>
      <c r="AW389" s="244"/>
      <c r="AX389" s="244"/>
      <c r="AY389" s="244"/>
      <c r="AZ389" s="247"/>
      <c r="BA389" s="248"/>
      <c r="BB389" s="248"/>
      <c r="BC389" s="248"/>
    </row>
    <row r="390" spans="47:55" ht="15">
      <c r="AU390" s="244"/>
      <c r="AV390" s="244"/>
      <c r="AW390" s="244"/>
      <c r="AX390" s="244"/>
      <c r="AY390" s="244"/>
      <c r="AZ390" s="247"/>
      <c r="BA390" s="248"/>
      <c r="BB390" s="248"/>
      <c r="BC390" s="248"/>
    </row>
    <row r="391" spans="47:55" ht="15">
      <c r="AU391" s="244"/>
      <c r="AV391" s="244"/>
      <c r="AW391" s="244"/>
      <c r="AX391" s="244"/>
      <c r="AY391" s="244"/>
      <c r="AZ391" s="247"/>
      <c r="BA391" s="248"/>
      <c r="BB391" s="248"/>
      <c r="BC391" s="248"/>
    </row>
    <row r="392" spans="47:55" ht="15">
      <c r="AU392" s="244"/>
      <c r="AV392" s="244"/>
      <c r="AW392" s="244"/>
      <c r="AX392" s="244"/>
      <c r="AY392" s="244"/>
      <c r="AZ392" s="247"/>
      <c r="BA392" s="248"/>
      <c r="BB392" s="248"/>
      <c r="BC392" s="248"/>
    </row>
    <row r="393" spans="47:55" ht="15">
      <c r="AU393" s="244"/>
      <c r="AV393" s="244"/>
      <c r="AW393" s="244"/>
      <c r="AX393" s="244"/>
      <c r="AY393" s="244"/>
      <c r="AZ393" s="247"/>
      <c r="BA393" s="248"/>
      <c r="BB393" s="248"/>
      <c r="BC393" s="248"/>
    </row>
    <row r="394" spans="47:55" ht="15">
      <c r="AU394" s="244"/>
      <c r="AV394" s="244"/>
      <c r="AW394" s="244"/>
      <c r="AX394" s="244"/>
      <c r="AY394" s="244"/>
      <c r="AZ394" s="247"/>
      <c r="BA394" s="248"/>
      <c r="BB394" s="248"/>
      <c r="BC394" s="248"/>
    </row>
    <row r="395" spans="47:55" ht="15">
      <c r="AU395" s="244"/>
      <c r="AV395" s="244"/>
      <c r="AW395" s="244"/>
      <c r="AX395" s="244"/>
      <c r="AY395" s="244"/>
      <c r="AZ395" s="247"/>
      <c r="BA395" s="248"/>
      <c r="BB395" s="248"/>
      <c r="BC395" s="248"/>
    </row>
    <row r="396" spans="47:55" ht="15">
      <c r="AU396" s="244"/>
      <c r="AV396" s="244"/>
      <c r="AW396" s="244"/>
      <c r="AX396" s="244"/>
      <c r="AY396" s="244"/>
      <c r="AZ396" s="247"/>
      <c r="BA396" s="248"/>
      <c r="BB396" s="248"/>
      <c r="BC396" s="248"/>
    </row>
    <row r="397" spans="47:55" ht="15">
      <c r="AU397" s="244"/>
      <c r="AV397" s="244"/>
      <c r="AW397" s="244"/>
      <c r="AX397" s="244"/>
      <c r="AY397" s="244"/>
      <c r="AZ397" s="247"/>
      <c r="BA397" s="248"/>
      <c r="BB397" s="248"/>
      <c r="BC397" s="248"/>
    </row>
    <row r="398" spans="47:55" ht="15">
      <c r="AU398" s="244"/>
      <c r="AV398" s="244"/>
      <c r="AW398" s="244"/>
      <c r="AX398" s="244"/>
      <c r="AY398" s="244"/>
      <c r="AZ398" s="247"/>
      <c r="BA398" s="248"/>
      <c r="BB398" s="248"/>
      <c r="BC398" s="248"/>
    </row>
    <row r="399" spans="47:55" ht="15">
      <c r="AU399" s="244"/>
      <c r="AV399" s="244"/>
      <c r="AW399" s="244"/>
      <c r="AX399" s="244"/>
      <c r="AY399" s="244"/>
      <c r="AZ399" s="247"/>
      <c r="BA399" s="248"/>
      <c r="BB399" s="248"/>
      <c r="BC399" s="248"/>
    </row>
    <row r="400" spans="47:55" ht="15">
      <c r="AU400" s="244"/>
      <c r="AV400" s="244"/>
      <c r="AW400" s="244"/>
      <c r="AX400" s="244"/>
      <c r="AY400" s="244"/>
      <c r="AZ400" s="247"/>
      <c r="BA400" s="248"/>
      <c r="BB400" s="248"/>
      <c r="BC400" s="248"/>
    </row>
    <row r="401" spans="47:55" ht="15">
      <c r="AU401" s="244"/>
      <c r="AV401" s="244"/>
      <c r="AW401" s="244"/>
      <c r="AX401" s="244"/>
      <c r="AY401" s="244"/>
      <c r="AZ401" s="247"/>
      <c r="BA401" s="248"/>
      <c r="BB401" s="248"/>
      <c r="BC401" s="248"/>
    </row>
    <row r="402" spans="47:55" ht="15">
      <c r="AU402" s="244"/>
      <c r="AV402" s="244"/>
      <c r="AW402" s="244"/>
      <c r="AX402" s="244"/>
      <c r="AY402" s="244"/>
      <c r="AZ402" s="247"/>
      <c r="BA402" s="248"/>
      <c r="BB402" s="248"/>
      <c r="BC402" s="248"/>
    </row>
    <row r="403" spans="47:55" ht="15">
      <c r="AU403" s="244"/>
      <c r="AV403" s="244"/>
      <c r="AW403" s="244"/>
      <c r="AX403" s="244"/>
      <c r="AY403" s="244"/>
      <c r="AZ403" s="247"/>
      <c r="BA403" s="248"/>
      <c r="BB403" s="248"/>
      <c r="BC403" s="248"/>
    </row>
    <row r="404" spans="47:55" ht="15">
      <c r="AU404" s="244"/>
      <c r="AV404" s="244"/>
      <c r="AW404" s="244"/>
      <c r="AX404" s="244"/>
      <c r="AY404" s="244"/>
      <c r="AZ404" s="247"/>
      <c r="BA404" s="248"/>
      <c r="BB404" s="248"/>
      <c r="BC404" s="248"/>
    </row>
    <row r="405" spans="47:55" ht="15">
      <c r="AU405" s="244"/>
      <c r="AV405" s="244"/>
      <c r="AW405" s="244"/>
      <c r="AX405" s="244"/>
      <c r="AY405" s="244"/>
      <c r="AZ405" s="247"/>
      <c r="BA405" s="248"/>
      <c r="BB405" s="248"/>
      <c r="BC405" s="248"/>
    </row>
    <row r="406" spans="47:55" ht="15">
      <c r="AU406" s="244"/>
      <c r="AV406" s="244"/>
      <c r="AW406" s="244"/>
      <c r="AX406" s="244"/>
      <c r="AY406" s="244"/>
      <c r="AZ406" s="247"/>
      <c r="BA406" s="248"/>
      <c r="BB406" s="248"/>
      <c r="BC406" s="248"/>
    </row>
    <row r="407" spans="47:55" ht="15">
      <c r="AU407" s="244"/>
      <c r="AV407" s="244"/>
      <c r="AW407" s="244"/>
      <c r="AX407" s="244"/>
      <c r="AY407" s="244"/>
      <c r="AZ407" s="247"/>
      <c r="BA407" s="248"/>
      <c r="BB407" s="248"/>
      <c r="BC407" s="248"/>
    </row>
    <row r="408" spans="47:55" ht="15">
      <c r="AU408" s="244"/>
      <c r="AV408" s="244"/>
      <c r="AW408" s="244"/>
      <c r="AX408" s="244"/>
      <c r="AY408" s="244"/>
      <c r="AZ408" s="247"/>
      <c r="BA408" s="248"/>
      <c r="BB408" s="248"/>
      <c r="BC408" s="248"/>
    </row>
    <row r="409" spans="47:55" ht="15">
      <c r="AU409" s="244"/>
      <c r="AV409" s="244"/>
      <c r="AW409" s="244"/>
      <c r="AX409" s="244"/>
      <c r="AY409" s="244"/>
      <c r="AZ409" s="247"/>
      <c r="BA409" s="248"/>
      <c r="BB409" s="248"/>
      <c r="BC409" s="248"/>
    </row>
    <row r="410" spans="47:55" ht="15">
      <c r="AU410" s="244"/>
      <c r="AV410" s="244"/>
      <c r="AW410" s="244"/>
      <c r="AX410" s="244"/>
      <c r="AY410" s="244"/>
      <c r="AZ410" s="247"/>
      <c r="BA410" s="248"/>
      <c r="BB410" s="248"/>
      <c r="BC410" s="248"/>
    </row>
    <row r="411" spans="47:55" ht="15">
      <c r="AU411" s="244"/>
      <c r="AV411" s="244"/>
      <c r="AW411" s="244"/>
      <c r="AX411" s="244"/>
      <c r="AY411" s="244"/>
      <c r="AZ411" s="247"/>
      <c r="BA411" s="248"/>
      <c r="BB411" s="248"/>
      <c r="BC411" s="248"/>
    </row>
    <row r="412" spans="47:55" ht="15">
      <c r="AU412" s="244"/>
      <c r="AV412" s="244"/>
      <c r="AW412" s="244"/>
      <c r="AX412" s="244"/>
      <c r="AY412" s="244"/>
      <c r="AZ412" s="247"/>
      <c r="BA412" s="248"/>
      <c r="BB412" s="248"/>
      <c r="BC412" s="248"/>
    </row>
    <row r="413" spans="47:55" ht="15">
      <c r="AU413" s="244"/>
      <c r="AV413" s="244"/>
      <c r="AW413" s="244"/>
      <c r="AX413" s="244"/>
      <c r="AY413" s="244"/>
      <c r="AZ413" s="247"/>
      <c r="BA413" s="248"/>
      <c r="BB413" s="248"/>
      <c r="BC413" s="248"/>
    </row>
    <row r="414" spans="47:55" ht="15">
      <c r="AU414" s="244"/>
      <c r="AV414" s="244"/>
      <c r="AW414" s="244"/>
      <c r="AX414" s="244"/>
      <c r="AY414" s="244"/>
      <c r="AZ414" s="247"/>
      <c r="BA414" s="248"/>
      <c r="BB414" s="248"/>
      <c r="BC414" s="248"/>
    </row>
    <row r="415" spans="47:55" ht="15">
      <c r="AU415" s="244"/>
      <c r="AV415" s="244"/>
      <c r="AW415" s="244"/>
      <c r="AX415" s="244"/>
      <c r="AY415" s="244"/>
      <c r="AZ415" s="247"/>
      <c r="BA415" s="248"/>
      <c r="BB415" s="248"/>
      <c r="BC415" s="248"/>
    </row>
    <row r="416" spans="47:55" ht="15">
      <c r="AU416" s="244"/>
      <c r="AV416" s="244"/>
      <c r="AW416" s="244"/>
      <c r="AX416" s="244"/>
      <c r="AY416" s="244"/>
      <c r="AZ416" s="247"/>
      <c r="BA416" s="248"/>
      <c r="BB416" s="248"/>
      <c r="BC416" s="248"/>
    </row>
    <row r="417" spans="47:55" ht="15">
      <c r="AU417" s="244"/>
      <c r="AV417" s="244"/>
      <c r="AW417" s="244"/>
      <c r="AX417" s="244"/>
      <c r="AY417" s="244"/>
      <c r="AZ417" s="247"/>
      <c r="BA417" s="248"/>
      <c r="BB417" s="248"/>
      <c r="BC417" s="248"/>
    </row>
    <row r="418" spans="47:55" ht="15">
      <c r="AU418" s="244"/>
      <c r="AV418" s="244"/>
      <c r="AW418" s="244"/>
      <c r="AX418" s="244"/>
      <c r="AY418" s="244"/>
      <c r="AZ418" s="247"/>
      <c r="BA418" s="248"/>
      <c r="BB418" s="248"/>
      <c r="BC418" s="248"/>
    </row>
    <row r="419" spans="47:55" ht="15">
      <c r="AU419" s="244"/>
      <c r="AV419" s="244"/>
      <c r="AW419" s="244"/>
      <c r="AX419" s="244"/>
      <c r="AY419" s="244"/>
      <c r="AZ419" s="247"/>
      <c r="BA419" s="248"/>
      <c r="BB419" s="248"/>
      <c r="BC419" s="248"/>
    </row>
    <row r="420" spans="47:55" ht="15">
      <c r="AU420" s="244"/>
      <c r="AV420" s="244"/>
      <c r="AW420" s="244"/>
      <c r="AX420" s="244"/>
      <c r="AY420" s="244"/>
      <c r="AZ420" s="247"/>
      <c r="BA420" s="248"/>
      <c r="BB420" s="248"/>
      <c r="BC420" s="248"/>
    </row>
    <row r="421" spans="47:55" ht="15">
      <c r="AU421" s="244"/>
      <c r="AV421" s="244"/>
      <c r="AW421" s="244"/>
      <c r="AX421" s="244"/>
      <c r="AY421" s="244"/>
      <c r="AZ421" s="247"/>
      <c r="BA421" s="248"/>
      <c r="BB421" s="248"/>
      <c r="BC421" s="248"/>
    </row>
    <row r="422" spans="47:55" ht="15">
      <c r="AU422" s="244"/>
      <c r="AV422" s="244"/>
      <c r="AW422" s="244"/>
      <c r="AX422" s="244"/>
      <c r="AY422" s="244"/>
      <c r="AZ422" s="247"/>
      <c r="BA422" s="248"/>
      <c r="BB422" s="248"/>
      <c r="BC422" s="248"/>
    </row>
    <row r="423" spans="47:55" ht="15">
      <c r="AU423" s="244"/>
      <c r="AV423" s="244"/>
      <c r="AW423" s="244"/>
      <c r="AX423" s="244"/>
      <c r="AY423" s="244"/>
      <c r="AZ423" s="247"/>
      <c r="BA423" s="248"/>
      <c r="BB423" s="248"/>
      <c r="BC423" s="248"/>
    </row>
    <row r="424" spans="47:55" ht="15">
      <c r="AU424" s="244"/>
      <c r="AV424" s="244"/>
      <c r="AW424" s="244"/>
      <c r="AX424" s="244"/>
      <c r="AY424" s="244"/>
      <c r="AZ424" s="247"/>
      <c r="BA424" s="248"/>
      <c r="BB424" s="248"/>
      <c r="BC424" s="248"/>
    </row>
    <row r="425" spans="47:55" ht="15">
      <c r="AU425" s="244"/>
      <c r="AV425" s="244"/>
      <c r="AW425" s="244"/>
      <c r="AX425" s="244"/>
      <c r="AY425" s="244"/>
      <c r="AZ425" s="247"/>
      <c r="BA425" s="248"/>
      <c r="BB425" s="248"/>
      <c r="BC425" s="248"/>
    </row>
    <row r="426" spans="47:55" ht="15">
      <c r="AU426" s="244"/>
      <c r="AV426" s="244"/>
      <c r="AW426" s="244"/>
      <c r="AX426" s="244"/>
      <c r="AY426" s="244"/>
      <c r="AZ426" s="247"/>
      <c r="BA426" s="248"/>
      <c r="BB426" s="248"/>
      <c r="BC426" s="248"/>
    </row>
    <row r="427" spans="47:55" ht="15">
      <c r="AU427" s="244"/>
      <c r="AV427" s="244"/>
      <c r="AW427" s="244"/>
      <c r="AX427" s="244"/>
      <c r="AY427" s="244"/>
      <c r="AZ427" s="247"/>
      <c r="BA427" s="248"/>
      <c r="BB427" s="248"/>
      <c r="BC427" s="248"/>
    </row>
    <row r="428" spans="47:55" ht="15">
      <c r="AU428" s="244"/>
      <c r="AV428" s="244"/>
      <c r="AW428" s="244"/>
      <c r="AX428" s="244"/>
      <c r="AY428" s="244"/>
      <c r="AZ428" s="247"/>
      <c r="BA428" s="248"/>
      <c r="BB428" s="248"/>
      <c r="BC428" s="248"/>
    </row>
    <row r="429" spans="47:55" ht="15">
      <c r="AU429" s="244"/>
      <c r="AV429" s="244"/>
      <c r="AW429" s="244"/>
      <c r="AX429" s="244"/>
      <c r="AY429" s="244"/>
      <c r="AZ429" s="247"/>
      <c r="BA429" s="248"/>
      <c r="BB429" s="248"/>
      <c r="BC429" s="248"/>
    </row>
    <row r="430" spans="47:55" ht="15">
      <c r="AU430" s="244"/>
      <c r="AV430" s="244"/>
      <c r="AW430" s="244"/>
      <c r="AX430" s="244"/>
      <c r="AY430" s="244"/>
      <c r="AZ430" s="247"/>
      <c r="BA430" s="248"/>
      <c r="BB430" s="248"/>
      <c r="BC430" s="248"/>
    </row>
    <row r="431" spans="47:55" ht="15">
      <c r="AU431" s="244"/>
      <c r="AV431" s="244"/>
      <c r="AW431" s="244"/>
      <c r="AX431" s="244"/>
      <c r="AY431" s="244"/>
      <c r="AZ431" s="247"/>
      <c r="BA431" s="248"/>
      <c r="BB431" s="248"/>
      <c r="BC431" s="248"/>
    </row>
    <row r="432" spans="47:55" ht="15">
      <c r="AU432" s="244"/>
      <c r="AV432" s="244"/>
      <c r="AW432" s="244"/>
      <c r="AX432" s="244"/>
      <c r="AY432" s="244"/>
      <c r="AZ432" s="247"/>
      <c r="BA432" s="248"/>
      <c r="BB432" s="248"/>
      <c r="BC432" s="248"/>
    </row>
    <row r="433" spans="47:55" ht="15">
      <c r="AU433" s="244"/>
      <c r="AV433" s="244"/>
      <c r="AW433" s="244"/>
      <c r="AX433" s="244"/>
      <c r="AY433" s="244"/>
      <c r="AZ433" s="247"/>
      <c r="BA433" s="248"/>
      <c r="BB433" s="248"/>
      <c r="BC433" s="248"/>
    </row>
    <row r="434" spans="47:55" ht="15">
      <c r="AU434" s="244"/>
      <c r="AV434" s="244"/>
      <c r="AW434" s="244"/>
      <c r="AX434" s="244"/>
      <c r="AY434" s="244"/>
      <c r="AZ434" s="247"/>
      <c r="BA434" s="248"/>
      <c r="BB434" s="248"/>
      <c r="BC434" s="248"/>
    </row>
    <row r="435" spans="47:55" ht="15">
      <c r="AU435" s="244"/>
      <c r="AV435" s="244"/>
      <c r="AW435" s="244"/>
      <c r="AX435" s="244"/>
      <c r="AY435" s="244"/>
      <c r="AZ435" s="247"/>
      <c r="BA435" s="248"/>
      <c r="BB435" s="248"/>
      <c r="BC435" s="248"/>
    </row>
    <row r="436" spans="47:55" ht="15">
      <c r="AU436" s="244"/>
      <c r="AV436" s="244"/>
      <c r="AW436" s="244"/>
      <c r="AX436" s="244"/>
      <c r="AY436" s="244"/>
      <c r="AZ436" s="247"/>
      <c r="BA436" s="248"/>
      <c r="BB436" s="248"/>
      <c r="BC436" s="248"/>
    </row>
    <row r="437" spans="47:55" ht="15">
      <c r="AU437" s="244"/>
      <c r="AV437" s="244"/>
      <c r="AW437" s="244"/>
      <c r="AX437" s="244"/>
      <c r="AY437" s="244"/>
      <c r="AZ437" s="247"/>
      <c r="BA437" s="248"/>
      <c r="BB437" s="248"/>
      <c r="BC437" s="248"/>
    </row>
    <row r="438" spans="47:55" ht="15">
      <c r="AU438" s="244"/>
      <c r="AV438" s="244"/>
      <c r="AW438" s="244"/>
      <c r="AX438" s="244"/>
      <c r="AY438" s="244"/>
      <c r="AZ438" s="247"/>
      <c r="BA438" s="248"/>
      <c r="BB438" s="248"/>
      <c r="BC438" s="248"/>
    </row>
    <row r="439" spans="47:55" ht="15">
      <c r="AU439" s="244"/>
      <c r="AV439" s="244"/>
      <c r="AW439" s="244"/>
      <c r="AX439" s="244"/>
      <c r="AY439" s="244"/>
      <c r="AZ439" s="247"/>
      <c r="BA439" s="248"/>
      <c r="BB439" s="248"/>
      <c r="BC439" s="248"/>
    </row>
    <row r="440" spans="47:55" ht="15">
      <c r="AU440" s="244"/>
      <c r="AV440" s="244"/>
      <c r="AW440" s="244"/>
      <c r="AX440" s="244"/>
      <c r="AY440" s="244"/>
      <c r="AZ440" s="247"/>
      <c r="BA440" s="248"/>
      <c r="BB440" s="248"/>
      <c r="BC440" s="248"/>
    </row>
    <row r="441" spans="47:55" ht="15">
      <c r="AU441" s="244"/>
      <c r="AV441" s="244"/>
      <c r="AW441" s="244"/>
      <c r="AX441" s="244"/>
      <c r="AY441" s="244"/>
      <c r="AZ441" s="247"/>
      <c r="BA441" s="248"/>
      <c r="BB441" s="248"/>
      <c r="BC441" s="248"/>
    </row>
    <row r="442" spans="47:55" ht="15">
      <c r="AU442" s="244"/>
      <c r="AV442" s="244"/>
      <c r="AW442" s="244"/>
      <c r="AX442" s="244"/>
      <c r="AY442" s="244"/>
      <c r="AZ442" s="247"/>
      <c r="BA442" s="248"/>
      <c r="BB442" s="248"/>
      <c r="BC442" s="248"/>
    </row>
    <row r="443" spans="47:55" ht="15">
      <c r="AU443" s="244"/>
      <c r="AV443" s="244"/>
      <c r="AW443" s="244"/>
      <c r="AX443" s="244"/>
      <c r="AY443" s="244"/>
      <c r="AZ443" s="247"/>
      <c r="BA443" s="248"/>
      <c r="BB443" s="248"/>
      <c r="BC443" s="248"/>
    </row>
    <row r="444" spans="47:55" ht="15">
      <c r="AU444" s="244"/>
      <c r="AV444" s="244"/>
      <c r="AW444" s="244"/>
      <c r="AX444" s="244"/>
      <c r="AY444" s="244"/>
      <c r="AZ444" s="247"/>
      <c r="BA444" s="248"/>
      <c r="BB444" s="248"/>
      <c r="BC444" s="248"/>
    </row>
    <row r="445" spans="47:55" ht="15">
      <c r="AU445" s="244"/>
      <c r="AV445" s="244"/>
      <c r="AW445" s="244"/>
      <c r="AX445" s="244"/>
      <c r="AY445" s="244"/>
      <c r="AZ445" s="247"/>
      <c r="BA445" s="248"/>
      <c r="BB445" s="248"/>
      <c r="BC445" s="248"/>
    </row>
    <row r="446" spans="47:55" ht="15">
      <c r="AU446" s="244"/>
      <c r="AV446" s="244"/>
      <c r="AW446" s="244"/>
      <c r="AX446" s="244"/>
      <c r="AY446" s="244"/>
      <c r="AZ446" s="247"/>
      <c r="BA446" s="248"/>
      <c r="BB446" s="248"/>
      <c r="BC446" s="248"/>
    </row>
    <row r="447" spans="47:55" ht="15">
      <c r="AU447" s="244"/>
      <c r="AV447" s="244"/>
      <c r="AW447" s="244"/>
      <c r="AX447" s="244"/>
      <c r="AY447" s="244"/>
      <c r="AZ447" s="247"/>
      <c r="BA447" s="248"/>
      <c r="BB447" s="248"/>
      <c r="BC447" s="248"/>
    </row>
    <row r="448" spans="47:55" ht="15">
      <c r="AU448" s="244"/>
      <c r="AV448" s="244"/>
      <c r="AW448" s="244"/>
      <c r="AX448" s="244"/>
      <c r="AY448" s="244"/>
      <c r="AZ448" s="247"/>
      <c r="BA448" s="248"/>
      <c r="BB448" s="248"/>
      <c r="BC448" s="248"/>
    </row>
    <row r="449" spans="47:55" ht="15">
      <c r="AU449" s="244"/>
      <c r="AV449" s="244"/>
      <c r="AW449" s="244"/>
      <c r="AX449" s="244"/>
      <c r="AY449" s="244"/>
      <c r="AZ449" s="247"/>
      <c r="BA449" s="248"/>
      <c r="BB449" s="248"/>
      <c r="BC449" s="248"/>
    </row>
    <row r="450" spans="47:55" ht="15">
      <c r="AU450" s="244"/>
      <c r="AV450" s="244"/>
      <c r="AW450" s="244"/>
      <c r="AX450" s="244"/>
      <c r="AY450" s="244"/>
      <c r="AZ450" s="247"/>
      <c r="BA450" s="248"/>
      <c r="BB450" s="248"/>
      <c r="BC450" s="248"/>
    </row>
    <row r="451" spans="47:55" ht="15">
      <c r="AU451" s="244"/>
      <c r="AV451" s="244"/>
      <c r="AW451" s="244"/>
      <c r="AX451" s="244"/>
      <c r="AY451" s="244"/>
      <c r="AZ451" s="247"/>
      <c r="BA451" s="248"/>
      <c r="BB451" s="248"/>
      <c r="BC451" s="248"/>
    </row>
    <row r="452" spans="47:55" ht="15">
      <c r="AU452" s="244"/>
      <c r="AV452" s="244"/>
      <c r="AW452" s="244"/>
      <c r="AX452" s="244"/>
      <c r="AY452" s="244"/>
      <c r="AZ452" s="247"/>
      <c r="BA452" s="248"/>
      <c r="BB452" s="248"/>
      <c r="BC452" s="248"/>
    </row>
    <row r="453" spans="47:55" ht="15">
      <c r="AU453" s="244"/>
      <c r="AV453" s="244"/>
      <c r="AW453" s="244"/>
      <c r="AX453" s="244"/>
      <c r="AY453" s="244"/>
      <c r="AZ453" s="247"/>
      <c r="BA453" s="248"/>
      <c r="BB453" s="248"/>
      <c r="BC453" s="248"/>
    </row>
    <row r="454" spans="47:55" ht="15">
      <c r="AU454" s="244"/>
      <c r="AV454" s="244"/>
      <c r="AW454" s="244"/>
      <c r="AX454" s="244"/>
      <c r="AY454" s="244"/>
      <c r="AZ454" s="247"/>
      <c r="BA454" s="248"/>
      <c r="BB454" s="248"/>
      <c r="BC454" s="248"/>
    </row>
    <row r="455" spans="47:55" ht="15">
      <c r="AU455" s="244"/>
      <c r="AV455" s="244"/>
      <c r="AW455" s="244"/>
      <c r="AX455" s="244"/>
      <c r="AY455" s="244"/>
      <c r="AZ455" s="247"/>
      <c r="BA455" s="248"/>
      <c r="BB455" s="248"/>
      <c r="BC455" s="248"/>
    </row>
    <row r="456" spans="47:55" ht="15">
      <c r="AU456" s="244"/>
      <c r="AV456" s="244"/>
      <c r="AW456" s="244"/>
      <c r="AX456" s="244"/>
      <c r="AY456" s="244"/>
      <c r="AZ456" s="247"/>
      <c r="BA456" s="248"/>
      <c r="BB456" s="248"/>
      <c r="BC456" s="248"/>
    </row>
    <row r="457" spans="47:55" ht="15">
      <c r="AU457" s="244"/>
      <c r="AV457" s="244"/>
      <c r="AW457" s="244"/>
      <c r="AX457" s="244"/>
      <c r="AY457" s="244"/>
      <c r="AZ457" s="247"/>
      <c r="BA457" s="248"/>
      <c r="BB457" s="248"/>
      <c r="BC457" s="248"/>
    </row>
    <row r="458" spans="47:55" ht="15">
      <c r="AU458" s="244"/>
      <c r="AV458" s="244"/>
      <c r="AW458" s="244"/>
      <c r="AX458" s="244"/>
      <c r="AY458" s="244"/>
      <c r="AZ458" s="247"/>
      <c r="BA458" s="248"/>
      <c r="BB458" s="248"/>
      <c r="BC458" s="248"/>
    </row>
    <row r="459" spans="47:55" ht="15">
      <c r="AU459" s="244"/>
      <c r="AV459" s="244"/>
      <c r="AW459" s="244"/>
      <c r="AX459" s="244"/>
      <c r="AY459" s="244"/>
      <c r="AZ459" s="247"/>
      <c r="BA459" s="248"/>
      <c r="BB459" s="248"/>
      <c r="BC459" s="248"/>
    </row>
    <row r="460" spans="47:55" ht="15">
      <c r="AU460" s="244"/>
      <c r="AV460" s="244"/>
      <c r="AW460" s="244"/>
      <c r="AX460" s="244"/>
      <c r="AY460" s="244"/>
      <c r="AZ460" s="247"/>
      <c r="BA460" s="248"/>
      <c r="BB460" s="248"/>
      <c r="BC460" s="248"/>
    </row>
    <row r="461" spans="47:55" ht="15">
      <c r="AU461" s="244"/>
      <c r="AV461" s="244"/>
      <c r="AW461" s="244"/>
      <c r="AX461" s="244"/>
      <c r="AY461" s="244"/>
      <c r="AZ461" s="247"/>
      <c r="BA461" s="248"/>
      <c r="BB461" s="248"/>
      <c r="BC461" s="248"/>
    </row>
    <row r="462" spans="47:55" ht="15">
      <c r="AU462" s="244"/>
      <c r="AV462" s="244"/>
      <c r="AW462" s="244"/>
      <c r="AX462" s="244"/>
      <c r="AY462" s="244"/>
      <c r="AZ462" s="247"/>
      <c r="BA462" s="248"/>
      <c r="BB462" s="248"/>
      <c r="BC462" s="248"/>
    </row>
    <row r="463" spans="47:55" ht="15">
      <c r="AU463" s="244"/>
      <c r="AV463" s="244"/>
      <c r="AW463" s="244"/>
      <c r="AX463" s="244"/>
      <c r="AY463" s="244"/>
      <c r="AZ463" s="247"/>
      <c r="BA463" s="248"/>
      <c r="BB463" s="248"/>
      <c r="BC463" s="248"/>
    </row>
    <row r="464" spans="47:55" ht="15">
      <c r="AU464" s="244"/>
      <c r="AV464" s="244"/>
      <c r="AW464" s="244"/>
      <c r="AX464" s="244"/>
      <c r="AY464" s="244"/>
      <c r="AZ464" s="247"/>
      <c r="BA464" s="248"/>
      <c r="BB464" s="248"/>
      <c r="BC464" s="248"/>
    </row>
    <row r="465" spans="47:55" ht="15">
      <c r="AU465" s="244"/>
      <c r="AV465" s="244"/>
      <c r="AW465" s="244"/>
      <c r="AX465" s="244"/>
      <c r="AY465" s="244"/>
      <c r="AZ465" s="247"/>
      <c r="BA465" s="248"/>
      <c r="BB465" s="248"/>
      <c r="BC465" s="248"/>
    </row>
    <row r="466" spans="47:55" ht="15">
      <c r="AU466" s="244"/>
      <c r="AV466" s="244"/>
      <c r="AW466" s="244"/>
      <c r="AX466" s="244"/>
      <c r="AY466" s="244"/>
      <c r="AZ466" s="247"/>
      <c r="BA466" s="248"/>
      <c r="BB466" s="248"/>
      <c r="BC466" s="248"/>
    </row>
    <row r="467" spans="47:55" ht="15">
      <c r="AU467" s="244"/>
      <c r="AV467" s="244"/>
      <c r="AW467" s="244"/>
      <c r="AX467" s="244"/>
      <c r="AY467" s="244"/>
      <c r="AZ467" s="247"/>
      <c r="BA467" s="248"/>
      <c r="BB467" s="248"/>
      <c r="BC467" s="248"/>
    </row>
    <row r="468" spans="47:55" ht="15">
      <c r="AU468" s="244"/>
      <c r="AV468" s="244"/>
      <c r="AW468" s="244"/>
      <c r="AX468" s="244"/>
      <c r="AY468" s="244"/>
      <c r="AZ468" s="247"/>
      <c r="BA468" s="248"/>
      <c r="BB468" s="248"/>
      <c r="BC468" s="248"/>
    </row>
    <row r="469" spans="47:55" ht="15">
      <c r="AU469" s="244"/>
      <c r="AV469" s="244"/>
      <c r="AW469" s="244"/>
      <c r="AX469" s="244"/>
      <c r="AY469" s="244"/>
      <c r="AZ469" s="247"/>
      <c r="BA469" s="248"/>
      <c r="BB469" s="248"/>
      <c r="BC469" s="248"/>
    </row>
    <row r="470" spans="47:55" ht="15">
      <c r="AU470" s="244"/>
      <c r="AV470" s="244"/>
      <c r="AW470" s="244"/>
      <c r="AX470" s="244"/>
      <c r="AY470" s="244"/>
      <c r="AZ470" s="247"/>
      <c r="BA470" s="248"/>
      <c r="BB470" s="248"/>
      <c r="BC470" s="248"/>
    </row>
    <row r="471" spans="47:55" ht="15">
      <c r="AU471" s="244"/>
      <c r="AV471" s="244"/>
      <c r="AW471" s="244"/>
      <c r="AX471" s="244"/>
      <c r="AY471" s="244"/>
      <c r="AZ471" s="247"/>
      <c r="BA471" s="248"/>
      <c r="BB471" s="248"/>
      <c r="BC471" s="248"/>
    </row>
    <row r="472" spans="47:55" ht="15">
      <c r="AU472" s="244"/>
      <c r="AV472" s="244"/>
      <c r="AW472" s="244"/>
      <c r="AX472" s="244"/>
      <c r="AY472" s="244"/>
      <c r="AZ472" s="247"/>
      <c r="BA472" s="248"/>
      <c r="BB472" s="248"/>
      <c r="BC472" s="248"/>
    </row>
    <row r="473" spans="47:55" ht="15">
      <c r="AU473" s="244"/>
      <c r="AV473" s="244"/>
      <c r="AW473" s="244"/>
      <c r="AX473" s="244"/>
      <c r="AY473" s="244"/>
      <c r="AZ473" s="247"/>
      <c r="BA473" s="248"/>
      <c r="BB473" s="248"/>
      <c r="BC473" s="248"/>
    </row>
    <row r="474" spans="47:55" ht="15">
      <c r="AU474" s="244"/>
      <c r="AV474" s="244"/>
      <c r="AW474" s="244"/>
      <c r="AX474" s="244"/>
      <c r="AY474" s="244"/>
      <c r="AZ474" s="247"/>
      <c r="BA474" s="248"/>
      <c r="BB474" s="248"/>
      <c r="BC474" s="248"/>
    </row>
    <row r="475" spans="47:55" ht="15">
      <c r="AU475" s="244"/>
      <c r="AV475" s="244"/>
      <c r="AW475" s="244"/>
      <c r="AX475" s="244"/>
      <c r="AY475" s="244"/>
      <c r="AZ475" s="247"/>
      <c r="BA475" s="248"/>
      <c r="BB475" s="248"/>
      <c r="BC475" s="248"/>
    </row>
    <row r="476" spans="47:55" ht="15">
      <c r="AU476" s="244"/>
      <c r="AV476" s="244"/>
      <c r="AW476" s="244"/>
      <c r="AX476" s="244"/>
      <c r="AY476" s="244"/>
      <c r="AZ476" s="247"/>
      <c r="BA476" s="248"/>
      <c r="BB476" s="248"/>
      <c r="BC476" s="248"/>
    </row>
    <row r="477" spans="47:55" ht="15">
      <c r="AU477" s="244"/>
      <c r="AV477" s="244"/>
      <c r="AW477" s="244"/>
      <c r="AX477" s="244"/>
      <c r="AY477" s="244"/>
      <c r="AZ477" s="247"/>
      <c r="BA477" s="248"/>
      <c r="BB477" s="248"/>
      <c r="BC477" s="248"/>
    </row>
    <row r="478" spans="47:55" ht="15">
      <c r="AU478" s="244"/>
      <c r="AV478" s="244"/>
      <c r="AW478" s="244"/>
      <c r="AX478" s="244"/>
      <c r="AY478" s="244"/>
      <c r="AZ478" s="247"/>
      <c r="BA478" s="248"/>
      <c r="BB478" s="248"/>
      <c r="BC478" s="248"/>
    </row>
    <row r="479" spans="47:55" ht="15">
      <c r="AU479" s="244"/>
      <c r="AV479" s="244"/>
      <c r="AW479" s="244"/>
      <c r="AX479" s="244"/>
      <c r="AY479" s="244"/>
      <c r="AZ479" s="247"/>
      <c r="BA479" s="248"/>
      <c r="BB479" s="248"/>
      <c r="BC479" s="248"/>
    </row>
    <row r="480" spans="47:55" ht="15">
      <c r="AU480" s="244"/>
      <c r="AV480" s="244"/>
      <c r="AW480" s="244"/>
      <c r="AX480" s="244"/>
      <c r="AY480" s="244"/>
      <c r="AZ480" s="247"/>
      <c r="BA480" s="248"/>
      <c r="BB480" s="248"/>
      <c r="BC480" s="248"/>
    </row>
    <row r="481" spans="47:55" ht="15">
      <c r="AU481" s="244"/>
      <c r="AV481" s="244"/>
      <c r="AW481" s="244"/>
      <c r="AX481" s="244"/>
      <c r="AY481" s="244"/>
      <c r="AZ481" s="247"/>
      <c r="BA481" s="248"/>
      <c r="BB481" s="248"/>
      <c r="BC481" s="248"/>
    </row>
    <row r="482" spans="47:55" ht="15">
      <c r="AU482" s="244"/>
      <c r="AV482" s="244"/>
      <c r="AW482" s="244"/>
      <c r="AX482" s="244"/>
      <c r="AY482" s="244"/>
      <c r="AZ482" s="247"/>
      <c r="BA482" s="248"/>
      <c r="BB482" s="248"/>
      <c r="BC482" s="248"/>
    </row>
    <row r="483" spans="47:55" ht="15">
      <c r="AU483" s="244"/>
      <c r="AV483" s="244"/>
      <c r="AW483" s="244"/>
      <c r="AX483" s="244"/>
      <c r="AY483" s="244"/>
      <c r="AZ483" s="247"/>
      <c r="BA483" s="248"/>
      <c r="BB483" s="248"/>
      <c r="BC483" s="248"/>
    </row>
    <row r="484" spans="47:55" ht="15">
      <c r="AU484" s="244"/>
      <c r="AV484" s="244"/>
      <c r="AW484" s="244"/>
      <c r="AX484" s="244"/>
      <c r="AY484" s="244"/>
      <c r="AZ484" s="247"/>
      <c r="BA484" s="248"/>
      <c r="BB484" s="248"/>
      <c r="BC484" s="248"/>
    </row>
    <row r="485" spans="47:55" ht="15">
      <c r="AU485" s="244"/>
      <c r="AV485" s="244"/>
      <c r="AW485" s="244"/>
      <c r="AX485" s="244"/>
      <c r="AY485" s="244"/>
      <c r="AZ485" s="247"/>
      <c r="BA485" s="248"/>
      <c r="BB485" s="248"/>
      <c r="BC485" s="248"/>
    </row>
    <row r="486" spans="47:55" ht="15">
      <c r="AU486" s="244"/>
      <c r="AV486" s="244"/>
      <c r="AW486" s="244"/>
      <c r="AX486" s="244"/>
      <c r="AY486" s="244"/>
      <c r="AZ486" s="247"/>
      <c r="BA486" s="248"/>
      <c r="BB486" s="248"/>
      <c r="BC486" s="248"/>
    </row>
    <row r="487" spans="47:55" ht="15">
      <c r="AU487" s="244"/>
      <c r="AV487" s="244"/>
      <c r="AW487" s="244"/>
      <c r="AX487" s="244"/>
      <c r="AY487" s="244"/>
      <c r="AZ487" s="247"/>
      <c r="BA487" s="248"/>
      <c r="BB487" s="248"/>
      <c r="BC487" s="248"/>
    </row>
    <row r="488" spans="47:55" ht="15">
      <c r="AU488" s="244"/>
      <c r="AV488" s="244"/>
      <c r="AW488" s="244"/>
      <c r="AX488" s="244"/>
      <c r="AY488" s="244"/>
      <c r="AZ488" s="247"/>
      <c r="BA488" s="248"/>
      <c r="BB488" s="248"/>
      <c r="BC488" s="248"/>
    </row>
    <row r="489" spans="47:55" ht="15">
      <c r="AU489" s="244"/>
      <c r="AV489" s="244"/>
      <c r="AW489" s="244"/>
      <c r="AX489" s="244"/>
      <c r="AY489" s="244"/>
      <c r="AZ489" s="247"/>
      <c r="BA489" s="248"/>
      <c r="BB489" s="248"/>
      <c r="BC489" s="248"/>
    </row>
    <row r="490" spans="47:55" ht="15">
      <c r="AU490" s="244"/>
      <c r="AV490" s="244"/>
      <c r="AW490" s="244"/>
      <c r="AX490" s="244"/>
      <c r="AY490" s="244"/>
      <c r="AZ490" s="247"/>
      <c r="BA490" s="248"/>
      <c r="BB490" s="248"/>
      <c r="BC490" s="248"/>
    </row>
    <row r="491" spans="47:55" ht="15">
      <c r="AU491" s="244"/>
      <c r="AV491" s="244"/>
      <c r="AW491" s="244"/>
      <c r="AX491" s="244"/>
      <c r="AY491" s="244"/>
      <c r="AZ491" s="247"/>
      <c r="BA491" s="248"/>
      <c r="BB491" s="248"/>
      <c r="BC491" s="248"/>
    </row>
    <row r="492" spans="47:55" ht="15">
      <c r="AU492" s="244"/>
      <c r="AV492" s="244"/>
      <c r="AW492" s="244"/>
      <c r="AX492" s="244"/>
      <c r="AY492" s="244"/>
      <c r="AZ492" s="247"/>
      <c r="BA492" s="248"/>
      <c r="BB492" s="248"/>
      <c r="BC492" s="248"/>
    </row>
    <row r="493" spans="47:55" ht="15">
      <c r="AU493" s="244"/>
      <c r="AV493" s="244"/>
      <c r="AW493" s="244"/>
      <c r="AX493" s="244"/>
      <c r="AY493" s="244"/>
      <c r="AZ493" s="247"/>
      <c r="BA493" s="248"/>
      <c r="BB493" s="248"/>
      <c r="BC493" s="248"/>
    </row>
    <row r="494" spans="47:55" ht="15">
      <c r="AU494" s="244"/>
      <c r="AV494" s="244"/>
      <c r="AW494" s="244"/>
      <c r="AX494" s="244"/>
      <c r="AY494" s="244"/>
      <c r="AZ494" s="247"/>
      <c r="BA494" s="248"/>
      <c r="BB494" s="248"/>
      <c r="BC494" s="248"/>
    </row>
    <row r="495" spans="47:55" ht="15">
      <c r="AU495" s="244"/>
      <c r="AV495" s="244"/>
      <c r="AW495" s="244"/>
      <c r="AX495" s="244"/>
      <c r="AY495" s="244"/>
      <c r="AZ495" s="247"/>
      <c r="BA495" s="248"/>
      <c r="BB495" s="248"/>
      <c r="BC495" s="248"/>
    </row>
    <row r="496" spans="47:55" ht="15">
      <c r="AU496" s="244"/>
      <c r="AV496" s="244"/>
      <c r="AW496" s="244"/>
      <c r="AX496" s="244"/>
      <c r="AY496" s="244"/>
      <c r="AZ496" s="247"/>
      <c r="BA496" s="248"/>
      <c r="BB496" s="248"/>
      <c r="BC496" s="248"/>
    </row>
    <row r="497" spans="47:55" ht="15">
      <c r="AU497" s="244"/>
      <c r="AV497" s="244"/>
      <c r="AW497" s="244"/>
      <c r="AX497" s="244"/>
      <c r="AY497" s="244"/>
      <c r="AZ497" s="247"/>
      <c r="BA497" s="248"/>
      <c r="BB497" s="248"/>
      <c r="BC497" s="248"/>
    </row>
    <row r="498" spans="47:55" ht="15">
      <c r="AU498" s="244"/>
      <c r="AV498" s="244"/>
      <c r="AW498" s="244"/>
      <c r="AX498" s="244"/>
      <c r="AY498" s="244"/>
      <c r="AZ498" s="247"/>
      <c r="BA498" s="248"/>
      <c r="BB498" s="248"/>
      <c r="BC498" s="248"/>
    </row>
    <row r="499" spans="47:55" ht="15">
      <c r="AU499" s="244"/>
      <c r="AV499" s="244"/>
      <c r="AW499" s="244"/>
      <c r="AX499" s="244"/>
      <c r="AY499" s="244"/>
      <c r="AZ499" s="247"/>
      <c r="BA499" s="248"/>
      <c r="BB499" s="248"/>
      <c r="BC499" s="248"/>
    </row>
    <row r="500" spans="47:55" ht="15">
      <c r="AU500" s="244"/>
      <c r="AV500" s="244"/>
      <c r="AW500" s="244"/>
      <c r="AX500" s="244"/>
      <c r="AY500" s="244"/>
      <c r="AZ500" s="247"/>
      <c r="BA500" s="248"/>
      <c r="BB500" s="248"/>
      <c r="BC500" s="248"/>
    </row>
    <row r="501" spans="47:55" ht="15">
      <c r="AU501" s="244"/>
      <c r="AV501" s="244"/>
      <c r="AW501" s="244"/>
      <c r="AX501" s="244"/>
      <c r="AY501" s="244"/>
      <c r="AZ501" s="247"/>
      <c r="BA501" s="248"/>
      <c r="BB501" s="248"/>
      <c r="BC501" s="248"/>
    </row>
    <row r="502" spans="47:55" ht="15">
      <c r="AU502" s="244"/>
      <c r="AV502" s="244"/>
      <c r="AW502" s="244"/>
      <c r="AX502" s="244"/>
      <c r="AY502" s="244"/>
      <c r="AZ502" s="247"/>
      <c r="BA502" s="248"/>
      <c r="BB502" s="248"/>
      <c r="BC502" s="248"/>
    </row>
    <row r="503" spans="47:55" ht="15">
      <c r="AU503" s="244"/>
      <c r="AV503" s="244"/>
      <c r="AW503" s="244"/>
      <c r="AX503" s="244"/>
      <c r="AY503" s="244"/>
      <c r="AZ503" s="247"/>
      <c r="BA503" s="248"/>
      <c r="BB503" s="248"/>
      <c r="BC503" s="248"/>
    </row>
    <row r="504" spans="47:55" ht="15">
      <c r="AU504" s="244"/>
      <c r="AV504" s="244"/>
      <c r="AW504" s="244"/>
      <c r="AX504" s="244"/>
      <c r="AY504" s="244"/>
      <c r="AZ504" s="247"/>
      <c r="BA504" s="248"/>
      <c r="BB504" s="248"/>
      <c r="BC504" s="248"/>
    </row>
    <row r="505" spans="47:55" ht="15">
      <c r="AU505" s="244"/>
      <c r="AV505" s="244"/>
      <c r="AW505" s="244"/>
      <c r="AX505" s="244"/>
      <c r="AY505" s="244"/>
      <c r="AZ505" s="247"/>
      <c r="BA505" s="248"/>
      <c r="BB505" s="248"/>
      <c r="BC505" s="248"/>
    </row>
    <row r="506" spans="47:55" ht="15">
      <c r="AU506" s="244"/>
      <c r="AV506" s="244"/>
      <c r="AW506" s="244"/>
      <c r="AX506" s="244"/>
      <c r="AY506" s="244"/>
      <c r="AZ506" s="247"/>
      <c r="BA506" s="248"/>
      <c r="BB506" s="248"/>
      <c r="BC506" s="248"/>
    </row>
    <row r="507" spans="47:55" ht="15">
      <c r="AU507" s="244"/>
      <c r="AV507" s="244"/>
      <c r="AW507" s="244"/>
      <c r="AX507" s="244"/>
      <c r="AY507" s="244"/>
      <c r="AZ507" s="247"/>
      <c r="BA507" s="248"/>
      <c r="BB507" s="248"/>
      <c r="BC507" s="248"/>
    </row>
    <row r="508" spans="47:55" ht="15">
      <c r="AU508" s="244"/>
      <c r="AV508" s="244"/>
      <c r="AW508" s="244"/>
      <c r="AX508" s="244"/>
      <c r="AY508" s="244"/>
      <c r="AZ508" s="247"/>
      <c r="BA508" s="248"/>
      <c r="BB508" s="248"/>
      <c r="BC508" s="248"/>
    </row>
    <row r="509" spans="47:55" ht="15">
      <c r="AU509" s="244"/>
      <c r="AV509" s="244"/>
      <c r="AW509" s="244"/>
      <c r="AX509" s="244"/>
      <c r="AY509" s="244"/>
      <c r="AZ509" s="247"/>
      <c r="BA509" s="248"/>
      <c r="BB509" s="248"/>
      <c r="BC509" s="248"/>
    </row>
    <row r="510" spans="47:55" ht="15">
      <c r="AU510" s="244"/>
      <c r="AV510" s="244"/>
      <c r="AW510" s="244"/>
      <c r="AX510" s="244"/>
      <c r="AY510" s="244"/>
      <c r="AZ510" s="247"/>
      <c r="BA510" s="248"/>
      <c r="BB510" s="248"/>
      <c r="BC510" s="248"/>
    </row>
    <row r="511" spans="47:55" ht="15">
      <c r="AU511" s="244"/>
      <c r="AV511" s="244"/>
      <c r="AW511" s="244"/>
      <c r="AX511" s="244"/>
      <c r="AY511" s="244"/>
      <c r="AZ511" s="247"/>
      <c r="BA511" s="248"/>
      <c r="BB511" s="248"/>
      <c r="BC511" s="248"/>
    </row>
    <row r="512" spans="47:55" ht="15">
      <c r="AU512" s="244"/>
      <c r="AV512" s="244"/>
      <c r="AW512" s="244"/>
      <c r="AX512" s="244"/>
      <c r="AY512" s="244"/>
      <c r="AZ512" s="247"/>
      <c r="BA512" s="248"/>
      <c r="BB512" s="248"/>
      <c r="BC512" s="248"/>
    </row>
    <row r="513" spans="47:55" ht="15">
      <c r="AU513" s="244"/>
      <c r="AV513" s="244"/>
      <c r="AW513" s="244"/>
      <c r="AX513" s="244"/>
      <c r="AY513" s="244"/>
      <c r="AZ513" s="247"/>
      <c r="BA513" s="248"/>
      <c r="BB513" s="248"/>
      <c r="BC513" s="248"/>
    </row>
    <row r="514" spans="47:55" ht="15">
      <c r="AU514" s="244"/>
      <c r="AV514" s="244"/>
      <c r="AW514" s="244"/>
      <c r="AX514" s="244"/>
      <c r="AY514" s="244"/>
      <c r="AZ514" s="247"/>
      <c r="BA514" s="248"/>
      <c r="BB514" s="248"/>
      <c r="BC514" s="248"/>
    </row>
    <row r="515" spans="47:55" ht="15">
      <c r="AU515" s="244"/>
      <c r="AV515" s="244"/>
      <c r="AW515" s="244"/>
      <c r="AX515" s="244"/>
      <c r="AY515" s="244"/>
      <c r="AZ515" s="247"/>
      <c r="BA515" s="248"/>
      <c r="BB515" s="248"/>
      <c r="BC515" s="248"/>
    </row>
    <row r="516" spans="47:55" ht="15">
      <c r="AU516" s="244"/>
      <c r="AV516" s="244"/>
      <c r="AW516" s="244"/>
      <c r="AX516" s="244"/>
      <c r="AY516" s="244"/>
      <c r="AZ516" s="247"/>
      <c r="BA516" s="248"/>
      <c r="BB516" s="248"/>
      <c r="BC516" s="248"/>
    </row>
    <row r="517" spans="47:55" ht="15">
      <c r="AU517" s="244"/>
      <c r="AV517" s="244"/>
      <c r="AW517" s="244"/>
      <c r="AX517" s="244"/>
      <c r="AY517" s="244"/>
      <c r="AZ517" s="247"/>
      <c r="BA517" s="248"/>
      <c r="BB517" s="248"/>
      <c r="BC517" s="248"/>
    </row>
    <row r="518" spans="47:55" ht="15">
      <c r="AU518" s="244"/>
      <c r="AV518" s="244"/>
      <c r="AW518" s="244"/>
      <c r="AX518" s="244"/>
      <c r="AY518" s="244"/>
      <c r="AZ518" s="247"/>
      <c r="BA518" s="248"/>
      <c r="BB518" s="248"/>
      <c r="BC518" s="248"/>
    </row>
    <row r="519" spans="47:55" ht="15">
      <c r="AU519" s="244"/>
      <c r="AV519" s="244"/>
      <c r="AW519" s="244"/>
      <c r="AX519" s="244"/>
      <c r="AY519" s="244"/>
      <c r="AZ519" s="247"/>
      <c r="BA519" s="248"/>
      <c r="BB519" s="248"/>
      <c r="BC519" s="248"/>
    </row>
    <row r="520" spans="47:55" ht="15">
      <c r="AU520" s="244"/>
      <c r="AV520" s="244"/>
      <c r="AW520" s="244"/>
      <c r="AX520" s="244"/>
      <c r="AY520" s="244"/>
      <c r="AZ520" s="247"/>
      <c r="BA520" s="248"/>
      <c r="BB520" s="248"/>
      <c r="BC520" s="248"/>
    </row>
    <row r="521" spans="47:55" ht="15">
      <c r="AU521" s="244"/>
      <c r="AV521" s="244"/>
      <c r="AW521" s="244"/>
      <c r="AX521" s="244"/>
      <c r="AY521" s="244"/>
      <c r="AZ521" s="247"/>
      <c r="BA521" s="248"/>
      <c r="BB521" s="248"/>
      <c r="BC521" s="248"/>
    </row>
    <row r="522" spans="47:55" ht="15">
      <c r="AU522" s="244"/>
      <c r="AV522" s="244"/>
      <c r="AW522" s="244"/>
      <c r="AX522" s="244"/>
      <c r="AY522" s="244"/>
      <c r="AZ522" s="247"/>
      <c r="BA522" s="248"/>
      <c r="BB522" s="248"/>
      <c r="BC522" s="248"/>
    </row>
    <row r="523" spans="47:55" ht="15">
      <c r="AU523" s="244"/>
      <c r="AV523" s="244"/>
      <c r="AW523" s="244"/>
      <c r="AX523" s="244"/>
      <c r="AY523" s="244"/>
      <c r="AZ523" s="247"/>
      <c r="BA523" s="248"/>
      <c r="BB523" s="248"/>
      <c r="BC523" s="248"/>
    </row>
    <row r="524" spans="47:55" ht="15">
      <c r="AU524" s="244"/>
      <c r="AV524" s="244"/>
      <c r="AW524" s="244"/>
      <c r="AX524" s="244"/>
      <c r="AY524" s="244"/>
      <c r="AZ524" s="247"/>
      <c r="BA524" s="248"/>
      <c r="BB524" s="248"/>
      <c r="BC524" s="248"/>
    </row>
    <row r="525" spans="47:55" ht="15">
      <c r="AU525" s="244"/>
      <c r="AV525" s="244"/>
      <c r="AW525" s="244"/>
      <c r="AX525" s="244"/>
      <c r="AY525" s="244"/>
      <c r="AZ525" s="247"/>
      <c r="BA525" s="248"/>
      <c r="BB525" s="248"/>
      <c r="BC525" s="248"/>
    </row>
    <row r="526" spans="47:55" ht="15">
      <c r="AU526" s="244"/>
      <c r="AV526" s="244"/>
      <c r="AW526" s="244"/>
      <c r="AX526" s="244"/>
      <c r="AY526" s="244"/>
      <c r="AZ526" s="247"/>
      <c r="BA526" s="248"/>
      <c r="BB526" s="248"/>
      <c r="BC526" s="248"/>
    </row>
    <row r="527" spans="47:55" ht="15">
      <c r="AU527" s="244"/>
      <c r="AV527" s="244"/>
      <c r="AW527" s="244"/>
      <c r="AX527" s="244"/>
      <c r="AY527" s="244"/>
      <c r="AZ527" s="247"/>
      <c r="BA527" s="248"/>
      <c r="BB527" s="248"/>
      <c r="BC527" s="248"/>
    </row>
  </sheetData>
  <mergeCells count="23">
    <mergeCell ref="BH6:BK6"/>
    <mergeCell ref="BL6:BO6"/>
    <mergeCell ref="BP6:BS6"/>
    <mergeCell ref="BT6:BW6"/>
    <mergeCell ref="A143:B143"/>
    <mergeCell ref="AQ5:AQ6"/>
    <mergeCell ref="AR5:AR6"/>
    <mergeCell ref="E5:N5"/>
    <mergeCell ref="O5:R5"/>
    <mergeCell ref="S5:V5"/>
    <mergeCell ref="W5:Z5"/>
    <mergeCell ref="AA5:AD5"/>
    <mergeCell ref="AE5:AP5"/>
    <mergeCell ref="A1:B4"/>
    <mergeCell ref="A144:B144"/>
    <mergeCell ref="E144:O144"/>
    <mergeCell ref="A145:B145"/>
    <mergeCell ref="E145:O145"/>
    <mergeCell ref="A5:A6"/>
    <mergeCell ref="B5:B6"/>
    <mergeCell ref="E2:AR2"/>
    <mergeCell ref="E3:AR3"/>
    <mergeCell ref="E4:AR4"/>
  </mergeCells>
  <hyperlinks>
    <hyperlink ref="AS2" location="INDICE!B2" display="Indice" xr:uid="{00000000-0004-0000-1000-000000000000}"/>
  </hyperlinks>
  <pageMargins left="0.7" right="0.7" top="0.75" bottom="0.75" header="0.3" footer="0.3"/>
  <pageSetup orientation="portrait"/>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4"/>
  <sheetViews>
    <sheetView showGridLines="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77" customWidth="1"/>
    <col min="3" max="13" width="11.42578125" style="76" customWidth="1"/>
    <col min="14" max="14" width="12.42578125" style="76" customWidth="1"/>
    <col min="15" max="17" width="11.42578125" style="76" customWidth="1"/>
    <col min="18" max="18" width="15.140625" style="76" customWidth="1"/>
    <col min="19" max="19" width="11.42578125" style="76" customWidth="1"/>
    <col min="20" max="27" width="11.42578125" style="76" hidden="1" customWidth="1"/>
    <col min="28" max="31" width="0" style="76" hidden="1" customWidth="1"/>
    <col min="32" max="16384" width="11.42578125" style="76" hidden="1"/>
  </cols>
  <sheetData>
    <row r="1" spans="1:31" ht="58.5" customHeight="1">
      <c r="A1" s="175"/>
      <c r="B1" s="176"/>
      <c r="C1" s="177"/>
      <c r="D1" s="943" t="s">
        <v>1010</v>
      </c>
      <c r="E1" s="943"/>
      <c r="F1" s="943"/>
      <c r="G1" s="943"/>
      <c r="H1" s="943"/>
      <c r="I1" s="943"/>
      <c r="J1" s="943"/>
      <c r="K1" s="943"/>
      <c r="L1" s="943"/>
      <c r="M1" s="943"/>
      <c r="N1" s="943"/>
      <c r="O1" s="943"/>
      <c r="P1" s="943"/>
      <c r="Q1" s="944"/>
      <c r="R1" s="184" t="s">
        <v>292</v>
      </c>
      <c r="S1" s="18" t="s">
        <v>314</v>
      </c>
    </row>
    <row r="2" spans="1:31" ht="15" customHeight="1">
      <c r="A2" s="935" t="s">
        <v>915</v>
      </c>
      <c r="B2" s="775" t="s">
        <v>916</v>
      </c>
      <c r="C2" s="936" t="s">
        <v>307</v>
      </c>
      <c r="D2" s="937" t="s">
        <v>1011</v>
      </c>
      <c r="E2" s="938"/>
      <c r="F2" s="938"/>
      <c r="G2" s="938"/>
      <c r="H2" s="938"/>
      <c r="I2" s="938"/>
      <c r="J2" s="938"/>
      <c r="K2" s="938"/>
      <c r="L2" s="938"/>
      <c r="M2" s="938"/>
      <c r="N2" s="938"/>
      <c r="O2" s="938"/>
      <c r="P2" s="938"/>
      <c r="Q2" s="939"/>
      <c r="R2" s="775" t="s">
        <v>1012</v>
      </c>
      <c r="U2" s="947" t="s">
        <v>761</v>
      </c>
      <c r="V2" s="947"/>
      <c r="W2" s="947"/>
      <c r="X2" s="947"/>
      <c r="Y2" s="947"/>
      <c r="Z2" s="947"/>
      <c r="AA2" s="947"/>
    </row>
    <row r="3" spans="1:31" ht="12.75" customHeight="1">
      <c r="A3" s="935"/>
      <c r="B3" s="775"/>
      <c r="C3" s="936"/>
      <c r="D3" s="940"/>
      <c r="E3" s="941"/>
      <c r="F3" s="941"/>
      <c r="G3" s="941"/>
      <c r="H3" s="941"/>
      <c r="I3" s="941"/>
      <c r="J3" s="941"/>
      <c r="K3" s="941"/>
      <c r="L3" s="941"/>
      <c r="M3" s="941"/>
      <c r="N3" s="941"/>
      <c r="O3" s="941"/>
      <c r="P3" s="941"/>
      <c r="Q3" s="942"/>
      <c r="R3" s="775"/>
      <c r="U3" s="947"/>
      <c r="V3" s="947"/>
      <c r="W3" s="947"/>
      <c r="X3" s="947"/>
      <c r="Y3" s="947"/>
      <c r="Z3" s="947"/>
      <c r="AA3" s="947"/>
    </row>
    <row r="4" spans="1:31" ht="18.75" customHeight="1">
      <c r="A4" s="935"/>
      <c r="B4" s="775"/>
      <c r="C4" s="936"/>
      <c r="D4" s="178" t="s">
        <v>1013</v>
      </c>
      <c r="E4" s="178" t="s">
        <v>605</v>
      </c>
      <c r="F4" s="178" t="s">
        <v>1014</v>
      </c>
      <c r="G4" s="178" t="s">
        <v>605</v>
      </c>
      <c r="H4" s="178" t="s">
        <v>1015</v>
      </c>
      <c r="I4" s="178" t="s">
        <v>605</v>
      </c>
      <c r="J4" s="178" t="s">
        <v>1016</v>
      </c>
      <c r="K4" s="178" t="s">
        <v>605</v>
      </c>
      <c r="L4" s="178" t="s">
        <v>1017</v>
      </c>
      <c r="M4" s="178" t="s">
        <v>605</v>
      </c>
      <c r="N4" s="178" t="s">
        <v>1018</v>
      </c>
      <c r="O4" s="178" t="s">
        <v>605</v>
      </c>
      <c r="P4" s="178" t="s">
        <v>1019</v>
      </c>
      <c r="Q4" s="178" t="s">
        <v>605</v>
      </c>
      <c r="R4" s="775"/>
      <c r="U4" s="945" t="s">
        <v>1020</v>
      </c>
      <c r="V4" s="945"/>
      <c r="W4" s="945"/>
      <c r="X4" s="185"/>
      <c r="Y4" s="185"/>
      <c r="Z4" s="185"/>
      <c r="AA4" s="185"/>
    </row>
    <row r="5" spans="1:31" ht="20.25" customHeight="1">
      <c r="A5" s="935"/>
      <c r="B5" s="85" t="s">
        <v>950</v>
      </c>
      <c r="C5" s="86">
        <v>6963990</v>
      </c>
      <c r="D5" s="87">
        <v>24635</v>
      </c>
      <c r="E5" s="179">
        <v>0.89970030685130797</v>
      </c>
      <c r="F5" s="87">
        <v>132619</v>
      </c>
      <c r="G5" s="180">
        <v>4.8434079559291101</v>
      </c>
      <c r="H5" s="87">
        <v>389280</v>
      </c>
      <c r="I5" s="179">
        <v>14.216981345690201</v>
      </c>
      <c r="J5" s="87">
        <v>1248362</v>
      </c>
      <c r="K5" s="182">
        <v>45.591705884372402</v>
      </c>
      <c r="L5" s="87">
        <v>459111</v>
      </c>
      <c r="M5" s="182">
        <v>16.767294807339599</v>
      </c>
      <c r="N5" s="87">
        <v>410331</v>
      </c>
      <c r="O5" s="183">
        <v>14.985789592474299</v>
      </c>
      <c r="P5" s="87">
        <v>73796</v>
      </c>
      <c r="Q5" s="183">
        <v>2.6951201073431799</v>
      </c>
      <c r="R5" s="186">
        <v>2738134</v>
      </c>
      <c r="U5" s="155">
        <v>0</v>
      </c>
      <c r="V5" s="155">
        <v>1</v>
      </c>
      <c r="W5" s="156" t="s">
        <v>1021</v>
      </c>
      <c r="X5" s="156" t="s">
        <v>1022</v>
      </c>
      <c r="Y5" s="156" t="s">
        <v>1023</v>
      </c>
      <c r="Z5" s="156" t="s">
        <v>1024</v>
      </c>
      <c r="AA5" s="156" t="s">
        <v>1025</v>
      </c>
    </row>
    <row r="6" spans="1:31" ht="24.75" customHeight="1">
      <c r="A6" s="145">
        <v>1</v>
      </c>
      <c r="B6" s="90" t="s">
        <v>316</v>
      </c>
      <c r="C6" s="91">
        <v>110971</v>
      </c>
      <c r="D6" s="91">
        <v>539</v>
      </c>
      <c r="E6" s="146">
        <v>0.91793116367785599</v>
      </c>
      <c r="F6" s="91">
        <v>2839</v>
      </c>
      <c r="G6" s="146">
        <v>4.8348916023774198</v>
      </c>
      <c r="H6" s="91">
        <v>8880</v>
      </c>
      <c r="I6" s="146">
        <v>15.1228733459357</v>
      </c>
      <c r="J6" s="91">
        <v>24610</v>
      </c>
      <c r="K6" s="146">
        <v>41.911476694085401</v>
      </c>
      <c r="L6" s="91">
        <v>10153</v>
      </c>
      <c r="M6" s="146">
        <v>17.2908257974421</v>
      </c>
      <c r="N6" s="91">
        <v>9832</v>
      </c>
      <c r="O6" s="146">
        <v>16.744154362301799</v>
      </c>
      <c r="P6" s="91">
        <v>1866</v>
      </c>
      <c r="Q6" s="146">
        <v>3.1778470341797398</v>
      </c>
      <c r="R6" s="187">
        <v>58719</v>
      </c>
      <c r="S6"/>
      <c r="T6" t="s">
        <v>825</v>
      </c>
      <c r="U6" s="55" t="s">
        <v>1026</v>
      </c>
      <c r="V6" s="55" t="s">
        <v>1027</v>
      </c>
      <c r="W6" s="55" t="s">
        <v>1028</v>
      </c>
      <c r="X6" s="55" t="s">
        <v>1029</v>
      </c>
      <c r="Y6" s="55" t="s">
        <v>1030</v>
      </c>
      <c r="Z6" s="55" t="s">
        <v>1031</v>
      </c>
      <c r="AA6" s="55" t="s">
        <v>1032</v>
      </c>
      <c r="AB6"/>
      <c r="AC6"/>
      <c r="AD6"/>
      <c r="AE6"/>
    </row>
    <row r="7" spans="1:31" ht="15">
      <c r="A7" s="94">
        <v>142</v>
      </c>
      <c r="B7" s="94" t="s">
        <v>67</v>
      </c>
      <c r="C7" s="119">
        <v>4482</v>
      </c>
      <c r="D7" s="96">
        <v>17</v>
      </c>
      <c r="E7" s="148">
        <v>0.58099794941900196</v>
      </c>
      <c r="F7" s="96">
        <v>110</v>
      </c>
      <c r="G7" s="148">
        <v>3.7593984962406002</v>
      </c>
      <c r="H7" s="96">
        <v>365</v>
      </c>
      <c r="I7" s="148">
        <v>12.474367737525601</v>
      </c>
      <c r="J7" s="96">
        <v>1112</v>
      </c>
      <c r="K7" s="148">
        <v>38.004101161995898</v>
      </c>
      <c r="L7" s="96">
        <v>565</v>
      </c>
      <c r="M7" s="148">
        <v>19.309637730690401</v>
      </c>
      <c r="N7" s="96">
        <v>617</v>
      </c>
      <c r="O7" s="148">
        <v>21.086807928913199</v>
      </c>
      <c r="P7" s="96">
        <v>140</v>
      </c>
      <c r="Q7" s="148">
        <v>4.7846889952153102</v>
      </c>
      <c r="R7" s="101">
        <v>2926</v>
      </c>
      <c r="S7"/>
      <c r="T7" s="55">
        <v>142</v>
      </c>
      <c r="U7" s="55">
        <v>17</v>
      </c>
      <c r="V7" s="55">
        <v>110</v>
      </c>
      <c r="W7" s="55">
        <v>365</v>
      </c>
      <c r="X7" s="55">
        <v>1112</v>
      </c>
      <c r="Y7" s="55">
        <v>565</v>
      </c>
      <c r="Z7" s="55">
        <v>617</v>
      </c>
      <c r="AA7" s="55">
        <v>140</v>
      </c>
      <c r="AB7"/>
      <c r="AC7"/>
      <c r="AD7"/>
      <c r="AE7"/>
    </row>
    <row r="8" spans="1:31" ht="15">
      <c r="A8" s="94">
        <v>425</v>
      </c>
      <c r="B8" s="94" t="s">
        <v>147</v>
      </c>
      <c r="C8" s="119">
        <v>8902</v>
      </c>
      <c r="D8" s="96">
        <v>42</v>
      </c>
      <c r="E8" s="148">
        <v>0.74640127954505098</v>
      </c>
      <c r="F8" s="96">
        <v>223</v>
      </c>
      <c r="G8" s="148">
        <v>3.96303536520348</v>
      </c>
      <c r="H8" s="96">
        <v>823</v>
      </c>
      <c r="I8" s="148">
        <v>14.6259107872756</v>
      </c>
      <c r="J8" s="96">
        <v>2329</v>
      </c>
      <c r="K8" s="148">
        <v>41.389728096676698</v>
      </c>
      <c r="L8" s="96">
        <v>989</v>
      </c>
      <c r="M8" s="148">
        <v>17.575972987382301</v>
      </c>
      <c r="N8" s="96">
        <v>1021</v>
      </c>
      <c r="O8" s="148">
        <v>18.144659676559399</v>
      </c>
      <c r="P8" s="96">
        <v>200</v>
      </c>
      <c r="Q8" s="148">
        <v>3.5542918073573802</v>
      </c>
      <c r="R8" s="101">
        <v>5627</v>
      </c>
      <c r="S8"/>
      <c r="T8" s="55">
        <v>425</v>
      </c>
      <c r="U8" s="55">
        <v>42</v>
      </c>
      <c r="V8" s="55">
        <v>223</v>
      </c>
      <c r="W8" s="55">
        <v>823</v>
      </c>
      <c r="X8" s="55">
        <v>2329</v>
      </c>
      <c r="Y8" s="55">
        <v>989</v>
      </c>
      <c r="Z8" s="55">
        <v>1021</v>
      </c>
      <c r="AA8" s="55">
        <v>200</v>
      </c>
      <c r="AB8"/>
      <c r="AC8"/>
      <c r="AD8"/>
      <c r="AE8"/>
    </row>
    <row r="9" spans="1:31" ht="15">
      <c r="A9" s="94">
        <v>579</v>
      </c>
      <c r="B9" s="94" t="s">
        <v>171</v>
      </c>
      <c r="C9" s="119">
        <v>39161</v>
      </c>
      <c r="D9" s="96">
        <v>240</v>
      </c>
      <c r="E9" s="148">
        <v>0.94966761633428298</v>
      </c>
      <c r="F9" s="96">
        <v>1220</v>
      </c>
      <c r="G9" s="148">
        <v>4.8274770496992696</v>
      </c>
      <c r="H9" s="96">
        <v>3589</v>
      </c>
      <c r="I9" s="148">
        <v>14.2014878125989</v>
      </c>
      <c r="J9" s="96">
        <v>10548</v>
      </c>
      <c r="K9" s="148">
        <v>41.737891737891701</v>
      </c>
      <c r="L9" s="96">
        <v>4469</v>
      </c>
      <c r="M9" s="148">
        <v>17.683602405824601</v>
      </c>
      <c r="N9" s="96">
        <v>4438</v>
      </c>
      <c r="O9" s="148">
        <v>17.560937005381501</v>
      </c>
      <c r="P9" s="96">
        <v>768</v>
      </c>
      <c r="Q9" s="148">
        <v>3.0389363722697098</v>
      </c>
      <c r="R9" s="101">
        <v>25272</v>
      </c>
      <c r="S9"/>
      <c r="T9" s="55">
        <v>579</v>
      </c>
      <c r="U9" s="55">
        <v>240</v>
      </c>
      <c r="V9" s="55">
        <v>1220</v>
      </c>
      <c r="W9" s="55">
        <v>3589</v>
      </c>
      <c r="X9" s="55">
        <v>10548</v>
      </c>
      <c r="Y9" s="55">
        <v>4469</v>
      </c>
      <c r="Z9" s="55">
        <v>4438</v>
      </c>
      <c r="AA9" s="55">
        <v>768</v>
      </c>
      <c r="AB9"/>
      <c r="AC9"/>
      <c r="AD9"/>
      <c r="AE9"/>
    </row>
    <row r="10" spans="1:31" ht="15">
      <c r="A10" s="94">
        <v>585</v>
      </c>
      <c r="B10" s="94" t="s">
        <v>173</v>
      </c>
      <c r="C10" s="119">
        <v>15675</v>
      </c>
      <c r="D10" s="96">
        <v>41</v>
      </c>
      <c r="E10" s="148">
        <v>0.59801633605600901</v>
      </c>
      <c r="F10" s="96">
        <v>269</v>
      </c>
      <c r="G10" s="148">
        <v>3.9235705950991799</v>
      </c>
      <c r="H10" s="96">
        <v>909</v>
      </c>
      <c r="I10" s="148">
        <v>13.2584597432905</v>
      </c>
      <c r="J10" s="96">
        <v>2659</v>
      </c>
      <c r="K10" s="148">
        <v>38.7835472578763</v>
      </c>
      <c r="L10" s="96">
        <v>1296</v>
      </c>
      <c r="M10" s="148">
        <v>18.903150525087501</v>
      </c>
      <c r="N10" s="96">
        <v>1403</v>
      </c>
      <c r="O10" s="148">
        <v>20.463827304550801</v>
      </c>
      <c r="P10" s="96">
        <v>279</v>
      </c>
      <c r="Q10" s="148">
        <v>4.06942823803967</v>
      </c>
      <c r="R10" s="101">
        <v>6856</v>
      </c>
      <c r="S10"/>
      <c r="T10" s="55">
        <v>585</v>
      </c>
      <c r="U10" s="55">
        <v>41</v>
      </c>
      <c r="V10" s="55">
        <v>269</v>
      </c>
      <c r="W10" s="55">
        <v>909</v>
      </c>
      <c r="X10" s="55">
        <v>2659</v>
      </c>
      <c r="Y10" s="55">
        <v>1296</v>
      </c>
      <c r="Z10" s="55">
        <v>1403</v>
      </c>
      <c r="AA10" s="55">
        <v>279</v>
      </c>
      <c r="AB10"/>
      <c r="AC10"/>
      <c r="AD10"/>
      <c r="AE10"/>
    </row>
    <row r="11" spans="1:31" ht="15">
      <c r="A11" s="94">
        <v>591</v>
      </c>
      <c r="B11" s="94" t="s">
        <v>175</v>
      </c>
      <c r="C11" s="119">
        <v>20322</v>
      </c>
      <c r="D11" s="96">
        <v>111</v>
      </c>
      <c r="E11" s="148">
        <v>1.14056720098644</v>
      </c>
      <c r="F11" s="96">
        <v>578</v>
      </c>
      <c r="G11" s="148">
        <v>5.9391697492807198</v>
      </c>
      <c r="H11" s="96">
        <v>1521</v>
      </c>
      <c r="I11" s="148">
        <v>15.6288532675709</v>
      </c>
      <c r="J11" s="96">
        <v>4382</v>
      </c>
      <c r="K11" s="148">
        <v>45.026715988491603</v>
      </c>
      <c r="L11" s="96">
        <v>1580</v>
      </c>
      <c r="M11" s="148">
        <v>16.235100698725901</v>
      </c>
      <c r="N11" s="96">
        <v>1319</v>
      </c>
      <c r="O11" s="148">
        <v>13.5532264693794</v>
      </c>
      <c r="P11" s="96">
        <v>241</v>
      </c>
      <c r="Q11" s="148">
        <v>2.47636662556515</v>
      </c>
      <c r="R11" s="101">
        <v>9732</v>
      </c>
      <c r="S11"/>
      <c r="T11" s="55">
        <v>591</v>
      </c>
      <c r="U11" s="55">
        <v>111</v>
      </c>
      <c r="V11" s="55">
        <v>578</v>
      </c>
      <c r="W11" s="55">
        <v>1521</v>
      </c>
      <c r="X11" s="55">
        <v>4382</v>
      </c>
      <c r="Y11" s="55">
        <v>1580</v>
      </c>
      <c r="Z11" s="55">
        <v>1319</v>
      </c>
      <c r="AA11" s="55">
        <v>241</v>
      </c>
      <c r="AB11"/>
      <c r="AC11"/>
      <c r="AD11"/>
      <c r="AE11"/>
    </row>
    <row r="12" spans="1:31" ht="15">
      <c r="A12" s="94">
        <v>893</v>
      </c>
      <c r="B12" s="94" t="s">
        <v>265</v>
      </c>
      <c r="C12" s="119">
        <v>22429</v>
      </c>
      <c r="D12" s="96">
        <v>88</v>
      </c>
      <c r="E12" s="148">
        <v>1.05947507825668</v>
      </c>
      <c r="F12" s="96">
        <v>439</v>
      </c>
      <c r="G12" s="148">
        <v>5.2853359017577697</v>
      </c>
      <c r="H12" s="96">
        <v>1673</v>
      </c>
      <c r="I12" s="148">
        <v>20.142065976402598</v>
      </c>
      <c r="J12" s="96">
        <v>3580</v>
      </c>
      <c r="K12" s="148">
        <v>43.101372501805898</v>
      </c>
      <c r="L12" s="96">
        <v>1254</v>
      </c>
      <c r="M12" s="148">
        <v>15.0975198651577</v>
      </c>
      <c r="N12" s="96">
        <v>1034</v>
      </c>
      <c r="O12" s="148">
        <v>12.448832169516001</v>
      </c>
      <c r="P12" s="96">
        <v>238</v>
      </c>
      <c r="Q12" s="148">
        <v>2.8653985071033001</v>
      </c>
      <c r="R12" s="101">
        <v>8306</v>
      </c>
      <c r="S12"/>
      <c r="T12" s="55">
        <v>893</v>
      </c>
      <c r="U12" s="55">
        <v>88</v>
      </c>
      <c r="V12" s="55">
        <v>439</v>
      </c>
      <c r="W12" s="55">
        <v>1673</v>
      </c>
      <c r="X12" s="55">
        <v>3580</v>
      </c>
      <c r="Y12" s="55">
        <v>1254</v>
      </c>
      <c r="Z12" s="55">
        <v>1034</v>
      </c>
      <c r="AA12" s="55">
        <v>238</v>
      </c>
      <c r="AB12"/>
      <c r="AC12"/>
      <c r="AD12"/>
      <c r="AE12"/>
    </row>
    <row r="13" spans="1:31" ht="15">
      <c r="A13" s="145">
        <v>2</v>
      </c>
      <c r="B13" s="90" t="s">
        <v>317</v>
      </c>
      <c r="C13" s="181">
        <v>265907</v>
      </c>
      <c r="D13" s="181">
        <v>2950</v>
      </c>
      <c r="E13" s="150">
        <v>1.28786655083144</v>
      </c>
      <c r="F13" s="181">
        <v>14897</v>
      </c>
      <c r="G13" s="150">
        <v>6.5035077992325201</v>
      </c>
      <c r="H13" s="181">
        <v>41305</v>
      </c>
      <c r="I13" s="150">
        <v>18.0323145363026</v>
      </c>
      <c r="J13" s="181">
        <v>105625</v>
      </c>
      <c r="K13" s="150">
        <v>46.112170993752798</v>
      </c>
      <c r="L13" s="181">
        <v>33416</v>
      </c>
      <c r="M13" s="150">
        <v>14.5882537839266</v>
      </c>
      <c r="N13" s="181">
        <v>26372</v>
      </c>
      <c r="O13" s="150">
        <v>11.5130903995006</v>
      </c>
      <c r="P13" s="181">
        <v>4496</v>
      </c>
      <c r="Q13" s="150">
        <v>1.9627959364536101</v>
      </c>
      <c r="R13" s="149">
        <v>229061</v>
      </c>
      <c r="S13"/>
      <c r="T13" s="55">
        <v>120</v>
      </c>
      <c r="U13" s="55">
        <v>267</v>
      </c>
      <c r="V13" s="55">
        <v>1486</v>
      </c>
      <c r="W13" s="55">
        <v>4272</v>
      </c>
      <c r="X13" s="55">
        <v>10586</v>
      </c>
      <c r="Y13" s="55">
        <v>3376</v>
      </c>
      <c r="Z13" s="55">
        <v>2632</v>
      </c>
      <c r="AA13" s="55">
        <v>529</v>
      </c>
      <c r="AB13"/>
      <c r="AC13"/>
      <c r="AD13"/>
      <c r="AE13"/>
    </row>
    <row r="14" spans="1:31" ht="15">
      <c r="A14" s="94">
        <v>120</v>
      </c>
      <c r="B14" s="94" t="s">
        <v>57</v>
      </c>
      <c r="C14" s="119">
        <v>28944</v>
      </c>
      <c r="D14" s="96">
        <v>267</v>
      </c>
      <c r="E14" s="148">
        <v>1.15344738206325</v>
      </c>
      <c r="F14" s="96">
        <v>1486</v>
      </c>
      <c r="G14" s="148">
        <v>6.4195610851909404</v>
      </c>
      <c r="H14" s="96">
        <v>4272</v>
      </c>
      <c r="I14" s="148">
        <v>18.455158113011901</v>
      </c>
      <c r="J14" s="96">
        <v>10586</v>
      </c>
      <c r="K14" s="148">
        <v>45.731812683601198</v>
      </c>
      <c r="L14" s="96">
        <v>3376</v>
      </c>
      <c r="M14" s="148">
        <v>14.584413340245399</v>
      </c>
      <c r="N14" s="96">
        <v>2632</v>
      </c>
      <c r="O14" s="148">
        <v>11.3703127700017</v>
      </c>
      <c r="P14" s="96">
        <v>529</v>
      </c>
      <c r="Q14" s="148">
        <v>2.2852946258856099</v>
      </c>
      <c r="R14" s="101">
        <v>23148</v>
      </c>
      <c r="S14"/>
      <c r="T14" s="55">
        <v>154</v>
      </c>
      <c r="U14" s="55">
        <v>988</v>
      </c>
      <c r="V14" s="55">
        <v>4606</v>
      </c>
      <c r="W14" s="55">
        <v>13649</v>
      </c>
      <c r="X14" s="55">
        <v>36118</v>
      </c>
      <c r="Y14" s="55">
        <v>12527</v>
      </c>
      <c r="Z14" s="55">
        <v>10241</v>
      </c>
      <c r="AA14" s="55">
        <v>1723</v>
      </c>
      <c r="AB14"/>
      <c r="AC14"/>
      <c r="AD14"/>
      <c r="AE14"/>
    </row>
    <row r="15" spans="1:31" ht="15">
      <c r="A15" s="94">
        <v>154</v>
      </c>
      <c r="B15" s="94" t="s">
        <v>77</v>
      </c>
      <c r="C15" s="119">
        <v>93976</v>
      </c>
      <c r="D15" s="96">
        <v>988</v>
      </c>
      <c r="E15" s="148">
        <v>1.23728898462155</v>
      </c>
      <c r="F15" s="96">
        <v>4606</v>
      </c>
      <c r="G15" s="148">
        <v>5.7681711165656502</v>
      </c>
      <c r="H15" s="96">
        <v>13649</v>
      </c>
      <c r="I15" s="148">
        <v>17.092871812853801</v>
      </c>
      <c r="J15" s="96">
        <v>36118</v>
      </c>
      <c r="K15" s="148">
        <v>45.231177678705599</v>
      </c>
      <c r="L15" s="96">
        <v>12527</v>
      </c>
      <c r="M15" s="148">
        <v>15.687772378901</v>
      </c>
      <c r="N15" s="96">
        <v>10241</v>
      </c>
      <c r="O15" s="148">
        <v>12.8249762059811</v>
      </c>
      <c r="P15" s="96">
        <v>1723</v>
      </c>
      <c r="Q15" s="148">
        <v>2.1577418223713898</v>
      </c>
      <c r="R15" s="101">
        <v>79852</v>
      </c>
      <c r="S15"/>
      <c r="T15" s="55">
        <v>250</v>
      </c>
      <c r="U15" s="55">
        <v>694</v>
      </c>
      <c r="V15" s="55">
        <v>3397</v>
      </c>
      <c r="W15" s="55">
        <v>9135</v>
      </c>
      <c r="X15" s="55">
        <v>22945</v>
      </c>
      <c r="Y15" s="55">
        <v>6687</v>
      </c>
      <c r="Z15" s="55">
        <v>5313</v>
      </c>
      <c r="AA15" s="55">
        <v>821</v>
      </c>
      <c r="AB15"/>
      <c r="AC15"/>
      <c r="AD15"/>
      <c r="AE15"/>
    </row>
    <row r="16" spans="1:31" ht="15">
      <c r="A16" s="94">
        <v>250</v>
      </c>
      <c r="B16" s="94" t="s">
        <v>99</v>
      </c>
      <c r="C16" s="119">
        <v>56596</v>
      </c>
      <c r="D16" s="96">
        <v>694</v>
      </c>
      <c r="E16" s="148">
        <v>1.41655780535598</v>
      </c>
      <c r="F16" s="96">
        <v>3397</v>
      </c>
      <c r="G16" s="148">
        <v>6.9337851077727004</v>
      </c>
      <c r="H16" s="96">
        <v>9135</v>
      </c>
      <c r="I16" s="148">
        <v>18.645901371652499</v>
      </c>
      <c r="J16" s="96">
        <v>22945</v>
      </c>
      <c r="K16" s="148">
        <v>46.834177008491203</v>
      </c>
      <c r="L16" s="96">
        <v>6687</v>
      </c>
      <c r="M16" s="148">
        <v>13.6491672109732</v>
      </c>
      <c r="N16" s="96">
        <v>5313</v>
      </c>
      <c r="O16" s="148">
        <v>10.844627694317399</v>
      </c>
      <c r="P16" s="96">
        <v>821</v>
      </c>
      <c r="Q16" s="148">
        <v>1.6757838014369699</v>
      </c>
      <c r="R16" s="101">
        <v>48992</v>
      </c>
      <c r="S16"/>
      <c r="T16" s="55">
        <v>495</v>
      </c>
      <c r="U16" s="55">
        <v>402</v>
      </c>
      <c r="V16" s="55">
        <v>2064</v>
      </c>
      <c r="W16" s="55">
        <v>5200</v>
      </c>
      <c r="X16" s="55">
        <v>12155</v>
      </c>
      <c r="Y16" s="55">
        <v>3542</v>
      </c>
      <c r="Z16" s="55">
        <v>2844</v>
      </c>
      <c r="AA16" s="55">
        <v>532</v>
      </c>
      <c r="AB16"/>
      <c r="AC16"/>
      <c r="AD16"/>
      <c r="AE16"/>
    </row>
    <row r="17" spans="1:31" ht="15">
      <c r="A17" s="94">
        <v>495</v>
      </c>
      <c r="B17" s="94" t="s">
        <v>161</v>
      </c>
      <c r="C17" s="119">
        <v>29853</v>
      </c>
      <c r="D17" s="96">
        <v>402</v>
      </c>
      <c r="E17" s="148">
        <v>1.50342196791204</v>
      </c>
      <c r="F17" s="96">
        <v>2064</v>
      </c>
      <c r="G17" s="148">
        <v>7.7190620442050903</v>
      </c>
      <c r="H17" s="96">
        <v>5200</v>
      </c>
      <c r="I17" s="148">
        <v>19.447249336175599</v>
      </c>
      <c r="J17" s="96">
        <v>12155</v>
      </c>
      <c r="K17" s="148">
        <v>45.457945323310497</v>
      </c>
      <c r="L17" s="96">
        <v>3542</v>
      </c>
      <c r="M17" s="148">
        <v>13.246568682448901</v>
      </c>
      <c r="N17" s="96">
        <v>2844</v>
      </c>
      <c r="O17" s="148">
        <v>10.6361494446314</v>
      </c>
      <c r="P17" s="96">
        <v>532</v>
      </c>
      <c r="Q17" s="148">
        <v>1.98960320131643</v>
      </c>
      <c r="R17" s="101">
        <v>26739</v>
      </c>
      <c r="S17"/>
      <c r="T17" s="55">
        <v>790</v>
      </c>
      <c r="U17" s="55">
        <v>282</v>
      </c>
      <c r="V17" s="55">
        <v>1558</v>
      </c>
      <c r="W17" s="55">
        <v>4398</v>
      </c>
      <c r="X17" s="55">
        <v>12150</v>
      </c>
      <c r="Y17" s="55">
        <v>3873</v>
      </c>
      <c r="Z17" s="55">
        <v>2744</v>
      </c>
      <c r="AA17" s="55">
        <v>490</v>
      </c>
      <c r="AB17"/>
      <c r="AC17"/>
      <c r="AD17"/>
      <c r="AE17"/>
    </row>
    <row r="18" spans="1:31" ht="15">
      <c r="A18" s="94">
        <v>790</v>
      </c>
      <c r="B18" s="94" t="s">
        <v>234</v>
      </c>
      <c r="C18" s="119">
        <v>29542</v>
      </c>
      <c r="D18" s="96">
        <v>282</v>
      </c>
      <c r="E18" s="148">
        <v>1.1060992351441501</v>
      </c>
      <c r="F18" s="96">
        <v>1558</v>
      </c>
      <c r="G18" s="148">
        <v>6.11100215728574</v>
      </c>
      <c r="H18" s="96">
        <v>4398</v>
      </c>
      <c r="I18" s="148">
        <v>17.250441262992702</v>
      </c>
      <c r="J18" s="96">
        <v>12150</v>
      </c>
      <c r="K18" s="148">
        <v>47.656403216316903</v>
      </c>
      <c r="L18" s="96">
        <v>3873</v>
      </c>
      <c r="M18" s="148">
        <v>15.1912139635223</v>
      </c>
      <c r="N18" s="96">
        <v>2744</v>
      </c>
      <c r="O18" s="148">
        <v>10.7628946852324</v>
      </c>
      <c r="P18" s="96">
        <v>490</v>
      </c>
      <c r="Q18" s="148">
        <v>1.92194547950579</v>
      </c>
      <c r="R18" s="101">
        <v>25495</v>
      </c>
      <c r="S18"/>
      <c r="T18" s="55">
        <v>895</v>
      </c>
      <c r="U18" s="55">
        <v>317</v>
      </c>
      <c r="V18" s="55">
        <v>1786</v>
      </c>
      <c r="W18" s="55">
        <v>4651</v>
      </c>
      <c r="X18" s="55">
        <v>11671</v>
      </c>
      <c r="Y18" s="55">
        <v>3411</v>
      </c>
      <c r="Z18" s="55">
        <v>2598</v>
      </c>
      <c r="AA18" s="55">
        <v>401</v>
      </c>
      <c r="AB18"/>
      <c r="AC18"/>
      <c r="AD18"/>
      <c r="AE18"/>
    </row>
    <row r="19" spans="1:31" ht="15">
      <c r="A19" s="94">
        <v>895</v>
      </c>
      <c r="B19" s="94" t="s">
        <v>267</v>
      </c>
      <c r="C19" s="119">
        <v>26996</v>
      </c>
      <c r="D19" s="96">
        <v>317</v>
      </c>
      <c r="E19" s="148">
        <v>1.2764244010469099</v>
      </c>
      <c r="F19" s="96">
        <v>1786</v>
      </c>
      <c r="G19" s="148">
        <v>7.1914636601570399</v>
      </c>
      <c r="H19" s="96">
        <v>4651</v>
      </c>
      <c r="I19" s="148">
        <v>18.7276021743507</v>
      </c>
      <c r="J19" s="96">
        <v>11671</v>
      </c>
      <c r="K19" s="148">
        <v>46.9941614656734</v>
      </c>
      <c r="L19" s="96">
        <v>3411</v>
      </c>
      <c r="M19" s="148">
        <v>13.7346486812966</v>
      </c>
      <c r="N19" s="96">
        <v>2598</v>
      </c>
      <c r="O19" s="148">
        <v>10.461042883028</v>
      </c>
      <c r="P19" s="96">
        <v>401</v>
      </c>
      <c r="Q19" s="148">
        <v>1.6146567344473499</v>
      </c>
      <c r="R19" s="101">
        <v>24835</v>
      </c>
      <c r="S19"/>
      <c r="T19" s="55">
        <v>45</v>
      </c>
      <c r="U19" s="55">
        <v>703</v>
      </c>
      <c r="V19" s="55">
        <v>3586</v>
      </c>
      <c r="W19" s="55">
        <v>10321</v>
      </c>
      <c r="X19" s="55">
        <v>32747</v>
      </c>
      <c r="Y19" s="55">
        <v>10010</v>
      </c>
      <c r="Z19" s="55">
        <v>7452</v>
      </c>
      <c r="AA19" s="55">
        <v>1435</v>
      </c>
      <c r="AB19"/>
      <c r="AC19"/>
      <c r="AD19"/>
      <c r="AE19"/>
    </row>
    <row r="20" spans="1:31" ht="15">
      <c r="A20" s="145">
        <v>3</v>
      </c>
      <c r="B20" s="90" t="s">
        <v>616</v>
      </c>
      <c r="C20" s="181">
        <v>522249</v>
      </c>
      <c r="D20" s="181">
        <v>4925</v>
      </c>
      <c r="E20" s="150">
        <v>1.23043791097875</v>
      </c>
      <c r="F20" s="181">
        <v>26660</v>
      </c>
      <c r="G20" s="150">
        <v>6.6606040013590997</v>
      </c>
      <c r="H20" s="181">
        <v>72475</v>
      </c>
      <c r="I20" s="150">
        <v>18.106799512321899</v>
      </c>
      <c r="J20" s="181">
        <v>187696</v>
      </c>
      <c r="K20" s="150">
        <v>46.893050586612802</v>
      </c>
      <c r="L20" s="181">
        <v>57953</v>
      </c>
      <c r="M20" s="150">
        <v>14.4786940619191</v>
      </c>
      <c r="N20" s="181">
        <v>41902</v>
      </c>
      <c r="O20" s="150">
        <v>10.4685907301181</v>
      </c>
      <c r="P20" s="181">
        <v>8653</v>
      </c>
      <c r="Q20" s="150">
        <v>2.1618231966901802</v>
      </c>
      <c r="R20" s="187">
        <v>400264</v>
      </c>
      <c r="S20"/>
      <c r="T20" s="55">
        <v>51</v>
      </c>
      <c r="U20" s="55">
        <v>239</v>
      </c>
      <c r="V20" s="55">
        <v>1583</v>
      </c>
      <c r="W20" s="55">
        <v>4472</v>
      </c>
      <c r="X20" s="55">
        <v>10267</v>
      </c>
      <c r="Y20" s="55">
        <v>4209</v>
      </c>
      <c r="Z20" s="55">
        <v>3173</v>
      </c>
      <c r="AA20" s="55">
        <v>759</v>
      </c>
      <c r="AB20"/>
      <c r="AC20"/>
      <c r="AD20"/>
      <c r="AE20"/>
    </row>
    <row r="21" spans="1:31" ht="15">
      <c r="A21" s="94">
        <v>45</v>
      </c>
      <c r="B21" s="94" t="s">
        <v>32</v>
      </c>
      <c r="C21" s="119">
        <v>125881</v>
      </c>
      <c r="D21" s="96">
        <v>703</v>
      </c>
      <c r="E21" s="148">
        <v>1.0610680109880199</v>
      </c>
      <c r="F21" s="96">
        <v>3586</v>
      </c>
      <c r="G21" s="148">
        <v>5.4125033960213704</v>
      </c>
      <c r="H21" s="96">
        <v>10321</v>
      </c>
      <c r="I21" s="148">
        <v>15.5779273704229</v>
      </c>
      <c r="J21" s="96">
        <v>32747</v>
      </c>
      <c r="K21" s="148">
        <v>49.426449723790299</v>
      </c>
      <c r="L21" s="96">
        <v>10010</v>
      </c>
      <c r="M21" s="148">
        <v>15.108521749630199</v>
      </c>
      <c r="N21" s="96">
        <v>7452</v>
      </c>
      <c r="O21" s="148">
        <v>11.2476227850394</v>
      </c>
      <c r="P21" s="96">
        <v>1435</v>
      </c>
      <c r="Q21" s="148">
        <v>2.1659069641078301</v>
      </c>
      <c r="R21" s="101">
        <v>66254</v>
      </c>
      <c r="S21"/>
      <c r="T21" s="55">
        <v>147</v>
      </c>
      <c r="U21" s="55">
        <v>380</v>
      </c>
      <c r="V21" s="55">
        <v>2072</v>
      </c>
      <c r="W21" s="55">
        <v>5307</v>
      </c>
      <c r="X21" s="55">
        <v>15872</v>
      </c>
      <c r="Y21" s="55">
        <v>4479</v>
      </c>
      <c r="Z21" s="55">
        <v>3332</v>
      </c>
      <c r="AA21" s="55">
        <v>674</v>
      </c>
      <c r="AB21"/>
      <c r="AC21"/>
      <c r="AD21"/>
      <c r="AE21"/>
    </row>
    <row r="22" spans="1:31" ht="15">
      <c r="A22" s="94">
        <v>51</v>
      </c>
      <c r="B22" s="94" t="s">
        <v>35</v>
      </c>
      <c r="C22" s="119">
        <v>31950</v>
      </c>
      <c r="D22" s="96">
        <v>239</v>
      </c>
      <c r="E22" s="148">
        <v>0.96753299327989595</v>
      </c>
      <c r="F22" s="96">
        <v>1583</v>
      </c>
      <c r="G22" s="148">
        <v>6.4083879847785603</v>
      </c>
      <c r="H22" s="96">
        <v>4472</v>
      </c>
      <c r="I22" s="148">
        <v>18.103797263379501</v>
      </c>
      <c r="J22" s="96">
        <v>10267</v>
      </c>
      <c r="K22" s="148">
        <v>41.563436159015502</v>
      </c>
      <c r="L22" s="96">
        <v>4209</v>
      </c>
      <c r="M22" s="148">
        <v>17.039106145251399</v>
      </c>
      <c r="N22" s="96">
        <v>3173</v>
      </c>
      <c r="O22" s="148">
        <v>12.8451137559712</v>
      </c>
      <c r="P22" s="96">
        <v>759</v>
      </c>
      <c r="Q22" s="148">
        <v>3.0726256983240199</v>
      </c>
      <c r="R22" s="101">
        <v>24702</v>
      </c>
      <c r="S22"/>
      <c r="T22" s="55">
        <v>172</v>
      </c>
      <c r="U22" s="55">
        <v>583</v>
      </c>
      <c r="V22" s="55">
        <v>2835</v>
      </c>
      <c r="W22" s="55">
        <v>7563</v>
      </c>
      <c r="X22" s="55">
        <v>20707</v>
      </c>
      <c r="Y22" s="55">
        <v>6220</v>
      </c>
      <c r="Z22" s="55">
        <v>4628</v>
      </c>
      <c r="AA22" s="55">
        <v>988</v>
      </c>
      <c r="AB22"/>
      <c r="AC22"/>
      <c r="AD22"/>
      <c r="AE22"/>
    </row>
    <row r="23" spans="1:31" ht="15">
      <c r="A23" s="94">
        <v>147</v>
      </c>
      <c r="B23" s="94" t="s">
        <v>71</v>
      </c>
      <c r="C23" s="119">
        <v>51298</v>
      </c>
      <c r="D23" s="96">
        <v>380</v>
      </c>
      <c r="E23" s="148">
        <v>1.1832108606302201</v>
      </c>
      <c r="F23" s="96">
        <v>2072</v>
      </c>
      <c r="G23" s="148">
        <v>6.4516129032258096</v>
      </c>
      <c r="H23" s="96">
        <v>5307</v>
      </c>
      <c r="I23" s="148">
        <v>16.524473782538301</v>
      </c>
      <c r="J23" s="96">
        <v>15872</v>
      </c>
      <c r="K23" s="148">
        <v>49.4208494208494</v>
      </c>
      <c r="L23" s="96">
        <v>4479</v>
      </c>
      <c r="M23" s="148">
        <v>13.946319591480901</v>
      </c>
      <c r="N23" s="96">
        <v>3332</v>
      </c>
      <c r="O23" s="148">
        <v>10.374891020052299</v>
      </c>
      <c r="P23" s="96">
        <v>674</v>
      </c>
      <c r="Q23" s="148">
        <v>2.0986424212230701</v>
      </c>
      <c r="R23" s="101">
        <v>32116</v>
      </c>
      <c r="S23"/>
      <c r="T23" s="55">
        <v>475</v>
      </c>
      <c r="U23" s="55">
        <v>90</v>
      </c>
      <c r="V23" s="55">
        <v>563</v>
      </c>
      <c r="W23" s="55">
        <v>1323</v>
      </c>
      <c r="X23" s="55">
        <v>2122</v>
      </c>
      <c r="Y23" s="55">
        <v>430</v>
      </c>
      <c r="Z23" s="55">
        <v>295</v>
      </c>
      <c r="AA23" s="55">
        <v>70</v>
      </c>
      <c r="AB23"/>
      <c r="AC23"/>
      <c r="AD23"/>
      <c r="AE23"/>
    </row>
    <row r="24" spans="1:31" ht="15">
      <c r="A24" s="94">
        <v>172</v>
      </c>
      <c r="B24" s="94" t="s">
        <v>79</v>
      </c>
      <c r="C24" s="119">
        <v>56664</v>
      </c>
      <c r="D24" s="96">
        <v>583</v>
      </c>
      <c r="E24" s="148">
        <v>1.3394908556198899</v>
      </c>
      <c r="F24" s="96">
        <v>2835</v>
      </c>
      <c r="G24" s="148">
        <v>6.5136476426799002</v>
      </c>
      <c r="H24" s="96">
        <v>7563</v>
      </c>
      <c r="I24" s="148">
        <v>17.376619795974602</v>
      </c>
      <c r="J24" s="96">
        <v>20707</v>
      </c>
      <c r="K24" s="148">
        <v>47.576049995404802</v>
      </c>
      <c r="L24" s="96">
        <v>6220</v>
      </c>
      <c r="M24" s="148">
        <v>14.2909659038691</v>
      </c>
      <c r="N24" s="96">
        <v>4628</v>
      </c>
      <c r="O24" s="148">
        <v>10.6332138590203</v>
      </c>
      <c r="P24" s="96">
        <v>988</v>
      </c>
      <c r="Q24" s="148">
        <v>2.2700119474312999</v>
      </c>
      <c r="R24" s="101">
        <v>43524</v>
      </c>
      <c r="S24"/>
      <c r="T24" s="55">
        <v>480</v>
      </c>
      <c r="U24" s="55">
        <v>316</v>
      </c>
      <c r="V24" s="55">
        <v>1756</v>
      </c>
      <c r="W24" s="55">
        <v>4254</v>
      </c>
      <c r="X24" s="55">
        <v>9303</v>
      </c>
      <c r="Y24" s="55">
        <v>2749</v>
      </c>
      <c r="Z24" s="55">
        <v>1890</v>
      </c>
      <c r="AA24" s="55">
        <v>328</v>
      </c>
      <c r="AB24"/>
      <c r="AC24"/>
      <c r="AD24"/>
      <c r="AE24"/>
    </row>
    <row r="25" spans="1:31" ht="15">
      <c r="A25" s="94">
        <v>475</v>
      </c>
      <c r="B25" s="94" t="s">
        <v>153</v>
      </c>
      <c r="C25" s="119">
        <v>6023</v>
      </c>
      <c r="D25" s="96">
        <v>90</v>
      </c>
      <c r="E25" s="148">
        <v>1.83936235438381</v>
      </c>
      <c r="F25" s="96">
        <v>563</v>
      </c>
      <c r="G25" s="148">
        <v>11.506233394645401</v>
      </c>
      <c r="H25" s="96">
        <v>1323</v>
      </c>
      <c r="I25" s="148">
        <v>27.038626609442101</v>
      </c>
      <c r="J25" s="96">
        <v>2122</v>
      </c>
      <c r="K25" s="148">
        <v>43.368076844471702</v>
      </c>
      <c r="L25" s="96">
        <v>430</v>
      </c>
      <c r="M25" s="148">
        <v>8.7880645820560002</v>
      </c>
      <c r="N25" s="96">
        <v>295</v>
      </c>
      <c r="O25" s="148">
        <v>6.0290210504802797</v>
      </c>
      <c r="P25" s="96">
        <v>70</v>
      </c>
      <c r="Q25" s="148">
        <v>1.4306151645207399</v>
      </c>
      <c r="R25" s="101">
        <v>4893</v>
      </c>
      <c r="S25"/>
      <c r="T25" s="55">
        <v>490</v>
      </c>
      <c r="U25" s="55">
        <v>661</v>
      </c>
      <c r="V25" s="55">
        <v>3651</v>
      </c>
      <c r="W25" s="55">
        <v>9672</v>
      </c>
      <c r="X25" s="55">
        <v>22786</v>
      </c>
      <c r="Y25" s="55">
        <v>6844</v>
      </c>
      <c r="Z25" s="55">
        <v>4794</v>
      </c>
      <c r="AA25" s="55">
        <v>1072</v>
      </c>
      <c r="AB25"/>
      <c r="AC25"/>
      <c r="AD25"/>
      <c r="AE25"/>
    </row>
    <row r="26" spans="1:31" ht="15">
      <c r="A26" s="94">
        <v>480</v>
      </c>
      <c r="B26" s="94" t="s">
        <v>155</v>
      </c>
      <c r="C26" s="119">
        <v>13717</v>
      </c>
      <c r="D26" s="96">
        <v>316</v>
      </c>
      <c r="E26" s="148">
        <v>1.5342785006797399</v>
      </c>
      <c r="F26" s="96">
        <v>1756</v>
      </c>
      <c r="G26" s="148">
        <v>8.5259273645368001</v>
      </c>
      <c r="H26" s="96">
        <v>4254</v>
      </c>
      <c r="I26" s="148">
        <v>20.654496018644402</v>
      </c>
      <c r="J26" s="96">
        <v>9303</v>
      </c>
      <c r="K26" s="148">
        <v>45.168964847543201</v>
      </c>
      <c r="L26" s="96">
        <v>2749</v>
      </c>
      <c r="M26" s="148">
        <v>13.347251893571601</v>
      </c>
      <c r="N26" s="96">
        <v>1890</v>
      </c>
      <c r="O26" s="148">
        <v>9.1765391338123905</v>
      </c>
      <c r="P26" s="96">
        <v>328</v>
      </c>
      <c r="Q26" s="148">
        <v>1.5925422412118899</v>
      </c>
      <c r="R26" s="101">
        <v>20596</v>
      </c>
      <c r="S26"/>
      <c r="T26" s="55">
        <v>659</v>
      </c>
      <c r="U26" s="55">
        <v>294</v>
      </c>
      <c r="V26" s="55">
        <v>1571</v>
      </c>
      <c r="W26" s="55">
        <v>4239</v>
      </c>
      <c r="X26" s="55">
        <v>9521</v>
      </c>
      <c r="Y26" s="55">
        <v>3151</v>
      </c>
      <c r="Z26" s="55">
        <v>2151</v>
      </c>
      <c r="AA26" s="55">
        <v>458</v>
      </c>
      <c r="AB26"/>
      <c r="AC26"/>
      <c r="AD26"/>
      <c r="AE26"/>
    </row>
    <row r="27" spans="1:31" ht="15">
      <c r="A27" s="94">
        <v>490</v>
      </c>
      <c r="B27" s="94" t="s">
        <v>159</v>
      </c>
      <c r="C27" s="119">
        <v>42372</v>
      </c>
      <c r="D27" s="96">
        <v>661</v>
      </c>
      <c r="E27" s="148">
        <v>1.3358932902182701</v>
      </c>
      <c r="F27" s="96">
        <v>3651</v>
      </c>
      <c r="G27" s="148">
        <v>7.3787388843977402</v>
      </c>
      <c r="H27" s="96">
        <v>9672</v>
      </c>
      <c r="I27" s="148">
        <v>19.547291835084899</v>
      </c>
      <c r="J27" s="96">
        <v>22786</v>
      </c>
      <c r="K27" s="148">
        <v>46.050929668553003</v>
      </c>
      <c r="L27" s="96">
        <v>6844</v>
      </c>
      <c r="M27" s="148">
        <v>13.8318512530315</v>
      </c>
      <c r="N27" s="96">
        <v>4794</v>
      </c>
      <c r="O27" s="148">
        <v>9.6887631366208602</v>
      </c>
      <c r="P27" s="96">
        <v>1072</v>
      </c>
      <c r="Q27" s="148">
        <v>2.1665319320937702</v>
      </c>
      <c r="R27" s="101">
        <v>49480</v>
      </c>
      <c r="S27"/>
      <c r="T27" s="55">
        <v>665</v>
      </c>
      <c r="U27" s="55">
        <v>314</v>
      </c>
      <c r="V27" s="55">
        <v>1855</v>
      </c>
      <c r="W27" s="55">
        <v>5024</v>
      </c>
      <c r="X27" s="55">
        <v>12747</v>
      </c>
      <c r="Y27" s="55">
        <v>4792</v>
      </c>
      <c r="Z27" s="55">
        <v>3631</v>
      </c>
      <c r="AA27" s="55">
        <v>779</v>
      </c>
      <c r="AB27"/>
      <c r="AC27"/>
      <c r="AD27"/>
      <c r="AE27"/>
    </row>
    <row r="28" spans="1:31" ht="15">
      <c r="A28" s="94">
        <v>659</v>
      </c>
      <c r="B28" s="94" t="s">
        <v>199</v>
      </c>
      <c r="C28" s="119">
        <v>19844</v>
      </c>
      <c r="D28" s="96">
        <v>294</v>
      </c>
      <c r="E28" s="148">
        <v>1.3747954173486101</v>
      </c>
      <c r="F28" s="96">
        <v>1571</v>
      </c>
      <c r="G28" s="148">
        <v>7.3462707505260703</v>
      </c>
      <c r="H28" s="96">
        <v>4239</v>
      </c>
      <c r="I28" s="148">
        <v>19.822305354220202</v>
      </c>
      <c r="J28" s="96">
        <v>9521</v>
      </c>
      <c r="K28" s="148">
        <v>44.521861117605802</v>
      </c>
      <c r="L28" s="96">
        <v>3151</v>
      </c>
      <c r="M28" s="148">
        <v>14.7346270750526</v>
      </c>
      <c r="N28" s="96">
        <v>2151</v>
      </c>
      <c r="O28" s="148">
        <v>10.058452186111801</v>
      </c>
      <c r="P28" s="96">
        <v>458</v>
      </c>
      <c r="Q28" s="148">
        <v>2.1416880991349099</v>
      </c>
      <c r="R28" s="101">
        <v>21385</v>
      </c>
      <c r="S28"/>
      <c r="T28" s="55">
        <v>837</v>
      </c>
      <c r="U28" s="55">
        <v>1240</v>
      </c>
      <c r="V28" s="55">
        <v>6620</v>
      </c>
      <c r="W28" s="55">
        <v>18485</v>
      </c>
      <c r="X28" s="55">
        <v>48398</v>
      </c>
      <c r="Y28" s="55">
        <v>14223</v>
      </c>
      <c r="Z28" s="55">
        <v>9968</v>
      </c>
      <c r="AA28" s="55">
        <v>1895</v>
      </c>
      <c r="AB28"/>
      <c r="AC28"/>
      <c r="AD28"/>
      <c r="AE28"/>
    </row>
    <row r="29" spans="1:31" ht="15">
      <c r="A29" s="94">
        <v>665</v>
      </c>
      <c r="B29" s="94" t="s">
        <v>207</v>
      </c>
      <c r="C29" s="119">
        <v>32528</v>
      </c>
      <c r="D29" s="96">
        <v>314</v>
      </c>
      <c r="E29" s="148">
        <v>1.07748267105895</v>
      </c>
      <c r="F29" s="96">
        <v>1855</v>
      </c>
      <c r="G29" s="148">
        <v>6.3653832955871303</v>
      </c>
      <c r="H29" s="96">
        <v>5024</v>
      </c>
      <c r="I29" s="148">
        <v>17.2397227369432</v>
      </c>
      <c r="J29" s="96">
        <v>12747</v>
      </c>
      <c r="K29" s="148">
        <v>43.740992382128901</v>
      </c>
      <c r="L29" s="96">
        <v>4792</v>
      </c>
      <c r="M29" s="148">
        <v>16.4436208908105</v>
      </c>
      <c r="N29" s="96">
        <v>3631</v>
      </c>
      <c r="O29" s="148">
        <v>12.4596801866722</v>
      </c>
      <c r="P29" s="96">
        <v>779</v>
      </c>
      <c r="Q29" s="148">
        <v>2.6731178367991202</v>
      </c>
      <c r="R29" s="101">
        <v>29142</v>
      </c>
      <c r="S29"/>
      <c r="T29" s="55">
        <v>873</v>
      </c>
      <c r="U29" s="55">
        <v>105</v>
      </c>
      <c r="V29" s="55">
        <v>568</v>
      </c>
      <c r="W29" s="55">
        <v>1815</v>
      </c>
      <c r="X29" s="55">
        <v>3226</v>
      </c>
      <c r="Y29" s="55">
        <v>846</v>
      </c>
      <c r="Z29" s="55">
        <v>588</v>
      </c>
      <c r="AA29" s="55">
        <v>195</v>
      </c>
      <c r="AB29"/>
      <c r="AC29"/>
      <c r="AD29"/>
      <c r="AE29"/>
    </row>
    <row r="30" spans="1:31" ht="15">
      <c r="A30" s="94">
        <v>837</v>
      </c>
      <c r="B30" s="94" t="s">
        <v>242</v>
      </c>
      <c r="C30" s="119">
        <v>130286</v>
      </c>
      <c r="D30" s="96">
        <v>1240</v>
      </c>
      <c r="E30" s="148">
        <v>1.2298049172361101</v>
      </c>
      <c r="F30" s="96">
        <v>6620</v>
      </c>
      <c r="G30" s="148">
        <v>6.5655714129863396</v>
      </c>
      <c r="H30" s="96">
        <v>18485</v>
      </c>
      <c r="I30" s="148">
        <v>18.333019270249601</v>
      </c>
      <c r="J30" s="96">
        <v>48398</v>
      </c>
      <c r="K30" s="148">
        <v>48.000079342252697</v>
      </c>
      <c r="L30" s="96">
        <v>14223</v>
      </c>
      <c r="M30" s="148">
        <v>14.106060756330001</v>
      </c>
      <c r="N30" s="96">
        <v>9968</v>
      </c>
      <c r="O30" s="148">
        <v>9.8860446895238496</v>
      </c>
      <c r="P30" s="96">
        <v>1895</v>
      </c>
      <c r="Q30" s="148">
        <v>1.87941961142132</v>
      </c>
      <c r="R30" s="101">
        <v>100829</v>
      </c>
      <c r="S30"/>
      <c r="T30" s="55">
        <v>31</v>
      </c>
      <c r="U30" s="55">
        <v>151</v>
      </c>
      <c r="V30" s="55">
        <v>984</v>
      </c>
      <c r="W30" s="55">
        <v>2679</v>
      </c>
      <c r="X30" s="55">
        <v>8664</v>
      </c>
      <c r="Y30" s="55">
        <v>2927</v>
      </c>
      <c r="Z30" s="55">
        <v>2475</v>
      </c>
      <c r="AA30" s="55">
        <v>444</v>
      </c>
      <c r="AB30"/>
      <c r="AC30"/>
      <c r="AD30"/>
      <c r="AE30"/>
    </row>
    <row r="31" spans="1:31" ht="15">
      <c r="A31" s="94">
        <v>873</v>
      </c>
      <c r="B31" s="94" t="s">
        <v>992</v>
      </c>
      <c r="C31" s="119">
        <v>11686</v>
      </c>
      <c r="D31" s="96">
        <v>105</v>
      </c>
      <c r="E31" s="148">
        <v>1.4299332697807401</v>
      </c>
      <c r="F31" s="96">
        <v>568</v>
      </c>
      <c r="G31" s="148">
        <v>7.7352580689091601</v>
      </c>
      <c r="H31" s="96">
        <v>1815</v>
      </c>
      <c r="I31" s="148">
        <v>24.717417949067102</v>
      </c>
      <c r="J31" s="96">
        <v>3226</v>
      </c>
      <c r="K31" s="148">
        <v>43.932997412501699</v>
      </c>
      <c r="L31" s="96">
        <v>846</v>
      </c>
      <c r="M31" s="148">
        <v>11.521176630804799</v>
      </c>
      <c r="N31" s="96">
        <v>588</v>
      </c>
      <c r="O31" s="148">
        <v>8.0076263107721601</v>
      </c>
      <c r="P31" s="96">
        <v>195</v>
      </c>
      <c r="Q31" s="148">
        <v>2.6555903581642402</v>
      </c>
      <c r="R31" s="101">
        <v>7343</v>
      </c>
      <c r="S31"/>
      <c r="T31" s="55">
        <v>40</v>
      </c>
      <c r="U31" s="55">
        <v>167</v>
      </c>
      <c r="V31" s="55">
        <v>887</v>
      </c>
      <c r="W31" s="55">
        <v>2558</v>
      </c>
      <c r="X31" s="55">
        <v>7816</v>
      </c>
      <c r="Y31" s="55">
        <v>2329</v>
      </c>
      <c r="Z31" s="55">
        <v>1603</v>
      </c>
      <c r="AA31" s="55">
        <v>268</v>
      </c>
      <c r="AB31"/>
      <c r="AC31"/>
      <c r="AD31"/>
      <c r="AE31"/>
    </row>
    <row r="32" spans="1:31" ht="15">
      <c r="A32" s="145">
        <v>4</v>
      </c>
      <c r="B32" s="90" t="s">
        <v>319</v>
      </c>
      <c r="C32" s="181">
        <v>217500</v>
      </c>
      <c r="D32" s="181">
        <v>1540</v>
      </c>
      <c r="E32" s="150">
        <v>1.0548812231142299</v>
      </c>
      <c r="F32" s="181">
        <v>7978</v>
      </c>
      <c r="G32" s="150">
        <v>5.4648327259774803</v>
      </c>
      <c r="H32" s="181">
        <v>22131</v>
      </c>
      <c r="I32" s="150">
        <v>15.159465161520099</v>
      </c>
      <c r="J32" s="181">
        <v>66049</v>
      </c>
      <c r="K32" s="150">
        <v>45.242759678877697</v>
      </c>
      <c r="L32" s="181">
        <v>23880</v>
      </c>
      <c r="M32" s="150">
        <v>16.357508836342699</v>
      </c>
      <c r="N32" s="181">
        <v>20759</v>
      </c>
      <c r="O32" s="150">
        <v>14.219661890018401</v>
      </c>
      <c r="P32" s="181">
        <v>3651</v>
      </c>
      <c r="Q32" s="150">
        <v>2.5008904841493802</v>
      </c>
      <c r="R32" s="187">
        <v>145988</v>
      </c>
      <c r="S32"/>
      <c r="T32" s="55">
        <v>190</v>
      </c>
      <c r="U32" s="55">
        <v>56</v>
      </c>
      <c r="V32" s="55">
        <v>249</v>
      </c>
      <c r="W32" s="55">
        <v>772</v>
      </c>
      <c r="X32" s="55">
        <v>2480</v>
      </c>
      <c r="Y32" s="55">
        <v>1234</v>
      </c>
      <c r="Z32" s="55">
        <v>1388</v>
      </c>
      <c r="AA32" s="55">
        <v>290</v>
      </c>
      <c r="AB32"/>
      <c r="AC32"/>
      <c r="AD32"/>
      <c r="AE32"/>
    </row>
    <row r="33" spans="1:31" ht="15">
      <c r="A33" s="94">
        <v>31</v>
      </c>
      <c r="B33" s="94" t="s">
        <v>16</v>
      </c>
      <c r="C33" s="119">
        <v>29394</v>
      </c>
      <c r="D33" s="96">
        <v>151</v>
      </c>
      <c r="E33" s="148">
        <v>0.82405588299497901</v>
      </c>
      <c r="F33" s="96">
        <v>984</v>
      </c>
      <c r="G33" s="148">
        <v>5.3700065487884698</v>
      </c>
      <c r="H33" s="96">
        <v>2679</v>
      </c>
      <c r="I33" s="148">
        <v>14.620170268500299</v>
      </c>
      <c r="J33" s="96">
        <v>8664</v>
      </c>
      <c r="K33" s="148">
        <v>47.282252783235101</v>
      </c>
      <c r="L33" s="96">
        <v>2927</v>
      </c>
      <c r="M33" s="148">
        <v>15.9735865531543</v>
      </c>
      <c r="N33" s="96">
        <v>2475</v>
      </c>
      <c r="O33" s="148">
        <v>13.5068762278978</v>
      </c>
      <c r="P33" s="96">
        <v>444</v>
      </c>
      <c r="Q33" s="148">
        <v>2.4230517354289498</v>
      </c>
      <c r="R33" s="101">
        <v>18324</v>
      </c>
      <c r="S33"/>
      <c r="T33" s="55">
        <v>604</v>
      </c>
      <c r="U33" s="55">
        <v>343</v>
      </c>
      <c r="V33" s="55">
        <v>1582</v>
      </c>
      <c r="W33" s="55">
        <v>4347</v>
      </c>
      <c r="X33" s="55">
        <v>11551</v>
      </c>
      <c r="Y33" s="55">
        <v>3737</v>
      </c>
      <c r="Z33" s="55">
        <v>2743</v>
      </c>
      <c r="AA33" s="55">
        <v>424</v>
      </c>
      <c r="AB33"/>
      <c r="AC33"/>
      <c r="AD33"/>
      <c r="AE33"/>
    </row>
    <row r="34" spans="1:31" ht="15">
      <c r="A34" s="94">
        <v>40</v>
      </c>
      <c r="B34" s="94" t="s">
        <v>24</v>
      </c>
      <c r="C34" s="119">
        <v>21307</v>
      </c>
      <c r="D34" s="96">
        <v>167</v>
      </c>
      <c r="E34" s="148">
        <v>1.0685948297926799</v>
      </c>
      <c r="F34" s="96">
        <v>887</v>
      </c>
      <c r="G34" s="148">
        <v>5.6757102636293801</v>
      </c>
      <c r="H34" s="96">
        <v>2558</v>
      </c>
      <c r="I34" s="148">
        <v>16.368057332992102</v>
      </c>
      <c r="J34" s="96">
        <v>7816</v>
      </c>
      <c r="K34" s="148">
        <v>50.012797542871802</v>
      </c>
      <c r="L34" s="96">
        <v>2329</v>
      </c>
      <c r="M34" s="148">
        <v>14.9027386741746</v>
      </c>
      <c r="N34" s="96">
        <v>1603</v>
      </c>
      <c r="O34" s="148">
        <v>10.2572306117225</v>
      </c>
      <c r="P34" s="96">
        <v>268</v>
      </c>
      <c r="Q34" s="148">
        <v>1.714870744817</v>
      </c>
      <c r="R34" s="101">
        <v>15628</v>
      </c>
      <c r="S34"/>
      <c r="T34" s="55">
        <v>670</v>
      </c>
      <c r="U34" s="55">
        <v>110</v>
      </c>
      <c r="V34" s="55">
        <v>601</v>
      </c>
      <c r="W34" s="55">
        <v>1898</v>
      </c>
      <c r="X34" s="55">
        <v>5681</v>
      </c>
      <c r="Y34" s="55">
        <v>2584</v>
      </c>
      <c r="Z34" s="55">
        <v>2464</v>
      </c>
      <c r="AA34" s="55">
        <v>490</v>
      </c>
      <c r="AB34"/>
      <c r="AC34"/>
      <c r="AD34"/>
      <c r="AE34"/>
    </row>
    <row r="35" spans="1:31" ht="15">
      <c r="A35" s="94">
        <v>190</v>
      </c>
      <c r="B35" s="94" t="s">
        <v>81</v>
      </c>
      <c r="C35" s="119">
        <v>10136</v>
      </c>
      <c r="D35" s="96">
        <v>56</v>
      </c>
      <c r="E35" s="148">
        <v>0.865667027361261</v>
      </c>
      <c r="F35" s="96">
        <v>249</v>
      </c>
      <c r="G35" s="148">
        <v>3.8491266038027501</v>
      </c>
      <c r="H35" s="96">
        <v>772</v>
      </c>
      <c r="I35" s="148">
        <v>11.933838305766001</v>
      </c>
      <c r="J35" s="96">
        <v>2480</v>
      </c>
      <c r="K35" s="148">
        <v>38.336682640284401</v>
      </c>
      <c r="L35" s="96">
        <v>1234</v>
      </c>
      <c r="M35" s="148">
        <v>19.075591281496401</v>
      </c>
      <c r="N35" s="96">
        <v>1388</v>
      </c>
      <c r="O35" s="148">
        <v>21.456175606739802</v>
      </c>
      <c r="P35" s="96">
        <v>290</v>
      </c>
      <c r="Q35" s="148">
        <v>4.4829185345493903</v>
      </c>
      <c r="R35" s="101">
        <v>6469</v>
      </c>
      <c r="S35"/>
      <c r="T35" s="55">
        <v>690</v>
      </c>
      <c r="U35" s="55">
        <v>30</v>
      </c>
      <c r="V35" s="55">
        <v>202</v>
      </c>
      <c r="W35" s="55">
        <v>650</v>
      </c>
      <c r="X35" s="55">
        <v>2221</v>
      </c>
      <c r="Y35" s="55">
        <v>1262</v>
      </c>
      <c r="Z35" s="55">
        <v>1395</v>
      </c>
      <c r="AA35" s="55">
        <v>269</v>
      </c>
      <c r="AB35"/>
      <c r="AC35"/>
      <c r="AD35"/>
      <c r="AE35"/>
    </row>
    <row r="36" spans="1:31" ht="15">
      <c r="A36" s="94">
        <v>604</v>
      </c>
      <c r="B36" s="94" t="s">
        <v>177</v>
      </c>
      <c r="C36" s="119">
        <v>33548</v>
      </c>
      <c r="D36" s="96">
        <v>343</v>
      </c>
      <c r="E36" s="148">
        <v>1.38714765236381</v>
      </c>
      <c r="F36" s="96">
        <v>1582</v>
      </c>
      <c r="G36" s="148">
        <v>6.3978646823310497</v>
      </c>
      <c r="H36" s="96">
        <v>4347</v>
      </c>
      <c r="I36" s="148">
        <v>17.579973308529102</v>
      </c>
      <c r="J36" s="96">
        <v>11551</v>
      </c>
      <c r="K36" s="148">
        <v>46.714118170421003</v>
      </c>
      <c r="L36" s="96">
        <v>3737</v>
      </c>
      <c r="M36" s="148">
        <v>15.113034334937501</v>
      </c>
      <c r="N36" s="96">
        <v>2743</v>
      </c>
      <c r="O36" s="148">
        <v>11.0931370566587</v>
      </c>
      <c r="P36" s="96">
        <v>424</v>
      </c>
      <c r="Q36" s="148">
        <v>1.71472479475877</v>
      </c>
      <c r="R36" s="101">
        <v>24727</v>
      </c>
      <c r="S36"/>
      <c r="T36" s="55">
        <v>736</v>
      </c>
      <c r="U36" s="55">
        <v>419</v>
      </c>
      <c r="V36" s="55">
        <v>1999</v>
      </c>
      <c r="W36" s="55">
        <v>4930</v>
      </c>
      <c r="X36" s="55">
        <v>13497</v>
      </c>
      <c r="Y36" s="55">
        <v>4258</v>
      </c>
      <c r="Z36" s="55">
        <v>3212</v>
      </c>
      <c r="AA36" s="55">
        <v>451</v>
      </c>
      <c r="AB36"/>
      <c r="AC36"/>
      <c r="AD36"/>
      <c r="AE36"/>
    </row>
    <row r="37" spans="1:31" ht="15">
      <c r="A37" s="94">
        <v>670</v>
      </c>
      <c r="B37" s="94" t="s">
        <v>211</v>
      </c>
      <c r="C37" s="119">
        <v>24855</v>
      </c>
      <c r="D37" s="96">
        <v>110</v>
      </c>
      <c r="E37" s="148">
        <v>0.79548741683540602</v>
      </c>
      <c r="F37" s="96">
        <v>601</v>
      </c>
      <c r="G37" s="148">
        <v>4.3462539774370796</v>
      </c>
      <c r="H37" s="96">
        <v>1898</v>
      </c>
      <c r="I37" s="148">
        <v>13.7257737923055</v>
      </c>
      <c r="J37" s="96">
        <v>5681</v>
      </c>
      <c r="K37" s="148">
        <v>41.083309227653999</v>
      </c>
      <c r="L37" s="96">
        <v>2584</v>
      </c>
      <c r="M37" s="148">
        <v>18.686722591842599</v>
      </c>
      <c r="N37" s="96">
        <v>2464</v>
      </c>
      <c r="O37" s="148">
        <v>17.818918137113101</v>
      </c>
      <c r="P37" s="96">
        <v>490</v>
      </c>
      <c r="Q37" s="148">
        <v>3.5435348568122702</v>
      </c>
      <c r="R37" s="101">
        <v>13828</v>
      </c>
      <c r="S37"/>
      <c r="T37" s="55">
        <v>858</v>
      </c>
      <c r="U37" s="55">
        <v>109</v>
      </c>
      <c r="V37" s="55">
        <v>637</v>
      </c>
      <c r="W37" s="55">
        <v>1644</v>
      </c>
      <c r="X37" s="55">
        <v>5307</v>
      </c>
      <c r="Y37" s="55">
        <v>1818</v>
      </c>
      <c r="Z37" s="55">
        <v>1638</v>
      </c>
      <c r="AA37" s="55">
        <v>304</v>
      </c>
      <c r="AB37"/>
      <c r="AC37"/>
      <c r="AD37"/>
      <c r="AE37"/>
    </row>
    <row r="38" spans="1:31" ht="15">
      <c r="A38" s="94">
        <v>690</v>
      </c>
      <c r="B38" s="94" t="s">
        <v>221</v>
      </c>
      <c r="C38" s="119">
        <v>13568</v>
      </c>
      <c r="D38" s="96">
        <v>30</v>
      </c>
      <c r="E38" s="148">
        <v>0.49759495770442902</v>
      </c>
      <c r="F38" s="96">
        <v>202</v>
      </c>
      <c r="G38" s="148">
        <v>3.3504727152098202</v>
      </c>
      <c r="H38" s="96">
        <v>650</v>
      </c>
      <c r="I38" s="148">
        <v>10.781224083595999</v>
      </c>
      <c r="J38" s="96">
        <v>2221</v>
      </c>
      <c r="K38" s="148">
        <v>36.838613368717901</v>
      </c>
      <c r="L38" s="96">
        <v>1262</v>
      </c>
      <c r="M38" s="148">
        <v>20.9321612207663</v>
      </c>
      <c r="N38" s="96">
        <v>1395</v>
      </c>
      <c r="O38" s="148">
        <v>23.138165533255901</v>
      </c>
      <c r="P38" s="96">
        <v>269</v>
      </c>
      <c r="Q38" s="148">
        <v>4.46176812074971</v>
      </c>
      <c r="R38" s="101">
        <v>6029</v>
      </c>
      <c r="S38"/>
      <c r="T38" s="55">
        <v>885</v>
      </c>
      <c r="U38" s="55">
        <v>51</v>
      </c>
      <c r="V38" s="55">
        <v>263</v>
      </c>
      <c r="W38" s="55">
        <v>787</v>
      </c>
      <c r="X38" s="55">
        <v>2470</v>
      </c>
      <c r="Y38" s="55">
        <v>897</v>
      </c>
      <c r="Z38" s="55">
        <v>884</v>
      </c>
      <c r="AA38" s="55">
        <v>141</v>
      </c>
      <c r="AB38"/>
      <c r="AC38"/>
      <c r="AD38"/>
      <c r="AE38"/>
    </row>
    <row r="39" spans="1:31" ht="15">
      <c r="A39" s="94">
        <v>736</v>
      </c>
      <c r="B39" s="94" t="s">
        <v>225</v>
      </c>
      <c r="C39" s="119">
        <v>39549</v>
      </c>
      <c r="D39" s="96">
        <v>419</v>
      </c>
      <c r="E39" s="148">
        <v>1.45658068553153</v>
      </c>
      <c r="F39" s="96">
        <v>1999</v>
      </c>
      <c r="G39" s="148">
        <v>6.9491761106862304</v>
      </c>
      <c r="H39" s="96">
        <v>4930</v>
      </c>
      <c r="I39" s="148">
        <v>17.13828825697</v>
      </c>
      <c r="J39" s="96">
        <v>13497</v>
      </c>
      <c r="K39" s="148">
        <v>46.9199749704512</v>
      </c>
      <c r="L39" s="96">
        <v>4258</v>
      </c>
      <c r="M39" s="148">
        <v>14.8021970381701</v>
      </c>
      <c r="N39" s="96">
        <v>3212</v>
      </c>
      <c r="O39" s="148">
        <v>11.1659598136689</v>
      </c>
      <c r="P39" s="96">
        <v>451</v>
      </c>
      <c r="Q39" s="148">
        <v>1.567823124522</v>
      </c>
      <c r="R39" s="101">
        <v>28766</v>
      </c>
      <c r="S39"/>
      <c r="T39" s="55">
        <v>890</v>
      </c>
      <c r="U39" s="55">
        <v>104</v>
      </c>
      <c r="V39" s="55">
        <v>574</v>
      </c>
      <c r="W39" s="55">
        <v>1866</v>
      </c>
      <c r="X39" s="55">
        <v>6362</v>
      </c>
      <c r="Y39" s="55">
        <v>2834</v>
      </c>
      <c r="Z39" s="55">
        <v>2957</v>
      </c>
      <c r="AA39" s="55">
        <v>570</v>
      </c>
      <c r="AB39"/>
      <c r="AC39"/>
      <c r="AD39"/>
      <c r="AE39"/>
    </row>
    <row r="40" spans="1:31" ht="15">
      <c r="A40" s="94">
        <v>858</v>
      </c>
      <c r="B40" s="94" t="s">
        <v>253</v>
      </c>
      <c r="C40" s="119">
        <v>12183</v>
      </c>
      <c r="D40" s="96">
        <v>109</v>
      </c>
      <c r="E40" s="148">
        <v>0.95138343370864997</v>
      </c>
      <c r="F40" s="96">
        <v>637</v>
      </c>
      <c r="G40" s="148">
        <v>5.5599196997468798</v>
      </c>
      <c r="H40" s="96">
        <v>1644</v>
      </c>
      <c r="I40" s="148">
        <v>14.3493061010736</v>
      </c>
      <c r="J40" s="96">
        <v>5307</v>
      </c>
      <c r="K40" s="148">
        <v>46.321026446713802</v>
      </c>
      <c r="L40" s="96">
        <v>1818</v>
      </c>
      <c r="M40" s="148">
        <v>15.8680282796544</v>
      </c>
      <c r="N40" s="96">
        <v>1638</v>
      </c>
      <c r="O40" s="148">
        <v>14.296936370777701</v>
      </c>
      <c r="P40" s="96">
        <v>304</v>
      </c>
      <c r="Q40" s="148">
        <v>2.65339966832504</v>
      </c>
      <c r="R40" s="101">
        <v>11457</v>
      </c>
      <c r="S40"/>
      <c r="T40" s="55">
        <v>4</v>
      </c>
      <c r="U40" s="55">
        <v>8</v>
      </c>
      <c r="V40" s="55">
        <v>47</v>
      </c>
      <c r="W40" s="55">
        <v>182</v>
      </c>
      <c r="X40" s="55">
        <v>523</v>
      </c>
      <c r="Y40" s="55">
        <v>287</v>
      </c>
      <c r="Z40" s="55">
        <v>280</v>
      </c>
      <c r="AA40" s="55">
        <v>52</v>
      </c>
      <c r="AB40"/>
      <c r="AC40"/>
      <c r="AD40"/>
      <c r="AE40"/>
    </row>
    <row r="41" spans="1:31" ht="15">
      <c r="A41" s="94">
        <v>885</v>
      </c>
      <c r="B41" s="94" t="s">
        <v>259</v>
      </c>
      <c r="C41" s="119">
        <v>7724</v>
      </c>
      <c r="D41" s="96">
        <v>51</v>
      </c>
      <c r="E41" s="148">
        <v>0.92845439650464201</v>
      </c>
      <c r="F41" s="96">
        <v>263</v>
      </c>
      <c r="G41" s="148">
        <v>4.7879118878572697</v>
      </c>
      <c r="H41" s="96">
        <v>787</v>
      </c>
      <c r="I41" s="148">
        <v>14.3273256872383</v>
      </c>
      <c r="J41" s="96">
        <v>2470</v>
      </c>
      <c r="K41" s="148">
        <v>44.966320771891503</v>
      </c>
      <c r="L41" s="96">
        <v>897</v>
      </c>
      <c r="M41" s="148">
        <v>16.3298743855817</v>
      </c>
      <c r="N41" s="96">
        <v>884</v>
      </c>
      <c r="O41" s="148">
        <v>16.093209539413799</v>
      </c>
      <c r="P41" s="96">
        <v>141</v>
      </c>
      <c r="Q41" s="148">
        <v>2.56690333151283</v>
      </c>
      <c r="R41" s="101">
        <v>5493</v>
      </c>
      <c r="S41"/>
      <c r="T41" s="55">
        <v>42</v>
      </c>
      <c r="U41" s="55">
        <v>176</v>
      </c>
      <c r="V41" s="55">
        <v>822</v>
      </c>
      <c r="W41" s="55">
        <v>2377</v>
      </c>
      <c r="X41" s="55">
        <v>8678</v>
      </c>
      <c r="Y41" s="55">
        <v>3440</v>
      </c>
      <c r="Z41" s="55">
        <v>2809</v>
      </c>
      <c r="AA41" s="55">
        <v>575</v>
      </c>
      <c r="AB41"/>
      <c r="AC41"/>
      <c r="AD41"/>
      <c r="AE41"/>
    </row>
    <row r="42" spans="1:31" ht="15">
      <c r="A42" s="94">
        <v>890</v>
      </c>
      <c r="B42" s="94" t="s">
        <v>263</v>
      </c>
      <c r="C42" s="119">
        <v>25236</v>
      </c>
      <c r="D42" s="96">
        <v>104</v>
      </c>
      <c r="E42" s="148">
        <v>0.68120783389008999</v>
      </c>
      <c r="F42" s="96">
        <v>574</v>
      </c>
      <c r="G42" s="148">
        <v>3.7597432370472301</v>
      </c>
      <c r="H42" s="96">
        <v>1866</v>
      </c>
      <c r="I42" s="148">
        <v>12.222440558066401</v>
      </c>
      <c r="J42" s="96">
        <v>6362</v>
      </c>
      <c r="K42" s="148">
        <v>41.671579223161103</v>
      </c>
      <c r="L42" s="96">
        <v>2834</v>
      </c>
      <c r="M42" s="148">
        <v>18.562913473504899</v>
      </c>
      <c r="N42" s="96">
        <v>2957</v>
      </c>
      <c r="O42" s="148">
        <v>19.368572738586501</v>
      </c>
      <c r="P42" s="96">
        <v>570</v>
      </c>
      <c r="Q42" s="148">
        <v>3.7335429357437602</v>
      </c>
      <c r="R42" s="101">
        <v>15267</v>
      </c>
      <c r="S42"/>
      <c r="T42" s="55">
        <v>44</v>
      </c>
      <c r="U42" s="55">
        <v>55</v>
      </c>
      <c r="V42" s="55">
        <v>255</v>
      </c>
      <c r="W42" s="55">
        <v>820</v>
      </c>
      <c r="X42" s="55">
        <v>2554</v>
      </c>
      <c r="Y42" s="55">
        <v>1086</v>
      </c>
      <c r="Z42" s="55">
        <v>874</v>
      </c>
      <c r="AA42" s="55">
        <v>181</v>
      </c>
      <c r="AB42"/>
      <c r="AC42"/>
      <c r="AD42"/>
      <c r="AE42"/>
    </row>
    <row r="43" spans="1:31" ht="15">
      <c r="A43" s="145">
        <v>5</v>
      </c>
      <c r="B43" s="90" t="s">
        <v>320</v>
      </c>
      <c r="C43" s="181">
        <v>227034</v>
      </c>
      <c r="D43" s="181">
        <v>1360</v>
      </c>
      <c r="E43" s="150">
        <v>0.90016745762263095</v>
      </c>
      <c r="F43" s="181">
        <v>7507</v>
      </c>
      <c r="G43" s="150">
        <v>4.9687919885096301</v>
      </c>
      <c r="H43" s="181">
        <v>22738</v>
      </c>
      <c r="I43" s="150">
        <v>15.0500056260466</v>
      </c>
      <c r="J43" s="181">
        <v>63581</v>
      </c>
      <c r="K43" s="150">
        <v>42.083490531694501</v>
      </c>
      <c r="L43" s="181">
        <v>26376</v>
      </c>
      <c r="M43" s="150">
        <v>17.457953575187101</v>
      </c>
      <c r="N43" s="181">
        <v>24200</v>
      </c>
      <c r="O43" s="150">
        <v>16.017685642990902</v>
      </c>
      <c r="P43" s="181">
        <v>5321</v>
      </c>
      <c r="Q43" s="150">
        <v>3.5219051779485402</v>
      </c>
      <c r="R43" s="187">
        <v>151083</v>
      </c>
      <c r="S43"/>
      <c r="T43" s="55">
        <v>59</v>
      </c>
      <c r="U43" s="55">
        <v>10</v>
      </c>
      <c r="V43" s="55">
        <v>61</v>
      </c>
      <c r="W43" s="55">
        <v>226</v>
      </c>
      <c r="X43" s="55">
        <v>736</v>
      </c>
      <c r="Y43" s="55">
        <v>539</v>
      </c>
      <c r="Z43" s="55">
        <v>730</v>
      </c>
      <c r="AA43" s="55">
        <v>167</v>
      </c>
      <c r="AB43"/>
      <c r="AC43"/>
      <c r="AD43"/>
      <c r="AE43"/>
    </row>
    <row r="44" spans="1:31" ht="15">
      <c r="A44" s="94">
        <v>4</v>
      </c>
      <c r="B44" s="94" t="s">
        <v>10</v>
      </c>
      <c r="C44" s="119">
        <v>2804</v>
      </c>
      <c r="D44" s="96">
        <v>8</v>
      </c>
      <c r="E44" s="148">
        <v>0.58013052936910803</v>
      </c>
      <c r="F44" s="96">
        <v>47</v>
      </c>
      <c r="G44" s="148">
        <v>3.40826686004351</v>
      </c>
      <c r="H44" s="96">
        <v>182</v>
      </c>
      <c r="I44" s="148">
        <v>13.197969543147201</v>
      </c>
      <c r="J44" s="96">
        <v>523</v>
      </c>
      <c r="K44" s="148">
        <v>37.926033357505403</v>
      </c>
      <c r="L44" s="96">
        <v>287</v>
      </c>
      <c r="M44" s="148">
        <v>20.8121827411168</v>
      </c>
      <c r="N44" s="96">
        <v>280</v>
      </c>
      <c r="O44" s="148">
        <v>20.3045685279188</v>
      </c>
      <c r="P44" s="96">
        <v>52</v>
      </c>
      <c r="Q44" s="148">
        <v>3.7708484408991998</v>
      </c>
      <c r="R44" s="101">
        <v>1379</v>
      </c>
      <c r="S44"/>
      <c r="T44" s="55">
        <v>113</v>
      </c>
      <c r="U44" s="55">
        <v>71</v>
      </c>
      <c r="V44" s="55">
        <v>351</v>
      </c>
      <c r="W44" s="55">
        <v>927</v>
      </c>
      <c r="X44" s="55">
        <v>2993</v>
      </c>
      <c r="Y44" s="55">
        <v>1086</v>
      </c>
      <c r="Z44" s="55">
        <v>848</v>
      </c>
      <c r="AA44" s="55">
        <v>267</v>
      </c>
      <c r="AB44"/>
      <c r="AC44"/>
      <c r="AD44"/>
      <c r="AE44"/>
    </row>
    <row r="45" spans="1:31" ht="15">
      <c r="A45" s="94">
        <v>42</v>
      </c>
      <c r="B45" s="94" t="s">
        <v>490</v>
      </c>
      <c r="C45" s="119">
        <v>28673</v>
      </c>
      <c r="D45" s="96">
        <v>176</v>
      </c>
      <c r="E45" s="148">
        <v>0.93235153890978395</v>
      </c>
      <c r="F45" s="96">
        <v>822</v>
      </c>
      <c r="G45" s="148">
        <v>4.3545054828627396</v>
      </c>
      <c r="H45" s="96">
        <v>2377</v>
      </c>
      <c r="I45" s="148">
        <v>12.5920432272077</v>
      </c>
      <c r="J45" s="96">
        <v>8678</v>
      </c>
      <c r="K45" s="148">
        <v>45.971287810563098</v>
      </c>
      <c r="L45" s="96">
        <v>3440</v>
      </c>
      <c r="M45" s="148">
        <v>18.2232346241458</v>
      </c>
      <c r="N45" s="96">
        <v>2809</v>
      </c>
      <c r="O45" s="148">
        <v>14.8805424590772</v>
      </c>
      <c r="P45" s="96">
        <v>575</v>
      </c>
      <c r="Q45" s="148">
        <v>3.04603485723367</v>
      </c>
      <c r="R45" s="101">
        <v>18877</v>
      </c>
      <c r="S45"/>
      <c r="T45" s="55">
        <v>125</v>
      </c>
      <c r="U45" s="55">
        <v>52</v>
      </c>
      <c r="V45" s="55">
        <v>292</v>
      </c>
      <c r="W45" s="55">
        <v>976</v>
      </c>
      <c r="X45" s="55">
        <v>3125</v>
      </c>
      <c r="Y45" s="55">
        <v>1243</v>
      </c>
      <c r="Z45" s="55">
        <v>913</v>
      </c>
      <c r="AA45" s="55">
        <v>175</v>
      </c>
      <c r="AB45"/>
      <c r="AC45"/>
      <c r="AD45"/>
      <c r="AE45"/>
    </row>
    <row r="46" spans="1:31" ht="15">
      <c r="A46" s="94">
        <v>44</v>
      </c>
      <c r="B46" s="94" t="s">
        <v>30</v>
      </c>
      <c r="C46" s="119">
        <v>7737</v>
      </c>
      <c r="D46" s="96">
        <v>55</v>
      </c>
      <c r="E46" s="148">
        <v>0.94420600858369097</v>
      </c>
      <c r="F46" s="96">
        <v>255</v>
      </c>
      <c r="G46" s="148">
        <v>4.3776824034334796</v>
      </c>
      <c r="H46" s="96">
        <v>820</v>
      </c>
      <c r="I46" s="148">
        <v>14.077253218884101</v>
      </c>
      <c r="J46" s="96">
        <v>2554</v>
      </c>
      <c r="K46" s="148">
        <v>43.845493562231802</v>
      </c>
      <c r="L46" s="96">
        <v>1086</v>
      </c>
      <c r="M46" s="148">
        <v>18.643776824034301</v>
      </c>
      <c r="N46" s="96">
        <v>874</v>
      </c>
      <c r="O46" s="148">
        <v>15.004291845493601</v>
      </c>
      <c r="P46" s="96">
        <v>181</v>
      </c>
      <c r="Q46" s="148">
        <v>3.10729613733906</v>
      </c>
      <c r="R46" s="101">
        <v>5825</v>
      </c>
      <c r="S46"/>
      <c r="T46" s="55">
        <v>138</v>
      </c>
      <c r="U46" s="55">
        <v>80</v>
      </c>
      <c r="V46" s="55">
        <v>504</v>
      </c>
      <c r="W46" s="55">
        <v>1538</v>
      </c>
      <c r="X46" s="55">
        <v>4594</v>
      </c>
      <c r="Y46" s="55">
        <v>1972</v>
      </c>
      <c r="Z46" s="55">
        <v>2146</v>
      </c>
      <c r="AA46" s="55">
        <v>476</v>
      </c>
      <c r="AB46"/>
      <c r="AC46"/>
      <c r="AD46"/>
      <c r="AE46"/>
    </row>
    <row r="47" spans="1:31" ht="15">
      <c r="A47" s="94">
        <v>59</v>
      </c>
      <c r="B47" s="94" t="s">
        <v>39</v>
      </c>
      <c r="C47" s="119">
        <v>5292</v>
      </c>
      <c r="D47" s="96">
        <v>10</v>
      </c>
      <c r="E47" s="148">
        <v>0.40502227622519199</v>
      </c>
      <c r="F47" s="96">
        <v>61</v>
      </c>
      <c r="G47" s="148">
        <v>2.47063588497367</v>
      </c>
      <c r="H47" s="96">
        <v>226</v>
      </c>
      <c r="I47" s="148">
        <v>9.1535034426893507</v>
      </c>
      <c r="J47" s="96">
        <v>736</v>
      </c>
      <c r="K47" s="148">
        <v>29.809639530174199</v>
      </c>
      <c r="L47" s="96">
        <v>539</v>
      </c>
      <c r="M47" s="148">
        <v>21.830700688537899</v>
      </c>
      <c r="N47" s="96">
        <v>730</v>
      </c>
      <c r="O47" s="148">
        <v>29.566626164439</v>
      </c>
      <c r="P47" s="96">
        <v>167</v>
      </c>
      <c r="Q47" s="148">
        <v>6.7638720129607099</v>
      </c>
      <c r="R47" s="101">
        <v>2469</v>
      </c>
      <c r="S47"/>
      <c r="T47" s="55">
        <v>234</v>
      </c>
      <c r="U47" s="55">
        <v>286</v>
      </c>
      <c r="V47" s="55">
        <v>1464</v>
      </c>
      <c r="W47" s="55">
        <v>4255</v>
      </c>
      <c r="X47" s="55">
        <v>9642</v>
      </c>
      <c r="Y47" s="55">
        <v>2999</v>
      </c>
      <c r="Z47" s="55">
        <v>2548</v>
      </c>
      <c r="AA47" s="55">
        <v>600</v>
      </c>
      <c r="AB47"/>
      <c r="AC47"/>
      <c r="AD47"/>
      <c r="AE47"/>
    </row>
    <row r="48" spans="1:31" ht="15">
      <c r="A48" s="94">
        <v>113</v>
      </c>
      <c r="B48" s="94" t="s">
        <v>55</v>
      </c>
      <c r="C48" s="119">
        <v>11168</v>
      </c>
      <c r="D48" s="96">
        <v>71</v>
      </c>
      <c r="E48" s="148">
        <v>1.0851291456518399</v>
      </c>
      <c r="F48" s="96">
        <v>351</v>
      </c>
      <c r="G48" s="148">
        <v>5.3645116918844602</v>
      </c>
      <c r="H48" s="96">
        <v>927</v>
      </c>
      <c r="I48" s="148">
        <v>14.167812929848701</v>
      </c>
      <c r="J48" s="96">
        <v>2993</v>
      </c>
      <c r="K48" s="148">
        <v>45.743542717407898</v>
      </c>
      <c r="L48" s="96">
        <v>1086</v>
      </c>
      <c r="M48" s="148">
        <v>16.597890875745101</v>
      </c>
      <c r="N48" s="96">
        <v>848</v>
      </c>
      <c r="O48" s="148">
        <v>12.9604157114473</v>
      </c>
      <c r="P48" s="96">
        <v>267</v>
      </c>
      <c r="Q48" s="148">
        <v>4.0806969280146701</v>
      </c>
      <c r="R48" s="101">
        <v>6543</v>
      </c>
      <c r="S48"/>
      <c r="T48" s="55">
        <v>240</v>
      </c>
      <c r="U48" s="55">
        <v>37</v>
      </c>
      <c r="V48" s="55">
        <v>143</v>
      </c>
      <c r="W48" s="55">
        <v>658</v>
      </c>
      <c r="X48" s="55">
        <v>2129</v>
      </c>
      <c r="Y48" s="55">
        <v>1438</v>
      </c>
      <c r="Z48" s="55">
        <v>1742</v>
      </c>
      <c r="AA48" s="55">
        <v>369</v>
      </c>
      <c r="AB48"/>
      <c r="AC48"/>
      <c r="AD48"/>
      <c r="AE48"/>
    </row>
    <row r="49" spans="1:31" ht="15">
      <c r="A49" s="94">
        <v>125</v>
      </c>
      <c r="B49" s="94" t="s">
        <v>59</v>
      </c>
      <c r="C49" s="119">
        <v>9134</v>
      </c>
      <c r="D49" s="96">
        <v>52</v>
      </c>
      <c r="E49" s="148">
        <v>0.76741440377804004</v>
      </c>
      <c r="F49" s="96">
        <v>292</v>
      </c>
      <c r="G49" s="148">
        <v>4.3093270365997602</v>
      </c>
      <c r="H49" s="96">
        <v>976</v>
      </c>
      <c r="I49" s="148">
        <v>14.403778040141701</v>
      </c>
      <c r="J49" s="96">
        <v>3125</v>
      </c>
      <c r="K49" s="148">
        <v>46.118654073199501</v>
      </c>
      <c r="L49" s="96">
        <v>1243</v>
      </c>
      <c r="M49" s="148">
        <v>18.3441558441558</v>
      </c>
      <c r="N49" s="96">
        <v>913</v>
      </c>
      <c r="O49" s="148">
        <v>13.474025974026</v>
      </c>
      <c r="P49" s="96">
        <v>175</v>
      </c>
      <c r="Q49" s="148">
        <v>2.5826446280991702</v>
      </c>
      <c r="R49" s="101">
        <v>6776</v>
      </c>
      <c r="S49"/>
      <c r="T49" s="55">
        <v>284</v>
      </c>
      <c r="U49" s="55">
        <v>186</v>
      </c>
      <c r="V49" s="55">
        <v>1245</v>
      </c>
      <c r="W49" s="55">
        <v>3611</v>
      </c>
      <c r="X49" s="55">
        <v>7801</v>
      </c>
      <c r="Y49" s="55">
        <v>2782</v>
      </c>
      <c r="Z49" s="55">
        <v>2449</v>
      </c>
      <c r="AA49" s="55">
        <v>546</v>
      </c>
      <c r="AB49"/>
      <c r="AC49"/>
      <c r="AD49"/>
      <c r="AE49"/>
    </row>
    <row r="50" spans="1:31" ht="15">
      <c r="A50" s="94">
        <v>138</v>
      </c>
      <c r="B50" s="94" t="s">
        <v>65</v>
      </c>
      <c r="C50" s="119">
        <v>15337</v>
      </c>
      <c r="D50" s="96">
        <v>80</v>
      </c>
      <c r="E50" s="148">
        <v>0.70733863837312105</v>
      </c>
      <c r="F50" s="96">
        <v>504</v>
      </c>
      <c r="G50" s="148">
        <v>4.4562334217506603</v>
      </c>
      <c r="H50" s="96">
        <v>1538</v>
      </c>
      <c r="I50" s="148">
        <v>13.5985853227233</v>
      </c>
      <c r="J50" s="96">
        <v>4594</v>
      </c>
      <c r="K50" s="148">
        <v>40.618921308576503</v>
      </c>
      <c r="L50" s="96">
        <v>1972</v>
      </c>
      <c r="M50" s="148">
        <v>17.435897435897399</v>
      </c>
      <c r="N50" s="96">
        <v>2146</v>
      </c>
      <c r="O50" s="148">
        <v>18.974358974358999</v>
      </c>
      <c r="P50" s="96">
        <v>476</v>
      </c>
      <c r="Q50" s="148">
        <v>4.2086648983200696</v>
      </c>
      <c r="R50" s="101">
        <v>11310</v>
      </c>
      <c r="S50"/>
      <c r="T50" s="55">
        <v>306</v>
      </c>
      <c r="U50" s="55">
        <v>36</v>
      </c>
      <c r="V50" s="55">
        <v>223</v>
      </c>
      <c r="W50" s="55">
        <v>640</v>
      </c>
      <c r="X50" s="55">
        <v>1835</v>
      </c>
      <c r="Y50" s="55">
        <v>723</v>
      </c>
      <c r="Z50" s="55">
        <v>630</v>
      </c>
      <c r="AA50" s="55">
        <v>154</v>
      </c>
      <c r="AB50"/>
      <c r="AC50"/>
      <c r="AD50"/>
      <c r="AE50"/>
    </row>
    <row r="51" spans="1:31" ht="15">
      <c r="A51" s="94">
        <v>234</v>
      </c>
      <c r="B51" s="94" t="s">
        <v>92</v>
      </c>
      <c r="C51" s="119">
        <v>24937</v>
      </c>
      <c r="D51" s="96">
        <v>286</v>
      </c>
      <c r="E51" s="148">
        <v>1.31228778562907</v>
      </c>
      <c r="F51" s="96">
        <v>1464</v>
      </c>
      <c r="G51" s="148">
        <v>6.7174451683949696</v>
      </c>
      <c r="H51" s="96">
        <v>4255</v>
      </c>
      <c r="I51" s="148">
        <v>19.523722125355601</v>
      </c>
      <c r="J51" s="96">
        <v>9642</v>
      </c>
      <c r="K51" s="148">
        <v>44.241534367257003</v>
      </c>
      <c r="L51" s="96">
        <v>2999</v>
      </c>
      <c r="M51" s="148">
        <v>13.760668073781799</v>
      </c>
      <c r="N51" s="96">
        <v>2548</v>
      </c>
      <c r="O51" s="148">
        <v>11.691291181059</v>
      </c>
      <c r="P51" s="96">
        <v>600</v>
      </c>
      <c r="Q51" s="148">
        <v>2.7530512985225299</v>
      </c>
      <c r="R51" s="101">
        <v>21794</v>
      </c>
      <c r="S51"/>
      <c r="T51" s="55">
        <v>347</v>
      </c>
      <c r="U51" s="55">
        <v>15</v>
      </c>
      <c r="V51" s="55">
        <v>64</v>
      </c>
      <c r="W51" s="55">
        <v>280</v>
      </c>
      <c r="X51" s="55">
        <v>948</v>
      </c>
      <c r="Y51" s="55">
        <v>683</v>
      </c>
      <c r="Z51" s="55">
        <v>799</v>
      </c>
      <c r="AA51" s="55">
        <v>148</v>
      </c>
      <c r="AB51"/>
      <c r="AC51"/>
      <c r="AD51"/>
      <c r="AE51"/>
    </row>
    <row r="52" spans="1:31" ht="15">
      <c r="A52" s="94">
        <v>240</v>
      </c>
      <c r="B52" s="94" t="s">
        <v>97</v>
      </c>
      <c r="C52" s="119">
        <v>12571</v>
      </c>
      <c r="D52" s="96">
        <v>37</v>
      </c>
      <c r="E52" s="148">
        <v>0.56783302639656197</v>
      </c>
      <c r="F52" s="96">
        <v>143</v>
      </c>
      <c r="G52" s="148">
        <v>2.19459791282996</v>
      </c>
      <c r="H52" s="96">
        <v>658</v>
      </c>
      <c r="I52" s="148">
        <v>10.0982197667281</v>
      </c>
      <c r="J52" s="96">
        <v>2129</v>
      </c>
      <c r="K52" s="148">
        <v>32.6734192756292</v>
      </c>
      <c r="L52" s="96">
        <v>1438</v>
      </c>
      <c r="M52" s="148">
        <v>22.0687538367096</v>
      </c>
      <c r="N52" s="96">
        <v>1742</v>
      </c>
      <c r="O52" s="148">
        <v>26.734192756292199</v>
      </c>
      <c r="P52" s="96">
        <v>369</v>
      </c>
      <c r="Q52" s="148">
        <v>5.6629834254143603</v>
      </c>
      <c r="R52" s="101">
        <v>6516</v>
      </c>
      <c r="S52"/>
      <c r="T52" s="55">
        <v>411</v>
      </c>
      <c r="U52" s="55">
        <v>49</v>
      </c>
      <c r="V52" s="55">
        <v>244</v>
      </c>
      <c r="W52" s="55">
        <v>871</v>
      </c>
      <c r="X52" s="55">
        <v>2890</v>
      </c>
      <c r="Y52" s="55">
        <v>1488</v>
      </c>
      <c r="Z52" s="55">
        <v>1414</v>
      </c>
      <c r="AA52" s="55">
        <v>288</v>
      </c>
      <c r="AB52"/>
      <c r="AC52"/>
      <c r="AD52"/>
      <c r="AE52"/>
    </row>
    <row r="53" spans="1:31" ht="15">
      <c r="A53" s="94">
        <v>284</v>
      </c>
      <c r="B53" s="94" t="s">
        <v>108</v>
      </c>
      <c r="C53" s="119">
        <v>21808</v>
      </c>
      <c r="D53" s="96">
        <v>186</v>
      </c>
      <c r="E53" s="148">
        <v>0.99892588614393096</v>
      </c>
      <c r="F53" s="96">
        <v>1245</v>
      </c>
      <c r="G53" s="148">
        <v>6.6863587540279301</v>
      </c>
      <c r="H53" s="96">
        <v>3611</v>
      </c>
      <c r="I53" s="148">
        <v>19.393125671321201</v>
      </c>
      <c r="J53" s="96">
        <v>7801</v>
      </c>
      <c r="K53" s="148">
        <v>41.895810955961302</v>
      </c>
      <c r="L53" s="96">
        <v>2782</v>
      </c>
      <c r="M53" s="148">
        <v>14.940923737916201</v>
      </c>
      <c r="N53" s="96">
        <v>2449</v>
      </c>
      <c r="O53" s="148">
        <v>13.152524167561801</v>
      </c>
      <c r="P53" s="96">
        <v>546</v>
      </c>
      <c r="Q53" s="148">
        <v>2.9323308270676698</v>
      </c>
      <c r="R53" s="101">
        <v>18620</v>
      </c>
      <c r="S53"/>
      <c r="T53" s="55">
        <v>501</v>
      </c>
      <c r="U53" s="55">
        <v>11</v>
      </c>
      <c r="V53" s="55">
        <v>64</v>
      </c>
      <c r="W53" s="55">
        <v>222</v>
      </c>
      <c r="X53" s="55">
        <v>668</v>
      </c>
      <c r="Y53" s="55">
        <v>377</v>
      </c>
      <c r="Z53" s="55">
        <v>382</v>
      </c>
      <c r="AA53" s="55">
        <v>101</v>
      </c>
      <c r="AB53"/>
      <c r="AC53"/>
      <c r="AD53"/>
      <c r="AE53"/>
    </row>
    <row r="54" spans="1:31" ht="15">
      <c r="A54" s="94">
        <v>306</v>
      </c>
      <c r="B54" s="94" t="s">
        <v>110</v>
      </c>
      <c r="C54" s="119">
        <v>6491</v>
      </c>
      <c r="D54" s="96">
        <v>36</v>
      </c>
      <c r="E54" s="148">
        <v>0.84885640179203004</v>
      </c>
      <c r="F54" s="96">
        <v>223</v>
      </c>
      <c r="G54" s="148">
        <v>5.2581938222117399</v>
      </c>
      <c r="H54" s="96">
        <v>640</v>
      </c>
      <c r="I54" s="148">
        <v>15.0907804763028</v>
      </c>
      <c r="J54" s="96">
        <v>1835</v>
      </c>
      <c r="K54" s="148">
        <v>43.268097146899301</v>
      </c>
      <c r="L54" s="96">
        <v>723</v>
      </c>
      <c r="M54" s="148">
        <v>17.047866069323302</v>
      </c>
      <c r="N54" s="96">
        <v>630</v>
      </c>
      <c r="O54" s="148">
        <v>14.854987031360499</v>
      </c>
      <c r="P54" s="96">
        <v>154</v>
      </c>
      <c r="Q54" s="148">
        <v>3.63121905211035</v>
      </c>
      <c r="R54" s="101">
        <v>4241</v>
      </c>
      <c r="S54"/>
      <c r="T54" s="55">
        <v>543</v>
      </c>
      <c r="U54" s="55">
        <v>62</v>
      </c>
      <c r="V54" s="55">
        <v>313</v>
      </c>
      <c r="W54" s="55">
        <v>1063</v>
      </c>
      <c r="X54" s="55">
        <v>2808</v>
      </c>
      <c r="Y54" s="55">
        <v>1119</v>
      </c>
      <c r="Z54" s="55">
        <v>836</v>
      </c>
      <c r="AA54" s="55">
        <v>262</v>
      </c>
      <c r="AB54"/>
      <c r="AC54"/>
      <c r="AD54"/>
      <c r="AE54"/>
    </row>
    <row r="55" spans="1:31" ht="15">
      <c r="A55" s="94">
        <v>347</v>
      </c>
      <c r="B55" s="94" t="s">
        <v>124</v>
      </c>
      <c r="C55" s="119">
        <v>4961</v>
      </c>
      <c r="D55" s="96">
        <v>15</v>
      </c>
      <c r="E55" s="148">
        <v>0.51072522982635304</v>
      </c>
      <c r="F55" s="96">
        <v>64</v>
      </c>
      <c r="G55" s="148">
        <v>2.1790943139257699</v>
      </c>
      <c r="H55" s="96">
        <v>280</v>
      </c>
      <c r="I55" s="148">
        <v>9.5335376234252607</v>
      </c>
      <c r="J55" s="96">
        <v>948</v>
      </c>
      <c r="K55" s="148">
        <v>32.277834525025497</v>
      </c>
      <c r="L55" s="96">
        <v>683</v>
      </c>
      <c r="M55" s="148">
        <v>23.2550221314266</v>
      </c>
      <c r="N55" s="96">
        <v>799</v>
      </c>
      <c r="O55" s="148">
        <v>27.204630575417099</v>
      </c>
      <c r="P55" s="96">
        <v>148</v>
      </c>
      <c r="Q55" s="148">
        <v>5.0391556009533502</v>
      </c>
      <c r="R55" s="101">
        <v>2937</v>
      </c>
      <c r="S55"/>
      <c r="T55" s="55">
        <v>628</v>
      </c>
      <c r="U55" s="55">
        <v>59</v>
      </c>
      <c r="V55" s="55">
        <v>383</v>
      </c>
      <c r="W55" s="55">
        <v>1193</v>
      </c>
      <c r="X55" s="55">
        <v>3072</v>
      </c>
      <c r="Y55" s="55">
        <v>1154</v>
      </c>
      <c r="Z55" s="55">
        <v>983</v>
      </c>
      <c r="AA55" s="55">
        <v>220</v>
      </c>
      <c r="AB55"/>
      <c r="AC55"/>
      <c r="AD55"/>
      <c r="AE55"/>
    </row>
    <row r="56" spans="1:31" ht="15">
      <c r="A56" s="94">
        <v>411</v>
      </c>
      <c r="B56" s="94" t="s">
        <v>145</v>
      </c>
      <c r="C56" s="119">
        <v>10896</v>
      </c>
      <c r="D56" s="96">
        <v>49</v>
      </c>
      <c r="E56" s="148">
        <v>0.67642186637217006</v>
      </c>
      <c r="F56" s="96">
        <v>244</v>
      </c>
      <c r="G56" s="148">
        <v>3.3683048039757</v>
      </c>
      <c r="H56" s="96">
        <v>871</v>
      </c>
      <c r="I56" s="148">
        <v>12.0237437879625</v>
      </c>
      <c r="J56" s="96">
        <v>2890</v>
      </c>
      <c r="K56" s="148">
        <v>39.895085588072902</v>
      </c>
      <c r="L56" s="96">
        <v>1488</v>
      </c>
      <c r="M56" s="148">
        <v>20.5411374930977</v>
      </c>
      <c r="N56" s="96">
        <v>1414</v>
      </c>
      <c r="O56" s="148">
        <v>19.519602429596901</v>
      </c>
      <c r="P56" s="96">
        <v>288</v>
      </c>
      <c r="Q56" s="148">
        <v>3.9757040309221399</v>
      </c>
      <c r="R56" s="101">
        <v>7244</v>
      </c>
      <c r="S56"/>
      <c r="T56" s="55">
        <v>656</v>
      </c>
      <c r="U56" s="55">
        <v>59</v>
      </c>
      <c r="V56" s="55">
        <v>377</v>
      </c>
      <c r="W56" s="55">
        <v>984</v>
      </c>
      <c r="X56" s="55">
        <v>2978</v>
      </c>
      <c r="Y56" s="55">
        <v>1437</v>
      </c>
      <c r="Z56" s="55">
        <v>1330</v>
      </c>
      <c r="AA56" s="55">
        <v>226</v>
      </c>
      <c r="AB56"/>
      <c r="AC56"/>
      <c r="AD56"/>
      <c r="AE56"/>
    </row>
    <row r="57" spans="1:31" ht="15">
      <c r="A57" s="94">
        <v>501</v>
      </c>
      <c r="B57" s="94" t="s">
        <v>163</v>
      </c>
      <c r="C57" s="119">
        <v>3496</v>
      </c>
      <c r="D57" s="96">
        <v>11</v>
      </c>
      <c r="E57" s="148">
        <v>0.602739726027397</v>
      </c>
      <c r="F57" s="96">
        <v>64</v>
      </c>
      <c r="G57" s="148">
        <v>3.5068493150684898</v>
      </c>
      <c r="H57" s="96">
        <v>222</v>
      </c>
      <c r="I57" s="148">
        <v>12.164383561643801</v>
      </c>
      <c r="J57" s="96">
        <v>668</v>
      </c>
      <c r="K57" s="148">
        <v>36.602739726027401</v>
      </c>
      <c r="L57" s="96">
        <v>377</v>
      </c>
      <c r="M57" s="148">
        <v>20.657534246575299</v>
      </c>
      <c r="N57" s="96">
        <v>382</v>
      </c>
      <c r="O57" s="148">
        <v>20.931506849315099</v>
      </c>
      <c r="P57" s="96">
        <v>101</v>
      </c>
      <c r="Q57" s="148">
        <v>5.5342465753424701</v>
      </c>
      <c r="R57" s="101">
        <v>1825</v>
      </c>
      <c r="S57"/>
      <c r="T57" s="55">
        <v>761</v>
      </c>
      <c r="U57" s="55">
        <v>50</v>
      </c>
      <c r="V57" s="55">
        <v>384</v>
      </c>
      <c r="W57" s="55">
        <v>1037</v>
      </c>
      <c r="X57" s="55">
        <v>3351</v>
      </c>
      <c r="Y57" s="55">
        <v>1590</v>
      </c>
      <c r="Z57" s="55">
        <v>1595</v>
      </c>
      <c r="AA57" s="55">
        <v>313</v>
      </c>
      <c r="AB57"/>
      <c r="AC57"/>
      <c r="AD57"/>
      <c r="AE57"/>
    </row>
    <row r="58" spans="1:31" ht="15">
      <c r="A58" s="94">
        <v>543</v>
      </c>
      <c r="B58" s="94" t="s">
        <v>167</v>
      </c>
      <c r="C58" s="119">
        <v>8835</v>
      </c>
      <c r="D58" s="96">
        <v>62</v>
      </c>
      <c r="E58" s="148">
        <v>0.95930682345659901</v>
      </c>
      <c r="F58" s="96">
        <v>313</v>
      </c>
      <c r="G58" s="148">
        <v>4.8429521893857297</v>
      </c>
      <c r="H58" s="96">
        <v>1063</v>
      </c>
      <c r="I58" s="148">
        <v>16.4474702150704</v>
      </c>
      <c r="J58" s="96">
        <v>2808</v>
      </c>
      <c r="K58" s="148">
        <v>43.447315488163397</v>
      </c>
      <c r="L58" s="96">
        <v>1119</v>
      </c>
      <c r="M58" s="148">
        <v>17.313940894321501</v>
      </c>
      <c r="N58" s="96">
        <v>836</v>
      </c>
      <c r="O58" s="148">
        <v>12.935169425963201</v>
      </c>
      <c r="P58" s="96">
        <v>262</v>
      </c>
      <c r="Q58" s="148">
        <v>4.0538449636391798</v>
      </c>
      <c r="R58" s="101">
        <v>6463</v>
      </c>
      <c r="S58"/>
      <c r="T58" s="55">
        <v>842</v>
      </c>
      <c r="U58" s="55">
        <v>58</v>
      </c>
      <c r="V58" s="55">
        <v>271</v>
      </c>
      <c r="W58" s="55">
        <v>878</v>
      </c>
      <c r="X58" s="55">
        <v>2256</v>
      </c>
      <c r="Y58" s="55">
        <v>933</v>
      </c>
      <c r="Z58" s="55">
        <v>892</v>
      </c>
      <c r="AA58" s="55">
        <v>201</v>
      </c>
      <c r="AB58"/>
      <c r="AC58"/>
      <c r="AD58"/>
      <c r="AE58"/>
    </row>
    <row r="59" spans="1:31" ht="15">
      <c r="A59" s="94">
        <v>628</v>
      </c>
      <c r="B59" s="94" t="s">
        <v>183</v>
      </c>
      <c r="C59" s="119">
        <v>9963</v>
      </c>
      <c r="D59" s="96">
        <v>59</v>
      </c>
      <c r="E59" s="148">
        <v>0.83522083805209502</v>
      </c>
      <c r="F59" s="96">
        <v>383</v>
      </c>
      <c r="G59" s="148">
        <v>5.4218573046432601</v>
      </c>
      <c r="H59" s="96">
        <v>1193</v>
      </c>
      <c r="I59" s="148">
        <v>16.888448471121201</v>
      </c>
      <c r="J59" s="96">
        <v>3072</v>
      </c>
      <c r="K59" s="148">
        <v>43.488108720271804</v>
      </c>
      <c r="L59" s="96">
        <v>1154</v>
      </c>
      <c r="M59" s="148">
        <v>16.336353340883399</v>
      </c>
      <c r="N59" s="96">
        <v>983</v>
      </c>
      <c r="O59" s="148">
        <v>13.915628539071299</v>
      </c>
      <c r="P59" s="96">
        <v>220</v>
      </c>
      <c r="Q59" s="148">
        <v>3.1143827859569702</v>
      </c>
      <c r="R59" s="101">
        <v>7064</v>
      </c>
      <c r="S59"/>
      <c r="T59" s="55">
        <v>38</v>
      </c>
      <c r="U59" s="55">
        <v>59</v>
      </c>
      <c r="V59" s="55">
        <v>357</v>
      </c>
      <c r="W59" s="55">
        <v>1226</v>
      </c>
      <c r="X59" s="55">
        <v>3780</v>
      </c>
      <c r="Y59" s="55">
        <v>1582</v>
      </c>
      <c r="Z59" s="55">
        <v>1514</v>
      </c>
      <c r="AA59" s="55">
        <v>235</v>
      </c>
      <c r="AB59"/>
      <c r="AC59"/>
      <c r="AD59"/>
      <c r="AE59"/>
    </row>
    <row r="60" spans="1:31" ht="15">
      <c r="A60" s="94">
        <v>656</v>
      </c>
      <c r="B60" s="94" t="s">
        <v>195</v>
      </c>
      <c r="C60" s="119">
        <v>18757</v>
      </c>
      <c r="D60" s="96">
        <v>59</v>
      </c>
      <c r="E60" s="148">
        <v>0.79826816398322298</v>
      </c>
      <c r="F60" s="96">
        <v>377</v>
      </c>
      <c r="G60" s="148">
        <v>5.1007982681639801</v>
      </c>
      <c r="H60" s="96">
        <v>984</v>
      </c>
      <c r="I60" s="148">
        <v>13.313489378974401</v>
      </c>
      <c r="J60" s="96">
        <v>2978</v>
      </c>
      <c r="K60" s="148">
        <v>40.292247327831099</v>
      </c>
      <c r="L60" s="96">
        <v>1437</v>
      </c>
      <c r="M60" s="148">
        <v>19.442565282099899</v>
      </c>
      <c r="N60" s="96">
        <v>1330</v>
      </c>
      <c r="O60" s="148">
        <v>17.994858611825201</v>
      </c>
      <c r="P60" s="96">
        <v>226</v>
      </c>
      <c r="Q60" s="148">
        <v>3.0577729671221801</v>
      </c>
      <c r="R60" s="101">
        <v>7391</v>
      </c>
      <c r="S60"/>
      <c r="T60" s="55">
        <v>86</v>
      </c>
      <c r="U60" s="55">
        <v>14</v>
      </c>
      <c r="V60" s="55">
        <v>109</v>
      </c>
      <c r="W60" s="55">
        <v>348</v>
      </c>
      <c r="X60" s="55">
        <v>1165</v>
      </c>
      <c r="Y60" s="55">
        <v>568</v>
      </c>
      <c r="Z60" s="55">
        <v>456</v>
      </c>
      <c r="AA60" s="55">
        <v>72</v>
      </c>
      <c r="AB60"/>
      <c r="AC60"/>
      <c r="AD60"/>
      <c r="AE60"/>
    </row>
    <row r="61" spans="1:31" ht="15">
      <c r="A61" s="94">
        <v>761</v>
      </c>
      <c r="B61" s="94" t="s">
        <v>230</v>
      </c>
      <c r="C61" s="119">
        <v>16647</v>
      </c>
      <c r="D61" s="96">
        <v>50</v>
      </c>
      <c r="E61" s="148">
        <v>0.60096153846153899</v>
      </c>
      <c r="F61" s="96">
        <v>384</v>
      </c>
      <c r="G61" s="148">
        <v>4.6153846153846203</v>
      </c>
      <c r="H61" s="96">
        <v>1037</v>
      </c>
      <c r="I61" s="148">
        <v>12.463942307692299</v>
      </c>
      <c r="J61" s="96">
        <v>3351</v>
      </c>
      <c r="K61" s="148">
        <v>40.276442307692299</v>
      </c>
      <c r="L61" s="96">
        <v>1590</v>
      </c>
      <c r="M61" s="148">
        <v>19.110576923076898</v>
      </c>
      <c r="N61" s="96">
        <v>1595</v>
      </c>
      <c r="O61" s="148">
        <v>19.170673076923102</v>
      </c>
      <c r="P61" s="96">
        <v>313</v>
      </c>
      <c r="Q61" s="148">
        <v>3.7620192307692299</v>
      </c>
      <c r="R61" s="101">
        <v>8320</v>
      </c>
      <c r="S61"/>
      <c r="T61" s="55">
        <v>107</v>
      </c>
      <c r="U61" s="55">
        <v>44</v>
      </c>
      <c r="V61" s="55">
        <v>261</v>
      </c>
      <c r="W61" s="55">
        <v>905</v>
      </c>
      <c r="X61" s="55">
        <v>2554</v>
      </c>
      <c r="Y61" s="55">
        <v>891</v>
      </c>
      <c r="Z61" s="55">
        <v>761</v>
      </c>
      <c r="AA61" s="55">
        <v>117</v>
      </c>
      <c r="AB61"/>
      <c r="AC61"/>
      <c r="AD61"/>
      <c r="AE61"/>
    </row>
    <row r="62" spans="1:31" ht="15">
      <c r="A62" s="94">
        <v>842</v>
      </c>
      <c r="B62" s="94" t="s">
        <v>244</v>
      </c>
      <c r="C62" s="119">
        <v>7527</v>
      </c>
      <c r="D62" s="96">
        <v>58</v>
      </c>
      <c r="E62" s="148">
        <v>1.0566587720896301</v>
      </c>
      <c r="F62" s="96">
        <v>271</v>
      </c>
      <c r="G62" s="148">
        <v>4.9371470213153597</v>
      </c>
      <c r="H62" s="96">
        <v>878</v>
      </c>
      <c r="I62" s="148">
        <v>15.995627618874099</v>
      </c>
      <c r="J62" s="96">
        <v>2256</v>
      </c>
      <c r="K62" s="148">
        <v>41.100382583348498</v>
      </c>
      <c r="L62" s="96">
        <v>933</v>
      </c>
      <c r="M62" s="148">
        <v>16.997631626890101</v>
      </c>
      <c r="N62" s="96">
        <v>892</v>
      </c>
      <c r="O62" s="148">
        <v>16.250683184550901</v>
      </c>
      <c r="P62" s="96">
        <v>201</v>
      </c>
      <c r="Q62" s="148">
        <v>3.6618691929313201</v>
      </c>
      <c r="R62" s="101">
        <v>5489</v>
      </c>
      <c r="S62"/>
      <c r="T62" s="55">
        <v>134</v>
      </c>
      <c r="U62" s="55">
        <v>57</v>
      </c>
      <c r="V62" s="55">
        <v>231</v>
      </c>
      <c r="W62" s="55">
        <v>937</v>
      </c>
      <c r="X62" s="55">
        <v>3027</v>
      </c>
      <c r="Y62" s="55">
        <v>1080</v>
      </c>
      <c r="Z62" s="55">
        <v>943</v>
      </c>
      <c r="AA62" s="55">
        <v>171</v>
      </c>
      <c r="AB62"/>
      <c r="AC62"/>
      <c r="AD62"/>
      <c r="AE62"/>
    </row>
    <row r="63" spans="1:31" ht="15">
      <c r="A63" s="145">
        <v>6</v>
      </c>
      <c r="B63" s="90" t="s">
        <v>321</v>
      </c>
      <c r="C63" s="181">
        <v>256574</v>
      </c>
      <c r="D63" s="181">
        <v>1059</v>
      </c>
      <c r="E63" s="150">
        <v>0.772851669403394</v>
      </c>
      <c r="F63" s="181">
        <v>5769</v>
      </c>
      <c r="G63" s="150">
        <v>4.2101806239737298</v>
      </c>
      <c r="H63" s="181">
        <v>19525</v>
      </c>
      <c r="I63" s="150">
        <v>14.249224594052199</v>
      </c>
      <c r="J63" s="181">
        <v>62025</v>
      </c>
      <c r="K63" s="150">
        <v>45.2654625068418</v>
      </c>
      <c r="L63" s="181">
        <v>23766</v>
      </c>
      <c r="M63" s="150">
        <v>17.344280240831999</v>
      </c>
      <c r="N63" s="181">
        <v>21100</v>
      </c>
      <c r="O63" s="150">
        <v>15.398649881408501</v>
      </c>
      <c r="P63" s="181">
        <v>3781</v>
      </c>
      <c r="Q63" s="150">
        <v>2.7593504834884102</v>
      </c>
      <c r="R63" s="187">
        <v>137025</v>
      </c>
      <c r="S63"/>
      <c r="T63" s="55">
        <v>150</v>
      </c>
      <c r="U63" s="55">
        <v>9</v>
      </c>
      <c r="V63" s="55">
        <v>39</v>
      </c>
      <c r="W63" s="55">
        <v>162</v>
      </c>
      <c r="X63" s="55">
        <v>599</v>
      </c>
      <c r="Y63" s="55">
        <v>348</v>
      </c>
      <c r="Z63" s="55">
        <v>387</v>
      </c>
      <c r="AA63" s="55">
        <v>78</v>
      </c>
      <c r="AB63"/>
      <c r="AC63"/>
      <c r="AD63"/>
      <c r="AE63"/>
    </row>
    <row r="64" spans="1:31" ht="15">
      <c r="A64" s="94">
        <v>38</v>
      </c>
      <c r="B64" s="94" t="s">
        <v>22</v>
      </c>
      <c r="C64" s="119">
        <v>12558</v>
      </c>
      <c r="D64" s="96">
        <v>59</v>
      </c>
      <c r="E64" s="148">
        <v>0.67405460984805199</v>
      </c>
      <c r="F64" s="96">
        <v>357</v>
      </c>
      <c r="G64" s="148">
        <v>4.0786016223009298</v>
      </c>
      <c r="H64" s="96">
        <v>1226</v>
      </c>
      <c r="I64" s="148">
        <v>14.0066262995544</v>
      </c>
      <c r="J64" s="96">
        <v>3780</v>
      </c>
      <c r="K64" s="148">
        <v>43.185193647892099</v>
      </c>
      <c r="L64" s="96">
        <v>1582</v>
      </c>
      <c r="M64" s="148">
        <v>18.073803267451201</v>
      </c>
      <c r="N64" s="96">
        <v>1514</v>
      </c>
      <c r="O64" s="148">
        <v>17.296926767965299</v>
      </c>
      <c r="P64" s="96">
        <v>235</v>
      </c>
      <c r="Q64" s="148">
        <v>2.6847937849879999</v>
      </c>
      <c r="R64" s="101">
        <v>8753</v>
      </c>
      <c r="S64"/>
      <c r="T64" s="55">
        <v>237</v>
      </c>
      <c r="U64" s="55">
        <v>61</v>
      </c>
      <c r="V64" s="55">
        <v>345</v>
      </c>
      <c r="W64" s="55">
        <v>1210</v>
      </c>
      <c r="X64" s="55">
        <v>4820</v>
      </c>
      <c r="Y64" s="55">
        <v>1542</v>
      </c>
      <c r="Z64" s="55">
        <v>1213</v>
      </c>
      <c r="AA64" s="55">
        <v>195</v>
      </c>
      <c r="AB64"/>
      <c r="AC64"/>
      <c r="AD64"/>
      <c r="AE64"/>
    </row>
    <row r="65" spans="1:31" ht="15">
      <c r="A65" s="94">
        <v>86</v>
      </c>
      <c r="B65" s="94" t="s">
        <v>43</v>
      </c>
      <c r="C65" s="119">
        <v>6148</v>
      </c>
      <c r="D65" s="96">
        <v>14</v>
      </c>
      <c r="E65" s="148">
        <v>0.512445095168375</v>
      </c>
      <c r="F65" s="96">
        <v>109</v>
      </c>
      <c r="G65" s="148">
        <v>3.98975109809663</v>
      </c>
      <c r="H65" s="96">
        <v>348</v>
      </c>
      <c r="I65" s="148">
        <v>12.7379209370425</v>
      </c>
      <c r="J65" s="96">
        <v>1165</v>
      </c>
      <c r="K65" s="148">
        <v>42.642752562225503</v>
      </c>
      <c r="L65" s="96">
        <v>568</v>
      </c>
      <c r="M65" s="148">
        <v>20.790629575402601</v>
      </c>
      <c r="N65" s="96">
        <v>456</v>
      </c>
      <c r="O65" s="148">
        <v>16.691068814055601</v>
      </c>
      <c r="P65" s="96">
        <v>72</v>
      </c>
      <c r="Q65" s="148">
        <v>2.6354319180087802</v>
      </c>
      <c r="R65" s="101">
        <v>2732</v>
      </c>
      <c r="S65"/>
      <c r="T65" s="55">
        <v>264</v>
      </c>
      <c r="U65" s="55">
        <v>24</v>
      </c>
      <c r="V65" s="55">
        <v>122</v>
      </c>
      <c r="W65" s="55">
        <v>399</v>
      </c>
      <c r="X65" s="55">
        <v>1314</v>
      </c>
      <c r="Y65" s="55">
        <v>528</v>
      </c>
      <c r="Z65" s="55">
        <v>433</v>
      </c>
      <c r="AA65" s="55">
        <v>85</v>
      </c>
      <c r="AB65"/>
      <c r="AC65"/>
      <c r="AD65"/>
      <c r="AE65"/>
    </row>
    <row r="66" spans="1:31" ht="15">
      <c r="A66" s="94">
        <v>107</v>
      </c>
      <c r="B66" s="94" t="s">
        <v>993</v>
      </c>
      <c r="C66" s="119">
        <v>7905</v>
      </c>
      <c r="D66" s="96">
        <v>44</v>
      </c>
      <c r="E66" s="148">
        <v>0.79522862823061602</v>
      </c>
      <c r="F66" s="96">
        <v>261</v>
      </c>
      <c r="G66" s="148">
        <v>4.7171516356407004</v>
      </c>
      <c r="H66" s="96">
        <v>905</v>
      </c>
      <c r="I66" s="148">
        <v>16.356407012470601</v>
      </c>
      <c r="J66" s="96">
        <v>2554</v>
      </c>
      <c r="K66" s="148">
        <v>46.159407193204402</v>
      </c>
      <c r="L66" s="96">
        <v>891</v>
      </c>
      <c r="M66" s="148">
        <v>16.103379721669999</v>
      </c>
      <c r="N66" s="96">
        <v>761</v>
      </c>
      <c r="O66" s="148">
        <v>13.753840592806799</v>
      </c>
      <c r="P66" s="96">
        <v>117</v>
      </c>
      <c r="Q66" s="148">
        <v>2.1145852159768701</v>
      </c>
      <c r="R66" s="101">
        <v>5533</v>
      </c>
      <c r="S66"/>
      <c r="T66" s="55">
        <v>310</v>
      </c>
      <c r="U66" s="55">
        <v>25</v>
      </c>
      <c r="V66" s="55">
        <v>129</v>
      </c>
      <c r="W66" s="55">
        <v>534</v>
      </c>
      <c r="X66" s="55">
        <v>1736</v>
      </c>
      <c r="Y66" s="55">
        <v>935</v>
      </c>
      <c r="Z66" s="55">
        <v>1102</v>
      </c>
      <c r="AA66" s="55">
        <v>208</v>
      </c>
      <c r="AB66"/>
      <c r="AC66"/>
      <c r="AD66"/>
      <c r="AE66"/>
    </row>
    <row r="67" spans="1:31" ht="15">
      <c r="A67" s="94">
        <v>134</v>
      </c>
      <c r="B67" s="94" t="s">
        <v>63</v>
      </c>
      <c r="C67" s="119">
        <v>10063</v>
      </c>
      <c r="D67" s="96">
        <v>57</v>
      </c>
      <c r="E67" s="148">
        <v>0.88426931430344402</v>
      </c>
      <c r="F67" s="96">
        <v>231</v>
      </c>
      <c r="G67" s="148">
        <v>3.58361774744027</v>
      </c>
      <c r="H67" s="96">
        <v>937</v>
      </c>
      <c r="I67" s="148">
        <v>14.5361464474092</v>
      </c>
      <c r="J67" s="96">
        <v>3027</v>
      </c>
      <c r="K67" s="148">
        <v>46.959354638535501</v>
      </c>
      <c r="L67" s="96">
        <v>1080</v>
      </c>
      <c r="M67" s="148">
        <v>16.754576481538901</v>
      </c>
      <c r="N67" s="96">
        <v>943</v>
      </c>
      <c r="O67" s="148">
        <v>14.629227427862199</v>
      </c>
      <c r="P67" s="96">
        <v>171</v>
      </c>
      <c r="Q67" s="148">
        <v>2.65280794291033</v>
      </c>
      <c r="R67" s="101">
        <v>6446</v>
      </c>
      <c r="S67"/>
      <c r="T67" s="55">
        <v>315</v>
      </c>
      <c r="U67" s="55">
        <v>19</v>
      </c>
      <c r="V67" s="55">
        <v>161</v>
      </c>
      <c r="W67" s="55">
        <v>531</v>
      </c>
      <c r="X67" s="55">
        <v>1535</v>
      </c>
      <c r="Y67" s="55">
        <v>716</v>
      </c>
      <c r="Z67" s="55">
        <v>734</v>
      </c>
      <c r="AA67" s="55">
        <v>145</v>
      </c>
      <c r="AB67"/>
      <c r="AC67"/>
      <c r="AD67"/>
      <c r="AE67"/>
    </row>
    <row r="68" spans="1:31" ht="15">
      <c r="A68" s="94">
        <v>150</v>
      </c>
      <c r="B68" s="94" t="s">
        <v>994</v>
      </c>
      <c r="C68" s="119">
        <v>3932</v>
      </c>
      <c r="D68" s="96">
        <v>9</v>
      </c>
      <c r="E68" s="148">
        <v>0.55487053020961796</v>
      </c>
      <c r="F68" s="96">
        <v>39</v>
      </c>
      <c r="G68" s="148">
        <v>2.4044389642416801</v>
      </c>
      <c r="H68" s="96">
        <v>162</v>
      </c>
      <c r="I68" s="148">
        <v>9.9876695437731193</v>
      </c>
      <c r="J68" s="96">
        <v>599</v>
      </c>
      <c r="K68" s="148">
        <v>36.929716399506802</v>
      </c>
      <c r="L68" s="96">
        <v>348</v>
      </c>
      <c r="M68" s="148">
        <v>21.454993834771901</v>
      </c>
      <c r="N68" s="96">
        <v>387</v>
      </c>
      <c r="O68" s="148">
        <v>23.8594327990136</v>
      </c>
      <c r="P68" s="96">
        <v>78</v>
      </c>
      <c r="Q68" s="148">
        <v>4.8088779284833496</v>
      </c>
      <c r="R68" s="101">
        <v>1622</v>
      </c>
      <c r="S68"/>
      <c r="T68" s="55">
        <v>361</v>
      </c>
      <c r="U68" s="55">
        <v>147</v>
      </c>
      <c r="V68" s="55">
        <v>728</v>
      </c>
      <c r="W68" s="55">
        <v>2480</v>
      </c>
      <c r="X68" s="55">
        <v>6966</v>
      </c>
      <c r="Y68" s="55">
        <v>2452</v>
      </c>
      <c r="Z68" s="55">
        <v>2249</v>
      </c>
      <c r="AA68" s="55">
        <v>530</v>
      </c>
      <c r="AB68"/>
      <c r="AC68"/>
      <c r="AD68"/>
      <c r="AE68"/>
    </row>
    <row r="69" spans="1:31" ht="15">
      <c r="A69" s="94">
        <v>237</v>
      </c>
      <c r="B69" s="94" t="s">
        <v>95</v>
      </c>
      <c r="C69" s="119">
        <v>19849</v>
      </c>
      <c r="D69" s="96">
        <v>61</v>
      </c>
      <c r="E69" s="148">
        <v>0.64990411250799096</v>
      </c>
      <c r="F69" s="96">
        <v>345</v>
      </c>
      <c r="G69" s="148">
        <v>3.6756871936927298</v>
      </c>
      <c r="H69" s="96">
        <v>1210</v>
      </c>
      <c r="I69" s="148">
        <v>12.8915405923716</v>
      </c>
      <c r="J69" s="96">
        <v>4820</v>
      </c>
      <c r="K69" s="148">
        <v>51.353079053910101</v>
      </c>
      <c r="L69" s="96">
        <v>1542</v>
      </c>
      <c r="M69" s="148">
        <v>16.4287236309397</v>
      </c>
      <c r="N69" s="96">
        <v>1213</v>
      </c>
      <c r="O69" s="148">
        <v>12.923503089708101</v>
      </c>
      <c r="P69" s="96">
        <v>195</v>
      </c>
      <c r="Q69" s="148">
        <v>2.0775623268698098</v>
      </c>
      <c r="R69" s="101">
        <v>9386</v>
      </c>
      <c r="S69"/>
      <c r="T69" s="55">
        <v>647</v>
      </c>
      <c r="U69" s="55">
        <v>29</v>
      </c>
      <c r="V69" s="55">
        <v>219</v>
      </c>
      <c r="W69" s="55">
        <v>623</v>
      </c>
      <c r="X69" s="55">
        <v>1664</v>
      </c>
      <c r="Y69" s="55">
        <v>719</v>
      </c>
      <c r="Z69" s="55">
        <v>760</v>
      </c>
      <c r="AA69" s="55">
        <v>138</v>
      </c>
      <c r="AB69"/>
      <c r="AC69"/>
      <c r="AD69"/>
      <c r="AE69"/>
    </row>
    <row r="70" spans="1:31" ht="15">
      <c r="A70" s="94">
        <v>264</v>
      </c>
      <c r="B70" s="94" t="s">
        <v>102</v>
      </c>
      <c r="C70" s="119">
        <v>12894</v>
      </c>
      <c r="D70" s="96">
        <v>24</v>
      </c>
      <c r="E70" s="148">
        <v>0.82616179001721202</v>
      </c>
      <c r="F70" s="96">
        <v>122</v>
      </c>
      <c r="G70" s="148">
        <v>4.1996557659208298</v>
      </c>
      <c r="H70" s="96">
        <v>399</v>
      </c>
      <c r="I70" s="148">
        <v>13.7349397590361</v>
      </c>
      <c r="J70" s="96">
        <v>1314</v>
      </c>
      <c r="K70" s="148">
        <v>45.2323580034423</v>
      </c>
      <c r="L70" s="96">
        <v>528</v>
      </c>
      <c r="M70" s="148">
        <v>18.175559380378701</v>
      </c>
      <c r="N70" s="96">
        <v>433</v>
      </c>
      <c r="O70" s="148">
        <v>14.905335628227199</v>
      </c>
      <c r="P70" s="96">
        <v>85</v>
      </c>
      <c r="Q70" s="148">
        <v>2.9259896729776198</v>
      </c>
      <c r="R70" s="101">
        <v>2905</v>
      </c>
      <c r="S70"/>
      <c r="T70" s="55">
        <v>658</v>
      </c>
      <c r="U70" s="55">
        <v>19</v>
      </c>
      <c r="V70" s="55">
        <v>83</v>
      </c>
      <c r="W70" s="55">
        <v>265</v>
      </c>
      <c r="X70" s="55">
        <v>814</v>
      </c>
      <c r="Y70" s="55">
        <v>284</v>
      </c>
      <c r="Z70" s="55">
        <v>276</v>
      </c>
      <c r="AA70" s="55">
        <v>30</v>
      </c>
      <c r="AB70"/>
      <c r="AC70"/>
      <c r="AD70"/>
      <c r="AE70"/>
    </row>
    <row r="71" spans="1:31" ht="15">
      <c r="A71" s="94">
        <v>310</v>
      </c>
      <c r="B71" s="94" t="s">
        <v>114</v>
      </c>
      <c r="C71" s="119">
        <v>10420</v>
      </c>
      <c r="D71" s="96">
        <v>25</v>
      </c>
      <c r="E71" s="148">
        <v>0.53544656243306898</v>
      </c>
      <c r="F71" s="96">
        <v>129</v>
      </c>
      <c r="G71" s="148">
        <v>2.76290426215464</v>
      </c>
      <c r="H71" s="96">
        <v>534</v>
      </c>
      <c r="I71" s="148">
        <v>11.437138573570399</v>
      </c>
      <c r="J71" s="96">
        <v>1736</v>
      </c>
      <c r="K71" s="148">
        <v>37.181409295352303</v>
      </c>
      <c r="L71" s="96">
        <v>935</v>
      </c>
      <c r="M71" s="148">
        <v>20.025701434996801</v>
      </c>
      <c r="N71" s="96">
        <v>1102</v>
      </c>
      <c r="O71" s="148">
        <v>23.602484472049699</v>
      </c>
      <c r="P71" s="96">
        <v>208</v>
      </c>
      <c r="Q71" s="148">
        <v>4.4549153994431396</v>
      </c>
      <c r="R71" s="101">
        <v>4669</v>
      </c>
      <c r="S71"/>
      <c r="T71" s="55">
        <v>664</v>
      </c>
      <c r="U71" s="55">
        <v>74</v>
      </c>
      <c r="V71" s="55">
        <v>432</v>
      </c>
      <c r="W71" s="55">
        <v>1283</v>
      </c>
      <c r="X71" s="55">
        <v>4525</v>
      </c>
      <c r="Y71" s="55">
        <v>1905</v>
      </c>
      <c r="Z71" s="55">
        <v>1542</v>
      </c>
      <c r="AA71" s="55">
        <v>235</v>
      </c>
      <c r="AB71"/>
      <c r="AC71"/>
      <c r="AD71"/>
      <c r="AE71"/>
    </row>
    <row r="72" spans="1:31" ht="15">
      <c r="A72" s="94">
        <v>315</v>
      </c>
      <c r="B72" s="94" t="s">
        <v>118</v>
      </c>
      <c r="C72" s="119">
        <v>7031</v>
      </c>
      <c r="D72" s="96">
        <v>19</v>
      </c>
      <c r="E72" s="148">
        <v>0.49466284821661</v>
      </c>
      <c r="F72" s="96">
        <v>161</v>
      </c>
      <c r="G72" s="148">
        <v>4.19161676646707</v>
      </c>
      <c r="H72" s="96">
        <v>531</v>
      </c>
      <c r="I72" s="148">
        <v>13.8245248633168</v>
      </c>
      <c r="J72" s="96">
        <v>1535</v>
      </c>
      <c r="K72" s="148">
        <v>39.963551158552498</v>
      </c>
      <c r="L72" s="96">
        <v>716</v>
      </c>
      <c r="M72" s="148">
        <v>18.640978911741701</v>
      </c>
      <c r="N72" s="96">
        <v>734</v>
      </c>
      <c r="O72" s="148">
        <v>19.109606873210101</v>
      </c>
      <c r="P72" s="96">
        <v>145</v>
      </c>
      <c r="Q72" s="148">
        <v>3.7750585784951798</v>
      </c>
      <c r="R72" s="101">
        <v>3841</v>
      </c>
      <c r="S72"/>
      <c r="T72" s="55">
        <v>686</v>
      </c>
      <c r="U72" s="55">
        <v>123</v>
      </c>
      <c r="V72" s="55">
        <v>628</v>
      </c>
      <c r="W72" s="55">
        <v>2329</v>
      </c>
      <c r="X72" s="55">
        <v>8053</v>
      </c>
      <c r="Y72" s="55">
        <v>3116</v>
      </c>
      <c r="Z72" s="55">
        <v>2701</v>
      </c>
      <c r="AA72" s="55">
        <v>467</v>
      </c>
      <c r="AB72"/>
      <c r="AC72"/>
      <c r="AD72"/>
      <c r="AE72"/>
    </row>
    <row r="73" spans="1:31" ht="15">
      <c r="A73" s="94">
        <v>361</v>
      </c>
      <c r="B73" s="94" t="s">
        <v>131</v>
      </c>
      <c r="C73" s="119">
        <v>29650</v>
      </c>
      <c r="D73" s="96">
        <v>147</v>
      </c>
      <c r="E73" s="148">
        <v>0.94521604938271597</v>
      </c>
      <c r="F73" s="96">
        <v>728</v>
      </c>
      <c r="G73" s="148">
        <v>4.6810699588477398</v>
      </c>
      <c r="H73" s="96">
        <v>2480</v>
      </c>
      <c r="I73" s="148">
        <v>15.9465020576132</v>
      </c>
      <c r="J73" s="96">
        <v>6966</v>
      </c>
      <c r="K73" s="148">
        <v>44.7916666666667</v>
      </c>
      <c r="L73" s="96">
        <v>2452</v>
      </c>
      <c r="M73" s="148">
        <v>15.766460905349801</v>
      </c>
      <c r="N73" s="96">
        <v>2249</v>
      </c>
      <c r="O73" s="148">
        <v>14.461162551440299</v>
      </c>
      <c r="P73" s="96">
        <v>530</v>
      </c>
      <c r="Q73" s="148">
        <v>3.4079218106995901</v>
      </c>
      <c r="R73" s="101">
        <v>15552</v>
      </c>
      <c r="S73"/>
      <c r="T73" s="55">
        <v>819</v>
      </c>
      <c r="U73" s="55">
        <v>48</v>
      </c>
      <c r="V73" s="55">
        <v>173</v>
      </c>
      <c r="W73" s="55">
        <v>548</v>
      </c>
      <c r="X73" s="55">
        <v>1705</v>
      </c>
      <c r="Y73" s="55">
        <v>661</v>
      </c>
      <c r="Z73" s="55">
        <v>535</v>
      </c>
      <c r="AA73" s="55">
        <v>132</v>
      </c>
      <c r="AB73"/>
      <c r="AC73"/>
      <c r="AD73"/>
      <c r="AE73"/>
    </row>
    <row r="74" spans="1:31" ht="15">
      <c r="A74" s="94">
        <v>647</v>
      </c>
      <c r="B74" s="94" t="s">
        <v>995</v>
      </c>
      <c r="C74" s="119">
        <v>7380</v>
      </c>
      <c r="D74" s="96">
        <v>29</v>
      </c>
      <c r="E74" s="148">
        <v>0.69845857418111801</v>
      </c>
      <c r="F74" s="96">
        <v>219</v>
      </c>
      <c r="G74" s="148">
        <v>5.2745664739884397</v>
      </c>
      <c r="H74" s="96">
        <v>623</v>
      </c>
      <c r="I74" s="148">
        <v>15.004816955683999</v>
      </c>
      <c r="J74" s="96">
        <v>1664</v>
      </c>
      <c r="K74" s="148">
        <v>40.077071290944097</v>
      </c>
      <c r="L74" s="96">
        <v>719</v>
      </c>
      <c r="M74" s="148">
        <v>17.316955684007699</v>
      </c>
      <c r="N74" s="96">
        <v>760</v>
      </c>
      <c r="O74" s="148">
        <v>18.3044315992293</v>
      </c>
      <c r="P74" s="96">
        <v>138</v>
      </c>
      <c r="Q74" s="148">
        <v>3.32369942196532</v>
      </c>
      <c r="R74" s="101">
        <v>4152</v>
      </c>
      <c r="S74"/>
      <c r="T74" s="55">
        <v>854</v>
      </c>
      <c r="U74" s="55">
        <v>111</v>
      </c>
      <c r="V74" s="55">
        <v>725</v>
      </c>
      <c r="W74" s="55">
        <v>2218</v>
      </c>
      <c r="X74" s="55">
        <v>6250</v>
      </c>
      <c r="Y74" s="55">
        <v>2027</v>
      </c>
      <c r="Z74" s="55">
        <v>1527</v>
      </c>
      <c r="AA74" s="55">
        <v>260</v>
      </c>
      <c r="AB74"/>
      <c r="AC74"/>
      <c r="AD74"/>
      <c r="AE74"/>
    </row>
    <row r="75" spans="1:31" ht="15">
      <c r="A75" s="94">
        <v>658</v>
      </c>
      <c r="B75" s="94" t="s">
        <v>996</v>
      </c>
      <c r="C75" s="119">
        <v>4070</v>
      </c>
      <c r="D75" s="96">
        <v>19</v>
      </c>
      <c r="E75" s="148">
        <v>1.07284020327499</v>
      </c>
      <c r="F75" s="96">
        <v>83</v>
      </c>
      <c r="G75" s="148">
        <v>4.6866177300959899</v>
      </c>
      <c r="H75" s="96">
        <v>265</v>
      </c>
      <c r="I75" s="148">
        <v>14.9632975719932</v>
      </c>
      <c r="J75" s="96">
        <v>814</v>
      </c>
      <c r="K75" s="148">
        <v>45.962732919254698</v>
      </c>
      <c r="L75" s="96">
        <v>284</v>
      </c>
      <c r="M75" s="148">
        <v>16.036137775268202</v>
      </c>
      <c r="N75" s="96">
        <v>276</v>
      </c>
      <c r="O75" s="148">
        <v>15.5844155844156</v>
      </c>
      <c r="P75" s="96">
        <v>30</v>
      </c>
      <c r="Q75" s="148">
        <v>1.6939582156973501</v>
      </c>
      <c r="R75" s="101">
        <v>1771</v>
      </c>
      <c r="S75"/>
      <c r="T75" s="55">
        <v>887</v>
      </c>
      <c r="U75" s="55">
        <v>196</v>
      </c>
      <c r="V75" s="55">
        <v>1027</v>
      </c>
      <c r="W75" s="55">
        <v>3527</v>
      </c>
      <c r="X75" s="55">
        <v>11518</v>
      </c>
      <c r="Y75" s="55">
        <v>4412</v>
      </c>
      <c r="Z75" s="55">
        <v>3967</v>
      </c>
      <c r="AA75" s="55">
        <v>683</v>
      </c>
      <c r="AB75"/>
      <c r="AC75"/>
      <c r="AD75"/>
      <c r="AE75"/>
    </row>
    <row r="76" spans="1:31" ht="15">
      <c r="A76" s="94">
        <v>664</v>
      </c>
      <c r="B76" s="94" t="s">
        <v>997</v>
      </c>
      <c r="C76" s="119">
        <v>22252</v>
      </c>
      <c r="D76" s="96">
        <v>74</v>
      </c>
      <c r="E76" s="148">
        <v>0.74029611844737897</v>
      </c>
      <c r="F76" s="96">
        <v>432</v>
      </c>
      <c r="G76" s="148">
        <v>4.32172869147659</v>
      </c>
      <c r="H76" s="96">
        <v>1283</v>
      </c>
      <c r="I76" s="148">
        <v>12.8351340536215</v>
      </c>
      <c r="J76" s="96">
        <v>4525</v>
      </c>
      <c r="K76" s="148">
        <v>45.268107242897202</v>
      </c>
      <c r="L76" s="96">
        <v>1905</v>
      </c>
      <c r="M76" s="148">
        <v>19.0576230492197</v>
      </c>
      <c r="N76" s="96">
        <v>1542</v>
      </c>
      <c r="O76" s="148">
        <v>15.4261704681873</v>
      </c>
      <c r="P76" s="96">
        <v>235</v>
      </c>
      <c r="Q76" s="148">
        <v>2.3509403761504601</v>
      </c>
      <c r="R76" s="101">
        <v>9996</v>
      </c>
      <c r="S76"/>
      <c r="T76" s="55">
        <v>2</v>
      </c>
      <c r="U76" s="55">
        <v>94</v>
      </c>
      <c r="V76" s="55">
        <v>477</v>
      </c>
      <c r="W76" s="55">
        <v>1419</v>
      </c>
      <c r="X76" s="55">
        <v>4586</v>
      </c>
      <c r="Y76" s="55">
        <v>2312</v>
      </c>
      <c r="Z76" s="55">
        <v>2466</v>
      </c>
      <c r="AA76" s="55">
        <v>476</v>
      </c>
      <c r="AB76"/>
      <c r="AC76"/>
      <c r="AD76"/>
      <c r="AE76"/>
    </row>
    <row r="77" spans="1:31" ht="15">
      <c r="A77" s="94">
        <v>686</v>
      </c>
      <c r="B77" s="94" t="s">
        <v>219</v>
      </c>
      <c r="C77" s="119">
        <v>40697</v>
      </c>
      <c r="D77" s="96">
        <v>123</v>
      </c>
      <c r="E77" s="148">
        <v>0.70620657977837697</v>
      </c>
      <c r="F77" s="96">
        <v>628</v>
      </c>
      <c r="G77" s="148">
        <v>3.6056726187058601</v>
      </c>
      <c r="H77" s="96">
        <v>2329</v>
      </c>
      <c r="I77" s="148">
        <v>13.371992880519</v>
      </c>
      <c r="J77" s="96">
        <v>8053</v>
      </c>
      <c r="K77" s="148">
        <v>46.236435666303002</v>
      </c>
      <c r="L77" s="96">
        <v>3116</v>
      </c>
      <c r="M77" s="148">
        <v>17.890566687718898</v>
      </c>
      <c r="N77" s="96">
        <v>2701</v>
      </c>
      <c r="O77" s="148">
        <v>15.507837170580499</v>
      </c>
      <c r="P77" s="96">
        <v>467</v>
      </c>
      <c r="Q77" s="148">
        <v>2.6812883963943301</v>
      </c>
      <c r="R77" s="101">
        <v>17417</v>
      </c>
      <c r="S77"/>
      <c r="T77" s="55">
        <v>21</v>
      </c>
      <c r="U77" s="55">
        <v>16</v>
      </c>
      <c r="V77" s="55">
        <v>97</v>
      </c>
      <c r="W77" s="55">
        <v>400</v>
      </c>
      <c r="X77" s="55">
        <v>1147</v>
      </c>
      <c r="Y77" s="55">
        <v>521</v>
      </c>
      <c r="Z77" s="55">
        <v>552</v>
      </c>
      <c r="AA77" s="55">
        <v>128</v>
      </c>
      <c r="AB77"/>
      <c r="AC77"/>
      <c r="AD77"/>
      <c r="AE77"/>
    </row>
    <row r="78" spans="1:31" ht="15">
      <c r="A78" s="94">
        <v>819</v>
      </c>
      <c r="B78" s="94" t="s">
        <v>240</v>
      </c>
      <c r="C78" s="119">
        <v>4767</v>
      </c>
      <c r="D78" s="96">
        <v>48</v>
      </c>
      <c r="E78" s="148">
        <v>1.2624934245134101</v>
      </c>
      <c r="F78" s="96">
        <v>173</v>
      </c>
      <c r="G78" s="148">
        <v>4.5502367175170999</v>
      </c>
      <c r="H78" s="96">
        <v>548</v>
      </c>
      <c r="I78" s="148">
        <v>14.413466596528099</v>
      </c>
      <c r="J78" s="96">
        <v>1705</v>
      </c>
      <c r="K78" s="148">
        <v>44.8448185165702</v>
      </c>
      <c r="L78" s="96">
        <v>661</v>
      </c>
      <c r="M78" s="148">
        <v>17.385586533403501</v>
      </c>
      <c r="N78" s="96">
        <v>535</v>
      </c>
      <c r="O78" s="148">
        <v>14.0715412940558</v>
      </c>
      <c r="P78" s="96">
        <v>132</v>
      </c>
      <c r="Q78" s="148">
        <v>3.4718569174118898</v>
      </c>
      <c r="R78" s="101">
        <v>3802</v>
      </c>
      <c r="S78"/>
      <c r="T78" s="55">
        <v>55</v>
      </c>
      <c r="U78" s="55">
        <v>44</v>
      </c>
      <c r="V78" s="55">
        <v>258</v>
      </c>
      <c r="W78" s="55">
        <v>934</v>
      </c>
      <c r="X78" s="55">
        <v>2551</v>
      </c>
      <c r="Y78" s="55">
        <v>1063</v>
      </c>
      <c r="Z78" s="55">
        <v>1028</v>
      </c>
      <c r="AA78" s="55">
        <v>192</v>
      </c>
      <c r="AB78"/>
      <c r="AC78"/>
      <c r="AD78"/>
      <c r="AE78"/>
    </row>
    <row r="79" spans="1:31" ht="15">
      <c r="A79" s="94">
        <v>854</v>
      </c>
      <c r="B79" s="94" t="s">
        <v>248</v>
      </c>
      <c r="C79" s="119">
        <v>15105</v>
      </c>
      <c r="D79" s="96">
        <v>111</v>
      </c>
      <c r="E79" s="148">
        <v>0.84616557402043002</v>
      </c>
      <c r="F79" s="96">
        <v>725</v>
      </c>
      <c r="G79" s="148">
        <v>5.52675712761092</v>
      </c>
      <c r="H79" s="96">
        <v>2218</v>
      </c>
      <c r="I79" s="148">
        <v>16.908065253849699</v>
      </c>
      <c r="J79" s="96">
        <v>6250</v>
      </c>
      <c r="K79" s="148">
        <v>47.644457996645798</v>
      </c>
      <c r="L79" s="96">
        <v>2027</v>
      </c>
      <c r="M79" s="148">
        <v>15.452050617472199</v>
      </c>
      <c r="N79" s="96">
        <v>1527</v>
      </c>
      <c r="O79" s="148">
        <v>11.640493977740499</v>
      </c>
      <c r="P79" s="96">
        <v>260</v>
      </c>
      <c r="Q79" s="148">
        <v>1.9820094526604699</v>
      </c>
      <c r="R79" s="101">
        <v>13118</v>
      </c>
      <c r="S79"/>
      <c r="T79" s="55">
        <v>148</v>
      </c>
      <c r="U79" s="55">
        <v>163</v>
      </c>
      <c r="V79" s="55">
        <v>966</v>
      </c>
      <c r="W79" s="55">
        <v>2626</v>
      </c>
      <c r="X79" s="55">
        <v>8336</v>
      </c>
      <c r="Y79" s="55">
        <v>3203</v>
      </c>
      <c r="Z79" s="55">
        <v>2629</v>
      </c>
      <c r="AA79" s="55">
        <v>535</v>
      </c>
      <c r="AB79"/>
      <c r="AC79"/>
      <c r="AD79"/>
      <c r="AE79"/>
    </row>
    <row r="80" spans="1:31" ht="15">
      <c r="A80" s="94">
        <v>887</v>
      </c>
      <c r="B80" s="94" t="s">
        <v>261</v>
      </c>
      <c r="C80" s="119">
        <v>41853</v>
      </c>
      <c r="D80" s="96">
        <v>196</v>
      </c>
      <c r="E80" s="148">
        <v>0.77378602447690503</v>
      </c>
      <c r="F80" s="96">
        <v>1027</v>
      </c>
      <c r="G80" s="148">
        <v>4.0544808527437803</v>
      </c>
      <c r="H80" s="96">
        <v>3527</v>
      </c>
      <c r="I80" s="148">
        <v>13.924200552704299</v>
      </c>
      <c r="J80" s="96">
        <v>11518</v>
      </c>
      <c r="K80" s="148">
        <v>45.471772601658103</v>
      </c>
      <c r="L80" s="96">
        <v>4412</v>
      </c>
      <c r="M80" s="148">
        <v>17.418081326490299</v>
      </c>
      <c r="N80" s="96">
        <v>3967</v>
      </c>
      <c r="O80" s="148">
        <v>15.661271219897399</v>
      </c>
      <c r="P80" s="96">
        <v>683</v>
      </c>
      <c r="Q80" s="148">
        <v>2.69640742202921</v>
      </c>
      <c r="R80" s="101">
        <v>25330</v>
      </c>
      <c r="S80"/>
      <c r="T80" s="55">
        <v>197</v>
      </c>
      <c r="U80" s="55">
        <v>98</v>
      </c>
      <c r="V80" s="55">
        <v>486</v>
      </c>
      <c r="W80" s="55">
        <v>1654</v>
      </c>
      <c r="X80" s="55">
        <v>4577</v>
      </c>
      <c r="Y80" s="55">
        <v>2082</v>
      </c>
      <c r="Z80" s="55">
        <v>2246</v>
      </c>
      <c r="AA80" s="55">
        <v>477</v>
      </c>
      <c r="AB80"/>
      <c r="AC80"/>
      <c r="AD80"/>
      <c r="AE80"/>
    </row>
    <row r="81" spans="1:31" ht="15">
      <c r="A81" s="145">
        <v>7</v>
      </c>
      <c r="B81" s="90" t="s">
        <v>322</v>
      </c>
      <c r="C81" s="181">
        <v>763096</v>
      </c>
      <c r="D81" s="181">
        <v>2474</v>
      </c>
      <c r="E81" s="150">
        <v>0.88995046637865005</v>
      </c>
      <c r="F81" s="181">
        <v>13102</v>
      </c>
      <c r="G81" s="150">
        <v>4.7130683146697896</v>
      </c>
      <c r="H81" s="181">
        <v>37422</v>
      </c>
      <c r="I81" s="150">
        <v>13.461490037518899</v>
      </c>
      <c r="J81" s="181">
        <v>119023</v>
      </c>
      <c r="K81" s="150">
        <v>42.815106855208597</v>
      </c>
      <c r="L81" s="181">
        <v>49716</v>
      </c>
      <c r="M81" s="150">
        <v>17.883903551528299</v>
      </c>
      <c r="N81" s="181">
        <v>46914</v>
      </c>
      <c r="O81" s="150">
        <v>16.875964502703301</v>
      </c>
      <c r="P81" s="181">
        <v>9342</v>
      </c>
      <c r="Q81" s="150">
        <v>3.3605162719924602</v>
      </c>
      <c r="R81" s="187">
        <v>277993</v>
      </c>
      <c r="S81"/>
      <c r="T81" s="55">
        <v>206</v>
      </c>
      <c r="U81" s="55">
        <v>13</v>
      </c>
      <c r="V81" s="55">
        <v>72</v>
      </c>
      <c r="W81" s="55">
        <v>312</v>
      </c>
      <c r="X81" s="55">
        <v>969</v>
      </c>
      <c r="Y81" s="55">
        <v>547</v>
      </c>
      <c r="Z81" s="55">
        <v>601</v>
      </c>
      <c r="AA81" s="55">
        <v>130</v>
      </c>
      <c r="AB81"/>
      <c r="AC81"/>
      <c r="AD81"/>
      <c r="AE81"/>
    </row>
    <row r="82" spans="1:31" ht="15">
      <c r="A82" s="94">
        <v>2</v>
      </c>
      <c r="B82" s="94" t="s">
        <v>8</v>
      </c>
      <c r="C82" s="119">
        <v>21126</v>
      </c>
      <c r="D82" s="96">
        <v>94</v>
      </c>
      <c r="E82" s="148">
        <v>0.79459002535925605</v>
      </c>
      <c r="F82" s="96">
        <v>477</v>
      </c>
      <c r="G82" s="148">
        <v>4.0321217244294196</v>
      </c>
      <c r="H82" s="96">
        <v>1419</v>
      </c>
      <c r="I82" s="148">
        <v>11.994928148774299</v>
      </c>
      <c r="J82" s="96">
        <v>4586</v>
      </c>
      <c r="K82" s="148">
        <v>38.765849535080299</v>
      </c>
      <c r="L82" s="96">
        <v>2312</v>
      </c>
      <c r="M82" s="148">
        <v>19.543533389687202</v>
      </c>
      <c r="N82" s="96">
        <v>2466</v>
      </c>
      <c r="O82" s="148">
        <v>20.845308537616202</v>
      </c>
      <c r="P82" s="96">
        <v>476</v>
      </c>
      <c r="Q82" s="148">
        <v>4.0236686390532501</v>
      </c>
      <c r="R82" s="101">
        <v>11830</v>
      </c>
      <c r="S82"/>
      <c r="T82" s="55">
        <v>313</v>
      </c>
      <c r="U82" s="55">
        <v>65</v>
      </c>
      <c r="V82" s="55">
        <v>321</v>
      </c>
      <c r="W82" s="55">
        <v>935</v>
      </c>
      <c r="X82" s="55">
        <v>2367</v>
      </c>
      <c r="Y82" s="55">
        <v>1154</v>
      </c>
      <c r="Z82" s="55">
        <v>1205</v>
      </c>
      <c r="AA82" s="55">
        <v>247</v>
      </c>
      <c r="AB82"/>
      <c r="AC82"/>
      <c r="AD82"/>
      <c r="AE82"/>
    </row>
    <row r="83" spans="1:31" ht="15">
      <c r="A83" s="94">
        <v>21</v>
      </c>
      <c r="B83" s="94" t="s">
        <v>12</v>
      </c>
      <c r="C83" s="119">
        <v>5347</v>
      </c>
      <c r="D83" s="96">
        <v>16</v>
      </c>
      <c r="E83" s="148">
        <v>0.55924501922404701</v>
      </c>
      <c r="F83" s="96">
        <v>97</v>
      </c>
      <c r="G83" s="148">
        <v>3.3904229290457901</v>
      </c>
      <c r="H83" s="96">
        <v>400</v>
      </c>
      <c r="I83" s="148">
        <v>13.9811254806012</v>
      </c>
      <c r="J83" s="96">
        <v>1147</v>
      </c>
      <c r="K83" s="148">
        <v>40.090877315623899</v>
      </c>
      <c r="L83" s="96">
        <v>521</v>
      </c>
      <c r="M83" s="148">
        <v>18.210415938482999</v>
      </c>
      <c r="N83" s="96">
        <v>552</v>
      </c>
      <c r="O83" s="148">
        <v>19.293953163229599</v>
      </c>
      <c r="P83" s="96">
        <v>128</v>
      </c>
      <c r="Q83" s="148">
        <v>4.4739601537923797</v>
      </c>
      <c r="R83" s="101">
        <v>2861</v>
      </c>
      <c r="S83"/>
      <c r="T83" s="55">
        <v>318</v>
      </c>
      <c r="U83" s="55">
        <v>113</v>
      </c>
      <c r="V83" s="55">
        <v>628</v>
      </c>
      <c r="W83" s="55">
        <v>1810</v>
      </c>
      <c r="X83" s="55">
        <v>6285</v>
      </c>
      <c r="Y83" s="55">
        <v>3011</v>
      </c>
      <c r="Z83" s="55">
        <v>2713</v>
      </c>
      <c r="AA83" s="55">
        <v>614</v>
      </c>
      <c r="AB83"/>
      <c r="AC83"/>
      <c r="AD83"/>
      <c r="AE83"/>
    </row>
    <row r="84" spans="1:31" ht="15">
      <c r="A84" s="94">
        <v>55</v>
      </c>
      <c r="B84" s="94" t="s">
        <v>998</v>
      </c>
      <c r="C84" s="119">
        <v>8242</v>
      </c>
      <c r="D84" s="96">
        <v>44</v>
      </c>
      <c r="E84" s="148">
        <v>0.724876441515651</v>
      </c>
      <c r="F84" s="96">
        <v>258</v>
      </c>
      <c r="G84" s="148">
        <v>4.2504118616145004</v>
      </c>
      <c r="H84" s="96">
        <v>934</v>
      </c>
      <c r="I84" s="148">
        <v>15.387149917627699</v>
      </c>
      <c r="J84" s="96">
        <v>2551</v>
      </c>
      <c r="K84" s="148">
        <v>42.026359143327802</v>
      </c>
      <c r="L84" s="96">
        <v>1063</v>
      </c>
      <c r="M84" s="148">
        <v>17.5123558484349</v>
      </c>
      <c r="N84" s="96">
        <v>1028</v>
      </c>
      <c r="O84" s="148">
        <v>16.9357495881384</v>
      </c>
      <c r="P84" s="96">
        <v>192</v>
      </c>
      <c r="Q84" s="148">
        <v>3.1630971993410202</v>
      </c>
      <c r="R84" s="101">
        <v>6070</v>
      </c>
      <c r="S84"/>
      <c r="T84" s="55">
        <v>321</v>
      </c>
      <c r="U84" s="55">
        <v>36</v>
      </c>
      <c r="V84" s="55">
        <v>210</v>
      </c>
      <c r="W84" s="55">
        <v>438</v>
      </c>
      <c r="X84" s="55">
        <v>1366</v>
      </c>
      <c r="Y84" s="55">
        <v>585</v>
      </c>
      <c r="Z84" s="55">
        <v>583</v>
      </c>
      <c r="AA84" s="55">
        <v>131</v>
      </c>
      <c r="AB84"/>
      <c r="AC84"/>
      <c r="AD84"/>
      <c r="AE84"/>
    </row>
    <row r="85" spans="1:31" ht="15">
      <c r="A85" s="94">
        <v>148</v>
      </c>
      <c r="B85" s="94" t="s">
        <v>73</v>
      </c>
      <c r="C85" s="119">
        <v>70734</v>
      </c>
      <c r="D85" s="96">
        <v>163</v>
      </c>
      <c r="E85" s="148">
        <v>0.88308592480225401</v>
      </c>
      <c r="F85" s="96">
        <v>966</v>
      </c>
      <c r="G85" s="148">
        <v>5.2335030880918803</v>
      </c>
      <c r="H85" s="96">
        <v>2626</v>
      </c>
      <c r="I85" s="148">
        <v>14.226893487918501</v>
      </c>
      <c r="J85" s="96">
        <v>8336</v>
      </c>
      <c r="K85" s="148">
        <v>45.161989381298099</v>
      </c>
      <c r="L85" s="96">
        <v>3203</v>
      </c>
      <c r="M85" s="148">
        <v>17.352909307617299</v>
      </c>
      <c r="N85" s="96">
        <v>2629</v>
      </c>
      <c r="O85" s="148">
        <v>14.2431466030989</v>
      </c>
      <c r="P85" s="96">
        <v>535</v>
      </c>
      <c r="Q85" s="148">
        <v>2.89847220717304</v>
      </c>
      <c r="R85" s="101">
        <v>18458</v>
      </c>
      <c r="S85"/>
      <c r="T85" s="55">
        <v>376</v>
      </c>
      <c r="U85" s="55">
        <v>118</v>
      </c>
      <c r="V85" s="55">
        <v>624</v>
      </c>
      <c r="W85" s="55">
        <v>1911</v>
      </c>
      <c r="X85" s="55">
        <v>7566</v>
      </c>
      <c r="Y85" s="55">
        <v>2659</v>
      </c>
      <c r="Z85" s="55">
        <v>2565</v>
      </c>
      <c r="AA85" s="55">
        <v>519</v>
      </c>
      <c r="AB85"/>
      <c r="AC85"/>
      <c r="AD85"/>
      <c r="AE85"/>
    </row>
    <row r="86" spans="1:31" ht="15">
      <c r="A86" s="94">
        <v>197</v>
      </c>
      <c r="B86" s="94" t="s">
        <v>84</v>
      </c>
      <c r="C86" s="119">
        <v>16099</v>
      </c>
      <c r="D86" s="96">
        <v>98</v>
      </c>
      <c r="E86" s="148">
        <v>0.843373493975904</v>
      </c>
      <c r="F86" s="96">
        <v>486</v>
      </c>
      <c r="G86" s="148">
        <v>4.1824440619621299</v>
      </c>
      <c r="H86" s="96">
        <v>1654</v>
      </c>
      <c r="I86" s="148">
        <v>14.2340791738382</v>
      </c>
      <c r="J86" s="96">
        <v>4577</v>
      </c>
      <c r="K86" s="148">
        <v>39.388984509466397</v>
      </c>
      <c r="L86" s="96">
        <v>2082</v>
      </c>
      <c r="M86" s="148">
        <v>17.9173838209983</v>
      </c>
      <c r="N86" s="96">
        <v>2246</v>
      </c>
      <c r="O86" s="148">
        <v>19.328743545611001</v>
      </c>
      <c r="P86" s="96">
        <v>477</v>
      </c>
      <c r="Q86" s="148">
        <v>4.1049913941480201</v>
      </c>
      <c r="R86" s="101">
        <v>11620</v>
      </c>
      <c r="S86"/>
      <c r="T86" s="55">
        <v>400</v>
      </c>
      <c r="U86" s="55">
        <v>83</v>
      </c>
      <c r="V86" s="55">
        <v>416</v>
      </c>
      <c r="W86" s="55">
        <v>1208</v>
      </c>
      <c r="X86" s="55">
        <v>4684</v>
      </c>
      <c r="Y86" s="55">
        <v>1909</v>
      </c>
      <c r="Z86" s="55">
        <v>1748</v>
      </c>
      <c r="AA86" s="55">
        <v>293</v>
      </c>
      <c r="AB86"/>
      <c r="AC86"/>
      <c r="AD86"/>
      <c r="AE86"/>
    </row>
    <row r="87" spans="1:31" ht="15">
      <c r="A87" s="94">
        <v>206</v>
      </c>
      <c r="B87" s="94" t="s">
        <v>86</v>
      </c>
      <c r="C87" s="119">
        <v>5136</v>
      </c>
      <c r="D87" s="96">
        <v>13</v>
      </c>
      <c r="E87" s="148">
        <v>0.49167927382753401</v>
      </c>
      <c r="F87" s="96">
        <v>72</v>
      </c>
      <c r="G87" s="148">
        <v>2.7231467473525002</v>
      </c>
      <c r="H87" s="96">
        <v>312</v>
      </c>
      <c r="I87" s="148">
        <v>11.800302571860801</v>
      </c>
      <c r="J87" s="96">
        <v>969</v>
      </c>
      <c r="K87" s="148">
        <v>36.649016641452299</v>
      </c>
      <c r="L87" s="96">
        <v>547</v>
      </c>
      <c r="M87" s="148">
        <v>20.6883509833585</v>
      </c>
      <c r="N87" s="96">
        <v>601</v>
      </c>
      <c r="O87" s="148">
        <v>22.730711043872901</v>
      </c>
      <c r="P87" s="96">
        <v>130</v>
      </c>
      <c r="Q87" s="148">
        <v>4.9167927382753396</v>
      </c>
      <c r="R87" s="101">
        <v>2644</v>
      </c>
      <c r="S87"/>
      <c r="T87" s="55">
        <v>440</v>
      </c>
      <c r="U87" s="55">
        <v>256</v>
      </c>
      <c r="V87" s="55">
        <v>1468</v>
      </c>
      <c r="W87" s="55">
        <v>3568</v>
      </c>
      <c r="X87" s="55">
        <v>10406</v>
      </c>
      <c r="Y87" s="55">
        <v>4071</v>
      </c>
      <c r="Z87" s="55">
        <v>3494</v>
      </c>
      <c r="AA87" s="55">
        <v>671</v>
      </c>
      <c r="AB87"/>
      <c r="AC87"/>
      <c r="AD87"/>
      <c r="AE87"/>
    </row>
    <row r="88" spans="1:31" ht="15">
      <c r="A88" s="94">
        <v>313</v>
      </c>
      <c r="B88" s="94" t="s">
        <v>999</v>
      </c>
      <c r="C88" s="119">
        <v>10502</v>
      </c>
      <c r="D88" s="96">
        <v>65</v>
      </c>
      <c r="E88" s="148">
        <v>1.0327295837305399</v>
      </c>
      <c r="F88" s="96">
        <v>321</v>
      </c>
      <c r="G88" s="148">
        <v>5.1000953288846498</v>
      </c>
      <c r="H88" s="96">
        <v>935</v>
      </c>
      <c r="I88" s="148">
        <v>14.855417858277701</v>
      </c>
      <c r="J88" s="96">
        <v>2367</v>
      </c>
      <c r="K88" s="148">
        <v>37.6072449952336</v>
      </c>
      <c r="L88" s="96">
        <v>1154</v>
      </c>
      <c r="M88" s="148">
        <v>18.334922148077499</v>
      </c>
      <c r="N88" s="96">
        <v>1205</v>
      </c>
      <c r="O88" s="148">
        <v>19.145217667619999</v>
      </c>
      <c r="P88" s="96">
        <v>247</v>
      </c>
      <c r="Q88" s="148">
        <v>3.92437241817604</v>
      </c>
      <c r="R88" s="101">
        <v>6294</v>
      </c>
      <c r="S88"/>
      <c r="T88" s="55">
        <v>483</v>
      </c>
      <c r="U88" s="55">
        <v>54</v>
      </c>
      <c r="V88" s="55">
        <v>298</v>
      </c>
      <c r="W88" s="55">
        <v>1036</v>
      </c>
      <c r="X88" s="55">
        <v>2993</v>
      </c>
      <c r="Y88" s="55">
        <v>1426</v>
      </c>
      <c r="Z88" s="55">
        <v>1502</v>
      </c>
      <c r="AA88" s="55">
        <v>262</v>
      </c>
      <c r="AB88"/>
      <c r="AC88"/>
      <c r="AD88"/>
      <c r="AE88"/>
    </row>
    <row r="89" spans="1:31" ht="15">
      <c r="A89" s="94">
        <v>318</v>
      </c>
      <c r="B89" s="94" t="s">
        <v>120</v>
      </c>
      <c r="C89" s="119">
        <v>66158</v>
      </c>
      <c r="D89" s="96">
        <v>113</v>
      </c>
      <c r="E89" s="148">
        <v>0.74469487280875202</v>
      </c>
      <c r="F89" s="96">
        <v>628</v>
      </c>
      <c r="G89" s="148">
        <v>4.1386582311849196</v>
      </c>
      <c r="H89" s="96">
        <v>1810</v>
      </c>
      <c r="I89" s="148">
        <v>11.9282984051667</v>
      </c>
      <c r="J89" s="96">
        <v>6285</v>
      </c>
      <c r="K89" s="148">
        <v>41.419533412416001</v>
      </c>
      <c r="L89" s="96">
        <v>3011</v>
      </c>
      <c r="M89" s="148">
        <v>19.8431527613022</v>
      </c>
      <c r="N89" s="96">
        <v>2713</v>
      </c>
      <c r="O89" s="148">
        <v>17.879267167523398</v>
      </c>
      <c r="P89" s="96">
        <v>614</v>
      </c>
      <c r="Q89" s="148">
        <v>4.0463951495980002</v>
      </c>
      <c r="R89" s="101">
        <v>15174</v>
      </c>
      <c r="S89"/>
      <c r="T89" s="55">
        <v>541</v>
      </c>
      <c r="U89" s="55">
        <v>125</v>
      </c>
      <c r="V89" s="55">
        <v>589</v>
      </c>
      <c r="W89" s="55">
        <v>1745</v>
      </c>
      <c r="X89" s="55">
        <v>5096</v>
      </c>
      <c r="Y89" s="55">
        <v>2255</v>
      </c>
      <c r="Z89" s="55">
        <v>2213</v>
      </c>
      <c r="AA89" s="55">
        <v>450</v>
      </c>
      <c r="AB89"/>
      <c r="AC89"/>
      <c r="AD89"/>
      <c r="AE89"/>
    </row>
    <row r="90" spans="1:31" ht="15">
      <c r="A90" s="94">
        <v>321</v>
      </c>
      <c r="B90" s="94" t="s">
        <v>122</v>
      </c>
      <c r="C90" s="119">
        <v>9842</v>
      </c>
      <c r="D90" s="96">
        <v>36</v>
      </c>
      <c r="E90" s="148">
        <v>1.0749477455956999</v>
      </c>
      <c r="F90" s="96">
        <v>210</v>
      </c>
      <c r="G90" s="148">
        <v>6.2705285159749202</v>
      </c>
      <c r="H90" s="96">
        <v>438</v>
      </c>
      <c r="I90" s="148">
        <v>13.0785309047477</v>
      </c>
      <c r="J90" s="96">
        <v>1366</v>
      </c>
      <c r="K90" s="148">
        <v>40.788295013436901</v>
      </c>
      <c r="L90" s="96">
        <v>585</v>
      </c>
      <c r="M90" s="148">
        <v>17.467900865930101</v>
      </c>
      <c r="N90" s="96">
        <v>583</v>
      </c>
      <c r="O90" s="148">
        <v>17.4081815467304</v>
      </c>
      <c r="P90" s="96">
        <v>131</v>
      </c>
      <c r="Q90" s="148">
        <v>3.9116154075843501</v>
      </c>
      <c r="R90" s="101">
        <v>3349</v>
      </c>
      <c r="S90"/>
      <c r="T90" s="55">
        <v>607</v>
      </c>
      <c r="U90" s="55">
        <v>35</v>
      </c>
      <c r="V90" s="55">
        <v>172</v>
      </c>
      <c r="W90" s="55">
        <v>476</v>
      </c>
      <c r="X90" s="55">
        <v>1712</v>
      </c>
      <c r="Y90" s="55">
        <v>750</v>
      </c>
      <c r="Z90" s="55">
        <v>828</v>
      </c>
      <c r="AA90" s="55">
        <v>139</v>
      </c>
      <c r="AB90"/>
      <c r="AC90"/>
      <c r="AD90"/>
      <c r="AE90"/>
    </row>
    <row r="91" spans="1:31" ht="15">
      <c r="A91" s="94">
        <v>376</v>
      </c>
      <c r="B91" s="94" t="s">
        <v>1000</v>
      </c>
      <c r="C91" s="119">
        <v>74386</v>
      </c>
      <c r="D91" s="96">
        <v>118</v>
      </c>
      <c r="E91" s="148">
        <v>0.73925573236436504</v>
      </c>
      <c r="F91" s="96">
        <v>624</v>
      </c>
      <c r="G91" s="148">
        <v>3.9092845508081702</v>
      </c>
      <c r="H91" s="96">
        <v>1911</v>
      </c>
      <c r="I91" s="148">
        <v>11.97218393685</v>
      </c>
      <c r="J91" s="96">
        <v>7566</v>
      </c>
      <c r="K91" s="148">
        <v>47.400075178549102</v>
      </c>
      <c r="L91" s="96">
        <v>2659</v>
      </c>
      <c r="M91" s="148">
        <v>16.658313494549599</v>
      </c>
      <c r="N91" s="96">
        <v>2565</v>
      </c>
      <c r="O91" s="148">
        <v>16.0694148602932</v>
      </c>
      <c r="P91" s="96">
        <v>519</v>
      </c>
      <c r="Q91" s="148">
        <v>3.25147224658564</v>
      </c>
      <c r="R91" s="101">
        <v>15962</v>
      </c>
      <c r="S91"/>
      <c r="T91" s="55">
        <v>615</v>
      </c>
      <c r="U91" s="55">
        <v>359</v>
      </c>
      <c r="V91" s="55">
        <v>1916</v>
      </c>
      <c r="W91" s="55">
        <v>4682</v>
      </c>
      <c r="X91" s="55">
        <v>18442</v>
      </c>
      <c r="Y91" s="55">
        <v>6526</v>
      </c>
      <c r="Z91" s="55">
        <v>5673</v>
      </c>
      <c r="AA91" s="55">
        <v>1040</v>
      </c>
      <c r="AB91"/>
      <c r="AC91"/>
      <c r="AD91"/>
      <c r="AE91"/>
    </row>
    <row r="92" spans="1:31" ht="15">
      <c r="A92" s="94">
        <v>400</v>
      </c>
      <c r="B92" s="94" t="s">
        <v>1001</v>
      </c>
      <c r="C92" s="119">
        <v>24374</v>
      </c>
      <c r="D92" s="96">
        <v>83</v>
      </c>
      <c r="E92" s="148">
        <v>0.80263030654675604</v>
      </c>
      <c r="F92" s="96">
        <v>416</v>
      </c>
      <c r="G92" s="148">
        <v>4.0228217773909698</v>
      </c>
      <c r="H92" s="96">
        <v>1208</v>
      </c>
      <c r="I92" s="148">
        <v>11.681655545885301</v>
      </c>
      <c r="J92" s="96">
        <v>4684</v>
      </c>
      <c r="K92" s="148">
        <v>45.295425974277201</v>
      </c>
      <c r="L92" s="96">
        <v>1909</v>
      </c>
      <c r="M92" s="148">
        <v>18.460497050575398</v>
      </c>
      <c r="N92" s="96">
        <v>1748</v>
      </c>
      <c r="O92" s="148">
        <v>16.903587660767801</v>
      </c>
      <c r="P92" s="96">
        <v>293</v>
      </c>
      <c r="Q92" s="148">
        <v>2.83338168455662</v>
      </c>
      <c r="R92" s="101">
        <v>10341</v>
      </c>
      <c r="S92"/>
      <c r="T92" s="55">
        <v>649</v>
      </c>
      <c r="U92" s="55">
        <v>85</v>
      </c>
      <c r="V92" s="55">
        <v>394</v>
      </c>
      <c r="W92" s="55">
        <v>1443</v>
      </c>
      <c r="X92" s="55">
        <v>4194</v>
      </c>
      <c r="Y92" s="55">
        <v>1853</v>
      </c>
      <c r="Z92" s="55">
        <v>2057</v>
      </c>
      <c r="AA92" s="55">
        <v>386</v>
      </c>
      <c r="AB92"/>
      <c r="AC92"/>
      <c r="AD92"/>
      <c r="AE92"/>
    </row>
    <row r="93" spans="1:31" ht="15">
      <c r="A93" s="94">
        <v>440</v>
      </c>
      <c r="B93" s="94" t="s">
        <v>149</v>
      </c>
      <c r="C93" s="119">
        <v>75558</v>
      </c>
      <c r="D93" s="96">
        <v>256</v>
      </c>
      <c r="E93" s="148">
        <v>1.0696080889111701</v>
      </c>
      <c r="F93" s="96">
        <v>1468</v>
      </c>
      <c r="G93" s="148">
        <v>6.1335338848500003</v>
      </c>
      <c r="H93" s="96">
        <v>3568</v>
      </c>
      <c r="I93" s="148">
        <v>14.9076627391995</v>
      </c>
      <c r="J93" s="96">
        <v>10406</v>
      </c>
      <c r="K93" s="148">
        <v>43.477897551600201</v>
      </c>
      <c r="L93" s="96">
        <v>4071</v>
      </c>
      <c r="M93" s="148">
        <v>17.009275507645999</v>
      </c>
      <c r="N93" s="96">
        <v>3494</v>
      </c>
      <c r="O93" s="148">
        <v>14.5984791509986</v>
      </c>
      <c r="P93" s="96">
        <v>671</v>
      </c>
      <c r="Q93" s="148">
        <v>2.80354307679452</v>
      </c>
      <c r="R93" s="101">
        <v>23934</v>
      </c>
      <c r="S93"/>
      <c r="T93" s="55">
        <v>652</v>
      </c>
      <c r="U93" s="55">
        <v>39</v>
      </c>
      <c r="V93" s="55">
        <v>224</v>
      </c>
      <c r="W93" s="55">
        <v>743</v>
      </c>
      <c r="X93" s="55">
        <v>1988</v>
      </c>
      <c r="Y93" s="55">
        <v>823</v>
      </c>
      <c r="Z93" s="55">
        <v>878</v>
      </c>
      <c r="AA93" s="55">
        <v>218</v>
      </c>
      <c r="AB93"/>
      <c r="AC93"/>
      <c r="AD93"/>
      <c r="AE93"/>
    </row>
    <row r="94" spans="1:31" ht="15">
      <c r="A94" s="94">
        <v>483</v>
      </c>
      <c r="B94" s="94" t="s">
        <v>157</v>
      </c>
      <c r="C94" s="119">
        <v>11059</v>
      </c>
      <c r="D94" s="96">
        <v>54</v>
      </c>
      <c r="E94" s="148">
        <v>0.71324791969356804</v>
      </c>
      <c r="F94" s="96">
        <v>298</v>
      </c>
      <c r="G94" s="148">
        <v>3.9360718531237602</v>
      </c>
      <c r="H94" s="96">
        <v>1036</v>
      </c>
      <c r="I94" s="148">
        <v>13.683793422269201</v>
      </c>
      <c r="J94" s="96">
        <v>2993</v>
      </c>
      <c r="K94" s="148">
        <v>39.5324263637564</v>
      </c>
      <c r="L94" s="96">
        <v>1426</v>
      </c>
      <c r="M94" s="148">
        <v>18.835028397833799</v>
      </c>
      <c r="N94" s="96">
        <v>1502</v>
      </c>
      <c r="O94" s="148">
        <v>19.838858803328499</v>
      </c>
      <c r="P94" s="96">
        <v>262</v>
      </c>
      <c r="Q94" s="148">
        <v>3.4605732399947202</v>
      </c>
      <c r="R94" s="101">
        <v>7571</v>
      </c>
      <c r="S94"/>
      <c r="T94" s="55">
        <v>660</v>
      </c>
      <c r="U94" s="55">
        <v>102</v>
      </c>
      <c r="V94" s="55">
        <v>482</v>
      </c>
      <c r="W94" s="55">
        <v>1624</v>
      </c>
      <c r="X94" s="55">
        <v>4243</v>
      </c>
      <c r="Y94" s="55">
        <v>1841</v>
      </c>
      <c r="Z94" s="55">
        <v>1571</v>
      </c>
      <c r="AA94" s="55">
        <v>309</v>
      </c>
      <c r="AB94"/>
      <c r="AC94"/>
      <c r="AD94"/>
      <c r="AE94"/>
    </row>
    <row r="95" spans="1:31" ht="15">
      <c r="A95" s="94">
        <v>541</v>
      </c>
      <c r="B95" s="94" t="s">
        <v>509</v>
      </c>
      <c r="C95" s="119">
        <v>24121</v>
      </c>
      <c r="D95" s="96">
        <v>125</v>
      </c>
      <c r="E95" s="148">
        <v>1.00216467569951</v>
      </c>
      <c r="F95" s="96">
        <v>589</v>
      </c>
      <c r="G95" s="148">
        <v>4.7221999518961004</v>
      </c>
      <c r="H95" s="96">
        <v>1745</v>
      </c>
      <c r="I95" s="148">
        <v>13.990218872765199</v>
      </c>
      <c r="J95" s="96">
        <v>5096</v>
      </c>
      <c r="K95" s="148">
        <v>40.856249498917698</v>
      </c>
      <c r="L95" s="96">
        <v>2255</v>
      </c>
      <c r="M95" s="148">
        <v>18.079050749619199</v>
      </c>
      <c r="N95" s="96">
        <v>2213</v>
      </c>
      <c r="O95" s="148">
        <v>17.7423234185841</v>
      </c>
      <c r="P95" s="96">
        <v>450</v>
      </c>
      <c r="Q95" s="148">
        <v>3.60779283251824</v>
      </c>
      <c r="R95" s="101">
        <v>12473</v>
      </c>
      <c r="S95"/>
      <c r="T95" s="55">
        <v>667</v>
      </c>
      <c r="U95" s="55">
        <v>68</v>
      </c>
      <c r="V95" s="55">
        <v>470</v>
      </c>
      <c r="W95" s="55">
        <v>1245</v>
      </c>
      <c r="X95" s="55">
        <v>4099</v>
      </c>
      <c r="Y95" s="55">
        <v>1755</v>
      </c>
      <c r="Z95" s="55">
        <v>1852</v>
      </c>
      <c r="AA95" s="55">
        <v>462</v>
      </c>
      <c r="AB95"/>
      <c r="AC95"/>
      <c r="AD95"/>
      <c r="AE95"/>
    </row>
    <row r="96" spans="1:31" ht="15">
      <c r="A96" s="94">
        <v>607</v>
      </c>
      <c r="B96" s="94" t="s">
        <v>510</v>
      </c>
      <c r="C96" s="119">
        <v>27622</v>
      </c>
      <c r="D96" s="96">
        <v>35</v>
      </c>
      <c r="E96" s="148">
        <v>0.85116731517509703</v>
      </c>
      <c r="F96" s="96">
        <v>172</v>
      </c>
      <c r="G96" s="148">
        <v>4.1828793774319104</v>
      </c>
      <c r="H96" s="96">
        <v>476</v>
      </c>
      <c r="I96" s="148">
        <v>11.5758754863813</v>
      </c>
      <c r="J96" s="96">
        <v>1712</v>
      </c>
      <c r="K96" s="148">
        <v>41.634241245136202</v>
      </c>
      <c r="L96" s="96">
        <v>750</v>
      </c>
      <c r="M96" s="148">
        <v>18.2392996108949</v>
      </c>
      <c r="N96" s="96">
        <v>828</v>
      </c>
      <c r="O96" s="148">
        <v>20.136186770428001</v>
      </c>
      <c r="P96" s="96">
        <v>139</v>
      </c>
      <c r="Q96" s="148">
        <v>3.3803501945525301</v>
      </c>
      <c r="R96" s="101">
        <v>4112</v>
      </c>
      <c r="S96"/>
      <c r="T96" s="55">
        <v>674</v>
      </c>
      <c r="U96" s="55">
        <v>85</v>
      </c>
      <c r="V96" s="55">
        <v>424</v>
      </c>
      <c r="W96" s="55">
        <v>1359</v>
      </c>
      <c r="X96" s="55">
        <v>4601</v>
      </c>
      <c r="Y96" s="55">
        <v>2419</v>
      </c>
      <c r="Z96" s="55">
        <v>2027</v>
      </c>
      <c r="AA96" s="55">
        <v>489</v>
      </c>
      <c r="AB96"/>
      <c r="AC96"/>
      <c r="AD96"/>
      <c r="AE96"/>
    </row>
    <row r="97" spans="1:31" ht="15">
      <c r="A97" s="94">
        <v>615</v>
      </c>
      <c r="B97" s="94" t="s">
        <v>1002</v>
      </c>
      <c r="C97" s="119">
        <v>156303</v>
      </c>
      <c r="D97" s="96">
        <v>359</v>
      </c>
      <c r="E97" s="148">
        <v>0.92913711889849404</v>
      </c>
      <c r="F97" s="96">
        <v>1916</v>
      </c>
      <c r="G97" s="148">
        <v>4.9588488016978101</v>
      </c>
      <c r="H97" s="96">
        <v>4682</v>
      </c>
      <c r="I97" s="148">
        <v>12.1176044308712</v>
      </c>
      <c r="J97" s="96">
        <v>18442</v>
      </c>
      <c r="K97" s="148">
        <v>47.730213779181099</v>
      </c>
      <c r="L97" s="96">
        <v>6526</v>
      </c>
      <c r="M97" s="148">
        <v>16.8901081836534</v>
      </c>
      <c r="N97" s="96">
        <v>5673</v>
      </c>
      <c r="O97" s="148">
        <v>14.6824369791397</v>
      </c>
      <c r="P97" s="96">
        <v>1040</v>
      </c>
      <c r="Q97" s="148">
        <v>2.6916507065583102</v>
      </c>
      <c r="R97" s="101">
        <v>38638</v>
      </c>
      <c r="S97"/>
      <c r="T97" s="55">
        <v>697</v>
      </c>
      <c r="U97" s="55">
        <v>206</v>
      </c>
      <c r="V97" s="55">
        <v>984</v>
      </c>
      <c r="W97" s="55">
        <v>2707</v>
      </c>
      <c r="X97" s="55">
        <v>7094</v>
      </c>
      <c r="Y97" s="55">
        <v>2894</v>
      </c>
      <c r="Z97" s="55">
        <v>2400</v>
      </c>
      <c r="AA97" s="55">
        <v>411</v>
      </c>
      <c r="AB97"/>
      <c r="AC97"/>
      <c r="AD97"/>
      <c r="AE97"/>
    </row>
    <row r="98" spans="1:31" ht="15">
      <c r="A98" s="94">
        <v>649</v>
      </c>
      <c r="B98" s="94" t="s">
        <v>1003</v>
      </c>
      <c r="C98" s="119">
        <v>16961</v>
      </c>
      <c r="D98" s="96">
        <v>85</v>
      </c>
      <c r="E98" s="148">
        <v>0.81636573184786798</v>
      </c>
      <c r="F98" s="96">
        <v>394</v>
      </c>
      <c r="G98" s="148">
        <v>3.7840952746830601</v>
      </c>
      <c r="H98" s="96">
        <v>1443</v>
      </c>
      <c r="I98" s="148">
        <v>13.8590088359585</v>
      </c>
      <c r="J98" s="96">
        <v>4194</v>
      </c>
      <c r="K98" s="148">
        <v>40.280445639646601</v>
      </c>
      <c r="L98" s="96">
        <v>1853</v>
      </c>
      <c r="M98" s="148">
        <v>17.796772954283501</v>
      </c>
      <c r="N98" s="96">
        <v>2057</v>
      </c>
      <c r="O98" s="148">
        <v>19.756050710718402</v>
      </c>
      <c r="P98" s="96">
        <v>386</v>
      </c>
      <c r="Q98" s="148">
        <v>3.7072608528620798</v>
      </c>
      <c r="R98" s="101">
        <v>10412</v>
      </c>
      <c r="S98"/>
      <c r="T98" s="55">
        <v>756</v>
      </c>
      <c r="U98" s="55">
        <v>217</v>
      </c>
      <c r="V98" s="55">
        <v>1126</v>
      </c>
      <c r="W98" s="55">
        <v>3147</v>
      </c>
      <c r="X98" s="55">
        <v>9721</v>
      </c>
      <c r="Y98" s="55">
        <v>4057</v>
      </c>
      <c r="Z98" s="55">
        <v>4083</v>
      </c>
      <c r="AA98" s="55">
        <v>763</v>
      </c>
      <c r="AB98"/>
      <c r="AC98"/>
      <c r="AD98"/>
      <c r="AE98"/>
    </row>
    <row r="99" spans="1:31" ht="15">
      <c r="A99" s="94">
        <v>652</v>
      </c>
      <c r="B99" s="94" t="s">
        <v>193</v>
      </c>
      <c r="C99" s="119">
        <v>6089</v>
      </c>
      <c r="D99" s="96">
        <v>39</v>
      </c>
      <c r="E99" s="148">
        <v>0.79381233462242995</v>
      </c>
      <c r="F99" s="96">
        <v>224</v>
      </c>
      <c r="G99" s="148">
        <v>4.5593323834724204</v>
      </c>
      <c r="H99" s="96">
        <v>743</v>
      </c>
      <c r="I99" s="148">
        <v>15.1231426826786</v>
      </c>
      <c r="J99" s="96">
        <v>1988</v>
      </c>
      <c r="K99" s="148">
        <v>40.464074903317702</v>
      </c>
      <c r="L99" s="96">
        <v>823</v>
      </c>
      <c r="M99" s="148">
        <v>16.7514756767759</v>
      </c>
      <c r="N99" s="96">
        <v>878</v>
      </c>
      <c r="O99" s="148">
        <v>17.870954610217801</v>
      </c>
      <c r="P99" s="96">
        <v>218</v>
      </c>
      <c r="Q99" s="148">
        <v>4.4372074089151203</v>
      </c>
      <c r="R99" s="101">
        <v>4913</v>
      </c>
      <c r="S99"/>
      <c r="T99" s="55">
        <v>30</v>
      </c>
      <c r="U99" s="55">
        <v>73</v>
      </c>
      <c r="V99" s="55">
        <v>429</v>
      </c>
      <c r="W99" s="55">
        <v>1050</v>
      </c>
      <c r="X99" s="55">
        <v>4266</v>
      </c>
      <c r="Y99" s="55">
        <v>2010</v>
      </c>
      <c r="Z99" s="55">
        <v>2317</v>
      </c>
      <c r="AA99" s="55">
        <v>423</v>
      </c>
      <c r="AB99"/>
      <c r="AC99"/>
      <c r="AD99"/>
      <c r="AE99"/>
    </row>
    <row r="100" spans="1:31" ht="15">
      <c r="A100" s="94">
        <v>660</v>
      </c>
      <c r="B100" s="94" t="s">
        <v>1004</v>
      </c>
      <c r="C100" s="119">
        <v>14593</v>
      </c>
      <c r="D100" s="96">
        <v>102</v>
      </c>
      <c r="E100" s="148">
        <v>1.0027526543452601</v>
      </c>
      <c r="F100" s="96">
        <v>482</v>
      </c>
      <c r="G100" s="148">
        <v>4.7384978372001596</v>
      </c>
      <c r="H100" s="96">
        <v>1624</v>
      </c>
      <c r="I100" s="148">
        <v>15.965395202516699</v>
      </c>
      <c r="J100" s="96">
        <v>4243</v>
      </c>
      <c r="K100" s="148">
        <v>41.712544239087698</v>
      </c>
      <c r="L100" s="96">
        <v>1841</v>
      </c>
      <c r="M100" s="148">
        <v>18.0987023200944</v>
      </c>
      <c r="N100" s="96">
        <v>1571</v>
      </c>
      <c r="O100" s="148">
        <v>15.4443570585922</v>
      </c>
      <c r="P100" s="96">
        <v>309</v>
      </c>
      <c r="Q100" s="148">
        <v>3.0377506881635901</v>
      </c>
      <c r="R100" s="101">
        <v>10172</v>
      </c>
      <c r="S100"/>
      <c r="T100" s="55">
        <v>34</v>
      </c>
      <c r="U100" s="55">
        <v>224</v>
      </c>
      <c r="V100" s="55">
        <v>1044</v>
      </c>
      <c r="W100" s="55">
        <v>3398</v>
      </c>
      <c r="X100" s="55">
        <v>10952</v>
      </c>
      <c r="Y100" s="55">
        <v>5282</v>
      </c>
      <c r="Z100" s="55">
        <v>5237</v>
      </c>
      <c r="AA100" s="55">
        <v>791</v>
      </c>
      <c r="AB100"/>
      <c r="AC100"/>
      <c r="AD100"/>
      <c r="AE100"/>
    </row>
    <row r="101" spans="1:31" ht="15">
      <c r="A101" s="94">
        <v>667</v>
      </c>
      <c r="B101" s="94" t="s">
        <v>209</v>
      </c>
      <c r="C101" s="119">
        <v>17572</v>
      </c>
      <c r="D101" s="96">
        <v>68</v>
      </c>
      <c r="E101" s="148">
        <v>0.68334840719525702</v>
      </c>
      <c r="F101" s="96">
        <v>470</v>
      </c>
      <c r="G101" s="148">
        <v>4.7231434026730996</v>
      </c>
      <c r="H101" s="96">
        <v>1245</v>
      </c>
      <c r="I101" s="148">
        <v>12.5113053964426</v>
      </c>
      <c r="J101" s="96">
        <v>4099</v>
      </c>
      <c r="K101" s="148">
        <v>41.1918400160788</v>
      </c>
      <c r="L101" s="96">
        <v>1755</v>
      </c>
      <c r="M101" s="148">
        <v>17.636418450407</v>
      </c>
      <c r="N101" s="96">
        <v>1852</v>
      </c>
      <c r="O101" s="148">
        <v>18.611194854788501</v>
      </c>
      <c r="P101" s="96">
        <v>462</v>
      </c>
      <c r="Q101" s="148">
        <v>4.6427494724148302</v>
      </c>
      <c r="R101" s="101">
        <v>9951</v>
      </c>
      <c r="S101"/>
      <c r="T101" s="55">
        <v>36</v>
      </c>
      <c r="U101" s="55">
        <v>20</v>
      </c>
      <c r="V101" s="55">
        <v>98</v>
      </c>
      <c r="W101" s="55">
        <v>260</v>
      </c>
      <c r="X101" s="55">
        <v>784</v>
      </c>
      <c r="Y101" s="55">
        <v>397</v>
      </c>
      <c r="Z101" s="55">
        <v>543</v>
      </c>
      <c r="AA101" s="55">
        <v>104</v>
      </c>
      <c r="AB101"/>
      <c r="AC101"/>
      <c r="AD101"/>
      <c r="AE101"/>
    </row>
    <row r="102" spans="1:31" ht="15">
      <c r="A102" s="94">
        <v>674</v>
      </c>
      <c r="B102" s="94" t="s">
        <v>213</v>
      </c>
      <c r="C102" s="119">
        <v>24984</v>
      </c>
      <c r="D102" s="96">
        <v>85</v>
      </c>
      <c r="E102" s="148">
        <v>0.74535250789196805</v>
      </c>
      <c r="F102" s="96">
        <v>424</v>
      </c>
      <c r="G102" s="148">
        <v>3.7179936864258201</v>
      </c>
      <c r="H102" s="96">
        <v>1359</v>
      </c>
      <c r="I102" s="148">
        <v>11.916871273237501</v>
      </c>
      <c r="J102" s="96">
        <v>4601</v>
      </c>
      <c r="K102" s="148">
        <v>40.345492809540502</v>
      </c>
      <c r="L102" s="96">
        <v>2419</v>
      </c>
      <c r="M102" s="148">
        <v>21.211855489302</v>
      </c>
      <c r="N102" s="96">
        <v>2027</v>
      </c>
      <c r="O102" s="148">
        <v>17.7744650999649</v>
      </c>
      <c r="P102" s="96">
        <v>489</v>
      </c>
      <c r="Q102" s="148">
        <v>4.2879691336373202</v>
      </c>
      <c r="R102" s="101">
        <v>11404</v>
      </c>
      <c r="S102"/>
      <c r="T102" s="55">
        <v>91</v>
      </c>
      <c r="U102" s="55">
        <v>50</v>
      </c>
      <c r="V102" s="55">
        <v>235</v>
      </c>
      <c r="W102" s="55">
        <v>810</v>
      </c>
      <c r="X102" s="55">
        <v>2580</v>
      </c>
      <c r="Y102" s="55">
        <v>1185</v>
      </c>
      <c r="Z102" s="55">
        <v>1215</v>
      </c>
      <c r="AA102" s="55">
        <v>183</v>
      </c>
      <c r="AB102"/>
      <c r="AC102"/>
      <c r="AD102"/>
      <c r="AE102"/>
    </row>
    <row r="103" spans="1:31" ht="15">
      <c r="A103" s="94">
        <v>697</v>
      </c>
      <c r="B103" s="94" t="s">
        <v>223</v>
      </c>
      <c r="C103" s="119">
        <v>40538</v>
      </c>
      <c r="D103" s="96">
        <v>206</v>
      </c>
      <c r="E103" s="148">
        <v>1.2338284619070401</v>
      </c>
      <c r="F103" s="96">
        <v>984</v>
      </c>
      <c r="G103" s="148">
        <v>5.8936272160996603</v>
      </c>
      <c r="H103" s="96">
        <v>2707</v>
      </c>
      <c r="I103" s="148">
        <v>16.213464302826999</v>
      </c>
      <c r="J103" s="96">
        <v>7094</v>
      </c>
      <c r="K103" s="148">
        <v>42.489218974604697</v>
      </c>
      <c r="L103" s="96">
        <v>2894</v>
      </c>
      <c r="M103" s="148">
        <v>17.3334930522281</v>
      </c>
      <c r="N103" s="96">
        <v>2400</v>
      </c>
      <c r="O103" s="148">
        <v>14.374700527072401</v>
      </c>
      <c r="P103" s="96">
        <v>411</v>
      </c>
      <c r="Q103" s="148">
        <v>2.4616674652611401</v>
      </c>
      <c r="R103" s="101">
        <v>16696</v>
      </c>
      <c r="S103"/>
      <c r="T103" s="55">
        <v>93</v>
      </c>
      <c r="U103" s="55">
        <v>114</v>
      </c>
      <c r="V103" s="55">
        <v>683</v>
      </c>
      <c r="W103" s="55">
        <v>2093</v>
      </c>
      <c r="X103" s="55">
        <v>6084</v>
      </c>
      <c r="Y103" s="55">
        <v>2538</v>
      </c>
      <c r="Z103" s="55">
        <v>2023</v>
      </c>
      <c r="AA103" s="55">
        <v>321</v>
      </c>
      <c r="AB103"/>
      <c r="AC103"/>
      <c r="AD103"/>
      <c r="AE103"/>
    </row>
    <row r="104" spans="1:31" ht="15">
      <c r="A104" s="94">
        <v>756</v>
      </c>
      <c r="B104" s="94" t="s">
        <v>228</v>
      </c>
      <c r="C104" s="119">
        <v>35750</v>
      </c>
      <c r="D104" s="96">
        <v>217</v>
      </c>
      <c r="E104" s="148">
        <v>0.93882495457298598</v>
      </c>
      <c r="F104" s="96">
        <v>1126</v>
      </c>
      <c r="G104" s="148">
        <v>4.8715064463096001</v>
      </c>
      <c r="H104" s="96">
        <v>3147</v>
      </c>
      <c r="I104" s="148">
        <v>13.615125032447899</v>
      </c>
      <c r="J104" s="96">
        <v>9721</v>
      </c>
      <c r="K104" s="148">
        <v>42.056762135502296</v>
      </c>
      <c r="L104" s="96">
        <v>4057</v>
      </c>
      <c r="M104" s="148">
        <v>17.552132906463601</v>
      </c>
      <c r="N104" s="96">
        <v>4083</v>
      </c>
      <c r="O104" s="148">
        <v>17.664618845721201</v>
      </c>
      <c r="P104" s="96">
        <v>763</v>
      </c>
      <c r="Q104" s="148">
        <v>3.30102967898243</v>
      </c>
      <c r="R104" s="101">
        <v>23114</v>
      </c>
      <c r="S104"/>
      <c r="T104" s="55">
        <v>101</v>
      </c>
      <c r="U104" s="55">
        <v>146</v>
      </c>
      <c r="V104" s="55">
        <v>762</v>
      </c>
      <c r="W104" s="55">
        <v>2256</v>
      </c>
      <c r="X104" s="55">
        <v>7064</v>
      </c>
      <c r="Y104" s="55">
        <v>3444</v>
      </c>
      <c r="Z104" s="55">
        <v>3583</v>
      </c>
      <c r="AA104" s="55">
        <v>591</v>
      </c>
      <c r="AB104"/>
      <c r="AC104"/>
      <c r="AD104"/>
      <c r="AE104"/>
    </row>
    <row r="105" spans="1:31" ht="15">
      <c r="A105" s="145">
        <v>8</v>
      </c>
      <c r="B105" s="90" t="s">
        <v>323</v>
      </c>
      <c r="C105" s="181">
        <v>388398</v>
      </c>
      <c r="D105" s="181">
        <v>1556</v>
      </c>
      <c r="E105" s="150">
        <v>0.75137139766669203</v>
      </c>
      <c r="F105" s="181">
        <v>8467</v>
      </c>
      <c r="G105" s="150">
        <v>4.0886000154523696</v>
      </c>
      <c r="H105" s="181">
        <v>26014</v>
      </c>
      <c r="I105" s="150">
        <v>12.561809472301601</v>
      </c>
      <c r="J105" s="181">
        <v>82300</v>
      </c>
      <c r="K105" s="150">
        <v>39.741559143938801</v>
      </c>
      <c r="L105" s="181">
        <v>39182</v>
      </c>
      <c r="M105" s="150">
        <v>18.920458935331801</v>
      </c>
      <c r="N105" s="181">
        <v>41979</v>
      </c>
      <c r="O105" s="150">
        <v>20.271092482422901</v>
      </c>
      <c r="P105" s="181">
        <v>7590</v>
      </c>
      <c r="Q105" s="150">
        <v>3.6651085528857301</v>
      </c>
      <c r="R105" s="187">
        <v>207088</v>
      </c>
      <c r="S105"/>
      <c r="T105" s="55">
        <v>145</v>
      </c>
      <c r="U105" s="55">
        <v>28</v>
      </c>
      <c r="V105" s="55">
        <v>123</v>
      </c>
      <c r="W105" s="55">
        <v>328</v>
      </c>
      <c r="X105" s="55">
        <v>1256</v>
      </c>
      <c r="Y105" s="55">
        <v>678</v>
      </c>
      <c r="Z105" s="55">
        <v>771</v>
      </c>
      <c r="AA105" s="55">
        <v>115</v>
      </c>
      <c r="AB105"/>
      <c r="AC105"/>
      <c r="AD105"/>
      <c r="AE105"/>
    </row>
    <row r="106" spans="1:31" ht="15">
      <c r="A106" s="94">
        <v>30</v>
      </c>
      <c r="B106" s="94" t="s">
        <v>14</v>
      </c>
      <c r="C106" s="119">
        <v>33092</v>
      </c>
      <c r="D106" s="96">
        <v>73</v>
      </c>
      <c r="E106" s="148">
        <v>0.69076457229371702</v>
      </c>
      <c r="F106" s="96">
        <v>429</v>
      </c>
      <c r="G106" s="148">
        <v>4.0594246782740298</v>
      </c>
      <c r="H106" s="96">
        <v>1050</v>
      </c>
      <c r="I106" s="148">
        <v>9.9356548069644202</v>
      </c>
      <c r="J106" s="96">
        <v>4266</v>
      </c>
      <c r="K106" s="148">
        <v>40.367146101438301</v>
      </c>
      <c r="L106" s="96">
        <v>2010</v>
      </c>
      <c r="M106" s="148">
        <v>19.0196820590462</v>
      </c>
      <c r="N106" s="96">
        <v>2317</v>
      </c>
      <c r="O106" s="148">
        <v>21.9246782740348</v>
      </c>
      <c r="P106" s="96">
        <v>423</v>
      </c>
      <c r="Q106" s="148">
        <v>4.0026495079485196</v>
      </c>
      <c r="R106" s="101">
        <v>10568</v>
      </c>
      <c r="S106"/>
      <c r="T106" s="55">
        <v>209</v>
      </c>
      <c r="U106" s="55">
        <v>80</v>
      </c>
      <c r="V106" s="55">
        <v>428</v>
      </c>
      <c r="W106" s="55">
        <v>1458</v>
      </c>
      <c r="X106" s="55">
        <v>5075</v>
      </c>
      <c r="Y106" s="55">
        <v>2537</v>
      </c>
      <c r="Z106" s="55">
        <v>2283</v>
      </c>
      <c r="AA106" s="55">
        <v>404</v>
      </c>
      <c r="AB106"/>
      <c r="AC106"/>
      <c r="AD106"/>
      <c r="AE106"/>
    </row>
    <row r="107" spans="1:31" ht="15">
      <c r="A107" s="94">
        <v>34</v>
      </c>
      <c r="B107" s="94" t="s">
        <v>18</v>
      </c>
      <c r="C107" s="119">
        <v>45436</v>
      </c>
      <c r="D107" s="96">
        <v>224</v>
      </c>
      <c r="E107" s="148">
        <v>0.83184789067141995</v>
      </c>
      <c r="F107" s="96">
        <v>1044</v>
      </c>
      <c r="G107" s="148">
        <v>3.8770053475935802</v>
      </c>
      <c r="H107" s="96">
        <v>3398</v>
      </c>
      <c r="I107" s="148">
        <v>12.6188354129531</v>
      </c>
      <c r="J107" s="96">
        <v>10952</v>
      </c>
      <c r="K107" s="148">
        <v>40.671420083184799</v>
      </c>
      <c r="L107" s="96">
        <v>5282</v>
      </c>
      <c r="M107" s="148">
        <v>19.615270350564501</v>
      </c>
      <c r="N107" s="96">
        <v>5237</v>
      </c>
      <c r="O107" s="148">
        <v>19.448158051099199</v>
      </c>
      <c r="P107" s="96">
        <v>791</v>
      </c>
      <c r="Q107" s="148">
        <v>2.9374628639334501</v>
      </c>
      <c r="R107" s="101">
        <v>26928</v>
      </c>
      <c r="S107"/>
      <c r="T107" s="55">
        <v>282</v>
      </c>
      <c r="U107" s="55">
        <v>27</v>
      </c>
      <c r="V107" s="55">
        <v>232</v>
      </c>
      <c r="W107" s="55">
        <v>661</v>
      </c>
      <c r="X107" s="55">
        <v>2746</v>
      </c>
      <c r="Y107" s="55">
        <v>1512</v>
      </c>
      <c r="Z107" s="55">
        <v>2169</v>
      </c>
      <c r="AA107" s="55">
        <v>423</v>
      </c>
      <c r="AB107"/>
      <c r="AC107"/>
      <c r="AD107"/>
      <c r="AE107"/>
    </row>
    <row r="108" spans="1:31" ht="15">
      <c r="A108" s="94">
        <v>36</v>
      </c>
      <c r="B108" s="94" t="s">
        <v>20</v>
      </c>
      <c r="C108" s="119">
        <v>6214</v>
      </c>
      <c r="D108" s="96">
        <v>20</v>
      </c>
      <c r="E108" s="148">
        <v>0.90661831368993695</v>
      </c>
      <c r="F108" s="96">
        <v>98</v>
      </c>
      <c r="G108" s="148">
        <v>4.4424297370806904</v>
      </c>
      <c r="H108" s="96">
        <v>260</v>
      </c>
      <c r="I108" s="148">
        <v>11.7860380779692</v>
      </c>
      <c r="J108" s="96">
        <v>784</v>
      </c>
      <c r="K108" s="148">
        <v>35.539437896645502</v>
      </c>
      <c r="L108" s="96">
        <v>397</v>
      </c>
      <c r="M108" s="148">
        <v>17.996373526745199</v>
      </c>
      <c r="N108" s="96">
        <v>543</v>
      </c>
      <c r="O108" s="148">
        <v>24.614687216681801</v>
      </c>
      <c r="P108" s="96">
        <v>104</v>
      </c>
      <c r="Q108" s="148">
        <v>4.7144152311876697</v>
      </c>
      <c r="R108" s="101">
        <v>2206</v>
      </c>
      <c r="S108"/>
      <c r="T108" s="55">
        <v>353</v>
      </c>
      <c r="U108" s="55">
        <v>18</v>
      </c>
      <c r="V108" s="55">
        <v>92</v>
      </c>
      <c r="W108" s="55">
        <v>295</v>
      </c>
      <c r="X108" s="55">
        <v>974</v>
      </c>
      <c r="Y108" s="55">
        <v>521</v>
      </c>
      <c r="Z108" s="55">
        <v>615</v>
      </c>
      <c r="AA108" s="55">
        <v>121</v>
      </c>
      <c r="AB108"/>
      <c r="AC108"/>
      <c r="AD108"/>
      <c r="AE108"/>
    </row>
    <row r="109" spans="1:31" ht="15">
      <c r="A109" s="94">
        <v>91</v>
      </c>
      <c r="B109" s="94" t="s">
        <v>47</v>
      </c>
      <c r="C109" s="119">
        <v>10743</v>
      </c>
      <c r="D109" s="96">
        <v>50</v>
      </c>
      <c r="E109" s="148">
        <v>0.79897730904442299</v>
      </c>
      <c r="F109" s="96">
        <v>235</v>
      </c>
      <c r="G109" s="148">
        <v>3.7551933525087899</v>
      </c>
      <c r="H109" s="96">
        <v>810</v>
      </c>
      <c r="I109" s="148">
        <v>12.943432406519699</v>
      </c>
      <c r="J109" s="96">
        <v>2580</v>
      </c>
      <c r="K109" s="148">
        <v>41.227229146692203</v>
      </c>
      <c r="L109" s="96">
        <v>1185</v>
      </c>
      <c r="M109" s="148">
        <v>18.9357622243528</v>
      </c>
      <c r="N109" s="96">
        <v>1215</v>
      </c>
      <c r="O109" s="148">
        <v>19.4151486097795</v>
      </c>
      <c r="P109" s="96">
        <v>183</v>
      </c>
      <c r="Q109" s="148">
        <v>2.9242569511025902</v>
      </c>
      <c r="R109" s="101">
        <v>6258</v>
      </c>
      <c r="S109"/>
      <c r="T109" s="55">
        <v>364</v>
      </c>
      <c r="U109" s="55">
        <v>58</v>
      </c>
      <c r="V109" s="55">
        <v>336</v>
      </c>
      <c r="W109" s="55">
        <v>1121</v>
      </c>
      <c r="X109" s="55">
        <v>3682</v>
      </c>
      <c r="Y109" s="55">
        <v>1749</v>
      </c>
      <c r="Z109" s="55">
        <v>1853</v>
      </c>
      <c r="AA109" s="55">
        <v>352</v>
      </c>
      <c r="AB109"/>
      <c r="AC109"/>
      <c r="AD109"/>
      <c r="AE109"/>
    </row>
    <row r="110" spans="1:31" ht="15">
      <c r="A110" s="94">
        <v>93</v>
      </c>
      <c r="B110" s="94" t="s">
        <v>49</v>
      </c>
      <c r="C110" s="119">
        <v>17068</v>
      </c>
      <c r="D110" s="96">
        <v>114</v>
      </c>
      <c r="E110" s="148">
        <v>0.82274826789838296</v>
      </c>
      <c r="F110" s="96">
        <v>683</v>
      </c>
      <c r="G110" s="148">
        <v>4.9292725173210199</v>
      </c>
      <c r="H110" s="96">
        <v>2093</v>
      </c>
      <c r="I110" s="148">
        <v>15.1053695150115</v>
      </c>
      <c r="J110" s="96">
        <v>6084</v>
      </c>
      <c r="K110" s="148">
        <v>43.9087759815243</v>
      </c>
      <c r="L110" s="96">
        <v>2538</v>
      </c>
      <c r="M110" s="148">
        <v>18.316974595843</v>
      </c>
      <c r="N110" s="96">
        <v>2023</v>
      </c>
      <c r="O110" s="148">
        <v>14.600173210161699</v>
      </c>
      <c r="P110" s="96">
        <v>321</v>
      </c>
      <c r="Q110" s="148">
        <v>2.3166859122401799</v>
      </c>
      <c r="R110" s="101">
        <v>13856</v>
      </c>
      <c r="S110"/>
      <c r="T110" s="55">
        <v>368</v>
      </c>
      <c r="U110" s="55">
        <v>34</v>
      </c>
      <c r="V110" s="55">
        <v>220</v>
      </c>
      <c r="W110" s="55">
        <v>749</v>
      </c>
      <c r="X110" s="55">
        <v>2307</v>
      </c>
      <c r="Y110" s="55">
        <v>1259</v>
      </c>
      <c r="Z110" s="55">
        <v>1594</v>
      </c>
      <c r="AA110" s="55">
        <v>324</v>
      </c>
      <c r="AB110"/>
      <c r="AC110"/>
      <c r="AD110"/>
      <c r="AE110"/>
    </row>
    <row r="111" spans="1:31" ht="15">
      <c r="A111" s="94">
        <v>101</v>
      </c>
      <c r="B111" s="94" t="s">
        <v>1005</v>
      </c>
      <c r="C111" s="119">
        <v>27720</v>
      </c>
      <c r="D111" s="96">
        <v>146</v>
      </c>
      <c r="E111" s="148">
        <v>0.81811050095259397</v>
      </c>
      <c r="F111" s="96">
        <v>762</v>
      </c>
      <c r="G111" s="148">
        <v>4.2698643953827196</v>
      </c>
      <c r="H111" s="96">
        <v>2256</v>
      </c>
      <c r="I111" s="148">
        <v>12.6414882886921</v>
      </c>
      <c r="J111" s="96">
        <v>7064</v>
      </c>
      <c r="K111" s="148">
        <v>39.583099854309097</v>
      </c>
      <c r="L111" s="96">
        <v>3444</v>
      </c>
      <c r="M111" s="148">
        <v>19.298442227950201</v>
      </c>
      <c r="N111" s="96">
        <v>3583</v>
      </c>
      <c r="O111" s="148">
        <v>20.077328252829801</v>
      </c>
      <c r="P111" s="96">
        <v>591</v>
      </c>
      <c r="Q111" s="148">
        <v>3.3116664798834501</v>
      </c>
      <c r="R111" s="101">
        <v>17846</v>
      </c>
      <c r="S111"/>
      <c r="T111" s="55">
        <v>390</v>
      </c>
      <c r="U111" s="55">
        <v>49</v>
      </c>
      <c r="V111" s="55">
        <v>203</v>
      </c>
      <c r="W111" s="55">
        <v>622</v>
      </c>
      <c r="X111" s="55">
        <v>2017</v>
      </c>
      <c r="Y111" s="55">
        <v>855</v>
      </c>
      <c r="Z111" s="55">
        <v>777</v>
      </c>
      <c r="AA111" s="55">
        <v>128</v>
      </c>
      <c r="AB111"/>
      <c r="AC111"/>
      <c r="AD111"/>
      <c r="AE111"/>
    </row>
    <row r="112" spans="1:31" ht="15">
      <c r="A112" s="94">
        <v>145</v>
      </c>
      <c r="B112" s="94" t="s">
        <v>69</v>
      </c>
      <c r="C112" s="119">
        <v>4444</v>
      </c>
      <c r="D112" s="96">
        <v>28</v>
      </c>
      <c r="E112" s="148">
        <v>0.848742043043346</v>
      </c>
      <c r="F112" s="96">
        <v>123</v>
      </c>
      <c r="G112" s="148">
        <v>3.7284025462261301</v>
      </c>
      <c r="H112" s="96">
        <v>328</v>
      </c>
      <c r="I112" s="148">
        <v>9.9424067899363493</v>
      </c>
      <c r="J112" s="96">
        <v>1256</v>
      </c>
      <c r="K112" s="148">
        <v>38.072143073658701</v>
      </c>
      <c r="L112" s="96">
        <v>678</v>
      </c>
      <c r="M112" s="148">
        <v>20.551682327978199</v>
      </c>
      <c r="N112" s="96">
        <v>771</v>
      </c>
      <c r="O112" s="148">
        <v>23.370718399514999</v>
      </c>
      <c r="P112" s="96">
        <v>115</v>
      </c>
      <c r="Q112" s="148">
        <v>3.4859048196423199</v>
      </c>
      <c r="R112" s="101">
        <v>3299</v>
      </c>
      <c r="S112"/>
      <c r="T112" s="55">
        <v>467</v>
      </c>
      <c r="U112" s="55">
        <v>24</v>
      </c>
      <c r="V112" s="55">
        <v>123</v>
      </c>
      <c r="W112" s="55">
        <v>433</v>
      </c>
      <c r="X112" s="55">
        <v>1576</v>
      </c>
      <c r="Y112" s="55">
        <v>890</v>
      </c>
      <c r="Z112" s="55">
        <v>1094</v>
      </c>
      <c r="AA112" s="55">
        <v>200</v>
      </c>
      <c r="AB112"/>
      <c r="AC112"/>
      <c r="AD112"/>
      <c r="AE112"/>
    </row>
    <row r="113" spans="1:31" ht="15">
      <c r="A113" s="94">
        <v>209</v>
      </c>
      <c r="B113" s="94" t="s">
        <v>88</v>
      </c>
      <c r="C113" s="119">
        <v>22145</v>
      </c>
      <c r="D113" s="96">
        <v>80</v>
      </c>
      <c r="E113" s="148">
        <v>0.65226253567060699</v>
      </c>
      <c r="F113" s="96">
        <v>428</v>
      </c>
      <c r="G113" s="148">
        <v>3.4896045658377499</v>
      </c>
      <c r="H113" s="96">
        <v>1458</v>
      </c>
      <c r="I113" s="148">
        <v>11.8874847125968</v>
      </c>
      <c r="J113" s="96">
        <v>5075</v>
      </c>
      <c r="K113" s="148">
        <v>41.377904606604197</v>
      </c>
      <c r="L113" s="96">
        <v>2537</v>
      </c>
      <c r="M113" s="148">
        <v>20.6848756624541</v>
      </c>
      <c r="N113" s="96">
        <v>2283</v>
      </c>
      <c r="O113" s="148">
        <v>18.613942111699998</v>
      </c>
      <c r="P113" s="96">
        <v>404</v>
      </c>
      <c r="Q113" s="148">
        <v>3.2939258051365701</v>
      </c>
      <c r="R113" s="101">
        <v>12265</v>
      </c>
      <c r="S113"/>
      <c r="T113" s="55">
        <v>576</v>
      </c>
      <c r="U113" s="55">
        <v>26</v>
      </c>
      <c r="V113" s="55">
        <v>185</v>
      </c>
      <c r="W113" s="55">
        <v>698</v>
      </c>
      <c r="X113" s="55">
        <v>2136</v>
      </c>
      <c r="Y113" s="55">
        <v>983</v>
      </c>
      <c r="Z113" s="55">
        <v>1165</v>
      </c>
      <c r="AA113" s="55">
        <v>177</v>
      </c>
      <c r="AB113"/>
      <c r="AC113"/>
      <c r="AD113"/>
      <c r="AE113"/>
    </row>
    <row r="114" spans="1:31" ht="15">
      <c r="A114" s="94">
        <v>282</v>
      </c>
      <c r="B114" s="94" t="s">
        <v>106</v>
      </c>
      <c r="C114" s="119">
        <v>26522</v>
      </c>
      <c r="D114" s="96">
        <v>27</v>
      </c>
      <c r="E114" s="148">
        <v>0.34749034749034702</v>
      </c>
      <c r="F114" s="96">
        <v>232</v>
      </c>
      <c r="G114" s="148">
        <v>2.9858429858429898</v>
      </c>
      <c r="H114" s="96">
        <v>661</v>
      </c>
      <c r="I114" s="148">
        <v>8.5070785070785107</v>
      </c>
      <c r="J114" s="96">
        <v>2746</v>
      </c>
      <c r="K114" s="148">
        <v>35.341055341055302</v>
      </c>
      <c r="L114" s="96">
        <v>1512</v>
      </c>
      <c r="M114" s="148">
        <v>19.459459459459499</v>
      </c>
      <c r="N114" s="96">
        <v>2169</v>
      </c>
      <c r="O114" s="148">
        <v>27.915057915057901</v>
      </c>
      <c r="P114" s="96">
        <v>423</v>
      </c>
      <c r="Q114" s="148">
        <v>5.4440154440154398</v>
      </c>
      <c r="R114" s="101">
        <v>7770</v>
      </c>
      <c r="S114"/>
      <c r="T114" s="55">
        <v>642</v>
      </c>
      <c r="U114" s="55">
        <v>95</v>
      </c>
      <c r="V114" s="55">
        <v>534</v>
      </c>
      <c r="W114" s="55">
        <v>1594</v>
      </c>
      <c r="X114" s="55">
        <v>5041</v>
      </c>
      <c r="Y114" s="55">
        <v>2229</v>
      </c>
      <c r="Z114" s="55">
        <v>2303</v>
      </c>
      <c r="AA114" s="55">
        <v>364</v>
      </c>
      <c r="AB114"/>
      <c r="AC114"/>
      <c r="AD114"/>
      <c r="AE114"/>
    </row>
    <row r="115" spans="1:31" ht="15">
      <c r="A115" s="94">
        <v>353</v>
      </c>
      <c r="B115" s="94" t="s">
        <v>126</v>
      </c>
      <c r="C115" s="119">
        <v>5966</v>
      </c>
      <c r="D115" s="96">
        <v>18</v>
      </c>
      <c r="E115" s="148">
        <v>0.68285280728376296</v>
      </c>
      <c r="F115" s="96">
        <v>92</v>
      </c>
      <c r="G115" s="148">
        <v>3.49013657056146</v>
      </c>
      <c r="H115" s="96">
        <v>295</v>
      </c>
      <c r="I115" s="148">
        <v>11.1911987860395</v>
      </c>
      <c r="J115" s="96">
        <v>974</v>
      </c>
      <c r="K115" s="148">
        <v>36.949924127465898</v>
      </c>
      <c r="L115" s="96">
        <v>521</v>
      </c>
      <c r="M115" s="148">
        <v>19.764795144157802</v>
      </c>
      <c r="N115" s="96">
        <v>615</v>
      </c>
      <c r="O115" s="148">
        <v>23.330804248861899</v>
      </c>
      <c r="P115" s="96">
        <v>121</v>
      </c>
      <c r="Q115" s="148">
        <v>4.5902883156297403</v>
      </c>
      <c r="R115" s="101">
        <v>2636</v>
      </c>
      <c r="S115"/>
      <c r="T115" s="55">
        <v>679</v>
      </c>
      <c r="U115" s="55">
        <v>72</v>
      </c>
      <c r="V115" s="55">
        <v>369</v>
      </c>
      <c r="W115" s="55">
        <v>1246</v>
      </c>
      <c r="X115" s="55">
        <v>4252</v>
      </c>
      <c r="Y115" s="55">
        <v>2361</v>
      </c>
      <c r="Z115" s="55">
        <v>3212</v>
      </c>
      <c r="AA115" s="55">
        <v>651</v>
      </c>
      <c r="AB115"/>
      <c r="AC115"/>
      <c r="AD115"/>
      <c r="AE115"/>
    </row>
    <row r="116" spans="1:31" ht="15">
      <c r="A116" s="94">
        <v>364</v>
      </c>
      <c r="B116" s="94" t="s">
        <v>133</v>
      </c>
      <c r="C116" s="119">
        <v>15531</v>
      </c>
      <c r="D116" s="96">
        <v>58</v>
      </c>
      <c r="E116" s="148">
        <v>0.63381051251229403</v>
      </c>
      <c r="F116" s="96">
        <v>336</v>
      </c>
      <c r="G116" s="148">
        <v>3.67172986558846</v>
      </c>
      <c r="H116" s="96">
        <v>1121</v>
      </c>
      <c r="I116" s="148">
        <v>12.250027319418599</v>
      </c>
      <c r="J116" s="96">
        <v>3682</v>
      </c>
      <c r="K116" s="148">
        <v>40.236039777073501</v>
      </c>
      <c r="L116" s="96">
        <v>1749</v>
      </c>
      <c r="M116" s="148">
        <v>19.112665282482801</v>
      </c>
      <c r="N116" s="96">
        <v>1853</v>
      </c>
      <c r="O116" s="148">
        <v>20.249153098022099</v>
      </c>
      <c r="P116" s="96">
        <v>352</v>
      </c>
      <c r="Q116" s="148">
        <v>3.8465741449022</v>
      </c>
      <c r="R116" s="101">
        <v>9151</v>
      </c>
      <c r="S116"/>
      <c r="T116" s="55">
        <v>789</v>
      </c>
      <c r="U116" s="55">
        <v>56</v>
      </c>
      <c r="V116" s="55">
        <v>269</v>
      </c>
      <c r="W116" s="55">
        <v>962</v>
      </c>
      <c r="X116" s="55">
        <v>3237</v>
      </c>
      <c r="Y116" s="55">
        <v>1917</v>
      </c>
      <c r="Z116" s="55">
        <v>2169</v>
      </c>
      <c r="AA116" s="55">
        <v>506</v>
      </c>
      <c r="AB116"/>
      <c r="AC116"/>
      <c r="AD116"/>
      <c r="AE116"/>
    </row>
    <row r="117" spans="1:31" ht="15">
      <c r="A117" s="94">
        <v>368</v>
      </c>
      <c r="B117" s="94" t="s">
        <v>135</v>
      </c>
      <c r="C117" s="119">
        <v>14414</v>
      </c>
      <c r="D117" s="96">
        <v>34</v>
      </c>
      <c r="E117" s="148">
        <v>0.52412517342377096</v>
      </c>
      <c r="F117" s="96">
        <v>220</v>
      </c>
      <c r="G117" s="148">
        <v>3.3913981809773399</v>
      </c>
      <c r="H117" s="96">
        <v>749</v>
      </c>
      <c r="I117" s="148">
        <v>11.546169261600101</v>
      </c>
      <c r="J117" s="96">
        <v>2307</v>
      </c>
      <c r="K117" s="148">
        <v>35.563434561430597</v>
      </c>
      <c r="L117" s="96">
        <v>1259</v>
      </c>
      <c r="M117" s="148">
        <v>19.408046862956699</v>
      </c>
      <c r="N117" s="96">
        <v>1594</v>
      </c>
      <c r="O117" s="148">
        <v>24.572221365808499</v>
      </c>
      <c r="P117" s="96">
        <v>324</v>
      </c>
      <c r="Q117" s="148">
        <v>4.9946045938029897</v>
      </c>
      <c r="R117" s="101">
        <v>6487</v>
      </c>
      <c r="S117"/>
      <c r="T117" s="55">
        <v>792</v>
      </c>
      <c r="U117" s="55">
        <v>11</v>
      </c>
      <c r="V117" s="55">
        <v>115</v>
      </c>
      <c r="W117" s="55">
        <v>379</v>
      </c>
      <c r="X117" s="55">
        <v>1214</v>
      </c>
      <c r="Y117" s="55">
        <v>582</v>
      </c>
      <c r="Z117" s="55">
        <v>680</v>
      </c>
      <c r="AA117" s="55">
        <v>130</v>
      </c>
      <c r="AB117"/>
      <c r="AC117"/>
      <c r="AD117"/>
      <c r="AE117"/>
    </row>
    <row r="118" spans="1:31" ht="15">
      <c r="A118" s="94">
        <v>390</v>
      </c>
      <c r="B118" s="94" t="s">
        <v>141</v>
      </c>
      <c r="C118" s="119">
        <v>8722</v>
      </c>
      <c r="D118" s="96">
        <v>49</v>
      </c>
      <c r="E118" s="148">
        <v>1.0535368737905799</v>
      </c>
      <c r="F118" s="96">
        <v>203</v>
      </c>
      <c r="G118" s="148">
        <v>4.3646527628467</v>
      </c>
      <c r="H118" s="96">
        <v>622</v>
      </c>
      <c r="I118" s="148">
        <v>13.373468071382501</v>
      </c>
      <c r="J118" s="96">
        <v>2017</v>
      </c>
      <c r="K118" s="148">
        <v>43.367017845624602</v>
      </c>
      <c r="L118" s="96">
        <v>855</v>
      </c>
      <c r="M118" s="148">
        <v>18.3831434100194</v>
      </c>
      <c r="N118" s="96">
        <v>777</v>
      </c>
      <c r="O118" s="148">
        <v>16.706084712965001</v>
      </c>
      <c r="P118" s="96">
        <v>128</v>
      </c>
      <c r="Q118" s="148">
        <v>2.7520963233713198</v>
      </c>
      <c r="R118" s="101">
        <v>4651</v>
      </c>
      <c r="S118"/>
      <c r="T118" s="55">
        <v>809</v>
      </c>
      <c r="U118" s="55">
        <v>19</v>
      </c>
      <c r="V118" s="55">
        <v>86</v>
      </c>
      <c r="W118" s="55">
        <v>291</v>
      </c>
      <c r="X118" s="55">
        <v>1136</v>
      </c>
      <c r="Y118" s="55">
        <v>693</v>
      </c>
      <c r="Z118" s="55">
        <v>975</v>
      </c>
      <c r="AA118" s="55">
        <v>230</v>
      </c>
      <c r="AB118"/>
      <c r="AC118"/>
      <c r="AD118"/>
      <c r="AE118"/>
    </row>
    <row r="119" spans="1:31" ht="15">
      <c r="A119" s="94">
        <v>467</v>
      </c>
      <c r="B119" s="94" t="s">
        <v>151</v>
      </c>
      <c r="C119" s="119">
        <v>6477</v>
      </c>
      <c r="D119" s="96">
        <v>24</v>
      </c>
      <c r="E119" s="148">
        <v>0.55299539170506895</v>
      </c>
      <c r="F119" s="96">
        <v>123</v>
      </c>
      <c r="G119" s="148">
        <v>2.83410138248848</v>
      </c>
      <c r="H119" s="96">
        <v>433</v>
      </c>
      <c r="I119" s="148">
        <v>9.9769585253456192</v>
      </c>
      <c r="J119" s="96">
        <v>1576</v>
      </c>
      <c r="K119" s="148">
        <v>36.313364055299502</v>
      </c>
      <c r="L119" s="96">
        <v>890</v>
      </c>
      <c r="M119" s="148">
        <v>20.506912442396299</v>
      </c>
      <c r="N119" s="96">
        <v>1094</v>
      </c>
      <c r="O119" s="148">
        <v>25.207373271889399</v>
      </c>
      <c r="P119" s="96">
        <v>200</v>
      </c>
      <c r="Q119" s="148">
        <v>4.6082949308755801</v>
      </c>
      <c r="R119" s="101">
        <v>4340</v>
      </c>
      <c r="S119"/>
      <c r="T119" s="55">
        <v>847</v>
      </c>
      <c r="U119" s="55">
        <v>290</v>
      </c>
      <c r="V119" s="55">
        <v>1642</v>
      </c>
      <c r="W119" s="55">
        <v>4504</v>
      </c>
      <c r="X119" s="55">
        <v>10899</v>
      </c>
      <c r="Y119" s="55">
        <v>3885</v>
      </c>
      <c r="Z119" s="55">
        <v>3288</v>
      </c>
      <c r="AA119" s="55">
        <v>645</v>
      </c>
      <c r="AB119"/>
      <c r="AC119"/>
      <c r="AD119"/>
      <c r="AE119"/>
    </row>
    <row r="120" spans="1:31" ht="15">
      <c r="A120" s="94">
        <v>576</v>
      </c>
      <c r="B120" s="94" t="s">
        <v>169</v>
      </c>
      <c r="C120" s="119">
        <v>9073</v>
      </c>
      <c r="D120" s="96">
        <v>26</v>
      </c>
      <c r="E120" s="148">
        <v>0.48417132216014902</v>
      </c>
      <c r="F120" s="96">
        <v>185</v>
      </c>
      <c r="G120" s="148">
        <v>3.4450651769087499</v>
      </c>
      <c r="H120" s="96">
        <v>698</v>
      </c>
      <c r="I120" s="148">
        <v>12.998137802607101</v>
      </c>
      <c r="J120" s="96">
        <v>2136</v>
      </c>
      <c r="K120" s="148">
        <v>39.776536312849203</v>
      </c>
      <c r="L120" s="96">
        <v>983</v>
      </c>
      <c r="M120" s="148">
        <v>18.3054003724395</v>
      </c>
      <c r="N120" s="96">
        <v>1165</v>
      </c>
      <c r="O120" s="148">
        <v>21.6945996275605</v>
      </c>
      <c r="P120" s="96">
        <v>177</v>
      </c>
      <c r="Q120" s="148">
        <v>3.2960893854748599</v>
      </c>
      <c r="R120" s="101">
        <v>5370</v>
      </c>
      <c r="S120"/>
      <c r="T120" s="55">
        <v>856</v>
      </c>
      <c r="U120" s="55">
        <v>17</v>
      </c>
      <c r="V120" s="55">
        <v>86</v>
      </c>
      <c r="W120" s="55">
        <v>308</v>
      </c>
      <c r="X120" s="55">
        <v>950</v>
      </c>
      <c r="Y120" s="55">
        <v>606</v>
      </c>
      <c r="Z120" s="55">
        <v>772</v>
      </c>
      <c r="AA120" s="55">
        <v>148</v>
      </c>
      <c r="AB120"/>
      <c r="AC120"/>
      <c r="AD120"/>
      <c r="AE120"/>
    </row>
    <row r="121" spans="1:31" ht="15">
      <c r="A121" s="94">
        <v>642</v>
      </c>
      <c r="B121" s="94" t="s">
        <v>187</v>
      </c>
      <c r="C121" s="119">
        <v>18910</v>
      </c>
      <c r="D121" s="96">
        <v>95</v>
      </c>
      <c r="E121" s="148">
        <v>0.78125</v>
      </c>
      <c r="F121" s="96">
        <v>534</v>
      </c>
      <c r="G121" s="148">
        <v>4.3914473684210504</v>
      </c>
      <c r="H121" s="96">
        <v>1594</v>
      </c>
      <c r="I121" s="148">
        <v>13.108552631578901</v>
      </c>
      <c r="J121" s="96">
        <v>5041</v>
      </c>
      <c r="K121" s="148">
        <v>41.4555921052632</v>
      </c>
      <c r="L121" s="96">
        <v>2229</v>
      </c>
      <c r="M121" s="148">
        <v>18.3305921052632</v>
      </c>
      <c r="N121" s="96">
        <v>2303</v>
      </c>
      <c r="O121" s="148">
        <v>18.939144736842099</v>
      </c>
      <c r="P121" s="96">
        <v>364</v>
      </c>
      <c r="Q121" s="148">
        <v>2.9934210526315801</v>
      </c>
      <c r="R121" s="101">
        <v>12160</v>
      </c>
      <c r="S121"/>
      <c r="T121" s="55">
        <v>861</v>
      </c>
      <c r="U121" s="55">
        <v>25</v>
      </c>
      <c r="V121" s="55">
        <v>173</v>
      </c>
      <c r="W121" s="55">
        <v>498</v>
      </c>
      <c r="X121" s="55">
        <v>2072</v>
      </c>
      <c r="Y121" s="55">
        <v>1069</v>
      </c>
      <c r="Z121" s="55">
        <v>1341</v>
      </c>
      <c r="AA121" s="55">
        <v>259</v>
      </c>
      <c r="AB121"/>
      <c r="AC121"/>
      <c r="AD121"/>
      <c r="AE121"/>
    </row>
    <row r="122" spans="1:31" ht="15">
      <c r="A122" s="94">
        <v>679</v>
      </c>
      <c r="B122" s="94" t="s">
        <v>1006</v>
      </c>
      <c r="C122" s="119">
        <v>29737</v>
      </c>
      <c r="D122" s="96">
        <v>72</v>
      </c>
      <c r="E122" s="148">
        <v>0.59195922058702599</v>
      </c>
      <c r="F122" s="96">
        <v>369</v>
      </c>
      <c r="G122" s="148">
        <v>3.03379100550851</v>
      </c>
      <c r="H122" s="96">
        <v>1246</v>
      </c>
      <c r="I122" s="148">
        <v>10.244183178492101</v>
      </c>
      <c r="J122" s="96">
        <v>4252</v>
      </c>
      <c r="K122" s="148">
        <v>34.958480638000502</v>
      </c>
      <c r="L122" s="96">
        <v>2361</v>
      </c>
      <c r="M122" s="148">
        <v>19.411329441749601</v>
      </c>
      <c r="N122" s="96">
        <v>3212</v>
      </c>
      <c r="O122" s="148">
        <v>26.407958562854599</v>
      </c>
      <c r="P122" s="96">
        <v>651</v>
      </c>
      <c r="Q122" s="148">
        <v>5.3522979528077004</v>
      </c>
      <c r="R122" s="101">
        <v>12163</v>
      </c>
      <c r="S122"/>
      <c r="T122" s="55">
        <v>1</v>
      </c>
      <c r="U122" s="55">
        <v>5821</v>
      </c>
      <c r="V122" s="55">
        <v>32037</v>
      </c>
      <c r="W122" s="55">
        <v>98301</v>
      </c>
      <c r="X122" s="55">
        <v>382569</v>
      </c>
      <c r="Y122" s="55">
        <v>134828</v>
      </c>
      <c r="Z122" s="55">
        <v>120072</v>
      </c>
      <c r="AA122" s="55">
        <v>19626</v>
      </c>
      <c r="AB122"/>
      <c r="AC122"/>
      <c r="AD122"/>
      <c r="AE122"/>
    </row>
    <row r="123" spans="1:31" ht="15">
      <c r="A123" s="94">
        <v>789</v>
      </c>
      <c r="B123" s="94" t="s">
        <v>232</v>
      </c>
      <c r="C123" s="119">
        <v>16646</v>
      </c>
      <c r="D123" s="96">
        <v>56</v>
      </c>
      <c r="E123" s="148">
        <v>0.61430451952610798</v>
      </c>
      <c r="F123" s="96">
        <v>269</v>
      </c>
      <c r="G123" s="148">
        <v>2.9508556384379099</v>
      </c>
      <c r="H123" s="96">
        <v>962</v>
      </c>
      <c r="I123" s="148">
        <v>10.5528740675735</v>
      </c>
      <c r="J123" s="96">
        <v>3237</v>
      </c>
      <c r="K123" s="148">
        <v>35.508995173321601</v>
      </c>
      <c r="L123" s="96">
        <v>1917</v>
      </c>
      <c r="M123" s="148">
        <v>21.0289600702062</v>
      </c>
      <c r="N123" s="96">
        <v>2169</v>
      </c>
      <c r="O123" s="148">
        <v>23.7933304080737</v>
      </c>
      <c r="P123" s="96">
        <v>506</v>
      </c>
      <c r="Q123" s="148">
        <v>5.5506801228609</v>
      </c>
      <c r="R123" s="101">
        <v>9116</v>
      </c>
      <c r="S123"/>
      <c r="T123" s="55">
        <v>79</v>
      </c>
      <c r="U123" s="55">
        <v>127</v>
      </c>
      <c r="V123" s="55">
        <v>738</v>
      </c>
      <c r="W123" s="55">
        <v>2315</v>
      </c>
      <c r="X123" s="55">
        <v>8943</v>
      </c>
      <c r="Y123" s="55">
        <v>4213</v>
      </c>
      <c r="Z123" s="55">
        <v>3914</v>
      </c>
      <c r="AA123" s="55">
        <v>717</v>
      </c>
      <c r="AB123"/>
      <c r="AC123"/>
      <c r="AD123"/>
      <c r="AE123"/>
    </row>
    <row r="124" spans="1:31" ht="15">
      <c r="A124" s="94">
        <v>792</v>
      </c>
      <c r="B124" s="94" t="s">
        <v>236</v>
      </c>
      <c r="C124" s="119">
        <v>6597</v>
      </c>
      <c r="D124" s="96">
        <v>11</v>
      </c>
      <c r="E124" s="148">
        <v>0.35358405657344899</v>
      </c>
      <c r="F124" s="96">
        <v>115</v>
      </c>
      <c r="G124" s="148">
        <v>3.69656059144969</v>
      </c>
      <c r="H124" s="96">
        <v>379</v>
      </c>
      <c r="I124" s="148">
        <v>12.182577949212501</v>
      </c>
      <c r="J124" s="96">
        <v>1214</v>
      </c>
      <c r="K124" s="148">
        <v>39.022822243651603</v>
      </c>
      <c r="L124" s="96">
        <v>582</v>
      </c>
      <c r="M124" s="148">
        <v>18.707810993249801</v>
      </c>
      <c r="N124" s="96">
        <v>680</v>
      </c>
      <c r="O124" s="148">
        <v>21.857923497267802</v>
      </c>
      <c r="P124" s="96">
        <v>130</v>
      </c>
      <c r="Q124" s="148">
        <v>4.17872066859531</v>
      </c>
      <c r="R124" s="101">
        <v>3111</v>
      </c>
      <c r="S124"/>
      <c r="T124" s="55">
        <v>88</v>
      </c>
      <c r="U124" s="55">
        <v>1170</v>
      </c>
      <c r="V124" s="55">
        <v>6163</v>
      </c>
      <c r="W124" s="55">
        <v>17506</v>
      </c>
      <c r="X124" s="55">
        <v>65392</v>
      </c>
      <c r="Y124" s="55">
        <v>23331</v>
      </c>
      <c r="Z124" s="55">
        <v>20646</v>
      </c>
      <c r="AA124" s="55">
        <v>3278</v>
      </c>
      <c r="AB124"/>
      <c r="AC124"/>
      <c r="AD124"/>
      <c r="AE124"/>
    </row>
    <row r="125" spans="1:31" ht="15">
      <c r="A125" s="94">
        <v>809</v>
      </c>
      <c r="B125" s="94" t="s">
        <v>238</v>
      </c>
      <c r="C125" s="119">
        <v>11582</v>
      </c>
      <c r="D125" s="96">
        <v>19</v>
      </c>
      <c r="E125" s="148">
        <v>0.55393586005830897</v>
      </c>
      <c r="F125" s="96">
        <v>86</v>
      </c>
      <c r="G125" s="148">
        <v>2.50728862973761</v>
      </c>
      <c r="H125" s="96">
        <v>291</v>
      </c>
      <c r="I125" s="148">
        <v>8.4839650145772598</v>
      </c>
      <c r="J125" s="96">
        <v>1136</v>
      </c>
      <c r="K125" s="148">
        <v>33.119533527696802</v>
      </c>
      <c r="L125" s="96">
        <v>693</v>
      </c>
      <c r="M125" s="148">
        <v>20.2040816326531</v>
      </c>
      <c r="N125" s="96">
        <v>975</v>
      </c>
      <c r="O125" s="148">
        <v>28.425655976676399</v>
      </c>
      <c r="P125" s="96">
        <v>230</v>
      </c>
      <c r="Q125" s="148">
        <v>6.7055393586005803</v>
      </c>
      <c r="R125" s="101">
        <v>3430</v>
      </c>
      <c r="S125"/>
      <c r="T125" s="55">
        <v>129</v>
      </c>
      <c r="U125" s="55">
        <v>145</v>
      </c>
      <c r="V125" s="55">
        <v>808</v>
      </c>
      <c r="W125" s="55">
        <v>2196</v>
      </c>
      <c r="X125" s="55">
        <v>8803</v>
      </c>
      <c r="Y125" s="55">
        <v>3861</v>
      </c>
      <c r="Z125" s="55">
        <v>4220</v>
      </c>
      <c r="AA125" s="55">
        <v>647</v>
      </c>
      <c r="AB125"/>
      <c r="AC125"/>
      <c r="AD125"/>
      <c r="AE125"/>
    </row>
    <row r="126" spans="1:31" ht="15">
      <c r="A126" s="94">
        <v>847</v>
      </c>
      <c r="B126" s="94" t="s">
        <v>246</v>
      </c>
      <c r="C126" s="119">
        <v>32148</v>
      </c>
      <c r="D126" s="96">
        <v>290</v>
      </c>
      <c r="E126" s="148">
        <v>1.15294398282511</v>
      </c>
      <c r="F126" s="96">
        <v>1642</v>
      </c>
      <c r="G126" s="148">
        <v>6.5280483441339001</v>
      </c>
      <c r="H126" s="96">
        <v>4504</v>
      </c>
      <c r="I126" s="148">
        <v>17.906412753945901</v>
      </c>
      <c r="J126" s="96">
        <v>10899</v>
      </c>
      <c r="K126" s="148">
        <v>43.330815409692697</v>
      </c>
      <c r="L126" s="96">
        <v>3885</v>
      </c>
      <c r="M126" s="148">
        <v>15.445473700950201</v>
      </c>
      <c r="N126" s="96">
        <v>3288</v>
      </c>
      <c r="O126" s="148">
        <v>13.071999363892999</v>
      </c>
      <c r="P126" s="96">
        <v>645</v>
      </c>
      <c r="Q126" s="148">
        <v>2.5643064445592998</v>
      </c>
      <c r="R126" s="101">
        <v>25153</v>
      </c>
      <c r="S126"/>
      <c r="T126" s="55">
        <v>212</v>
      </c>
      <c r="U126" s="55">
        <v>102</v>
      </c>
      <c r="V126" s="55">
        <v>645</v>
      </c>
      <c r="W126" s="55">
        <v>2132</v>
      </c>
      <c r="X126" s="55">
        <v>8682</v>
      </c>
      <c r="Y126" s="55">
        <v>3803</v>
      </c>
      <c r="Z126" s="55">
        <v>3892</v>
      </c>
      <c r="AA126" s="55">
        <v>642</v>
      </c>
      <c r="AB126"/>
      <c r="AC126"/>
      <c r="AD126"/>
      <c r="AE126"/>
    </row>
    <row r="127" spans="1:31" ht="15">
      <c r="A127" s="94">
        <v>856</v>
      </c>
      <c r="B127" s="94" t="s">
        <v>251</v>
      </c>
      <c r="C127" s="119">
        <v>6717</v>
      </c>
      <c r="D127" s="96">
        <v>17</v>
      </c>
      <c r="E127" s="148">
        <v>0.58884655351575999</v>
      </c>
      <c r="F127" s="96">
        <v>86</v>
      </c>
      <c r="G127" s="148">
        <v>2.9788708001385502</v>
      </c>
      <c r="H127" s="96">
        <v>308</v>
      </c>
      <c r="I127" s="148">
        <v>10.6685140284032</v>
      </c>
      <c r="J127" s="96">
        <v>950</v>
      </c>
      <c r="K127" s="148">
        <v>32.906130931763101</v>
      </c>
      <c r="L127" s="96">
        <v>606</v>
      </c>
      <c r="M127" s="148">
        <v>20.990647731208899</v>
      </c>
      <c r="N127" s="96">
        <v>772</v>
      </c>
      <c r="O127" s="148">
        <v>26.7405611361275</v>
      </c>
      <c r="P127" s="96">
        <v>148</v>
      </c>
      <c r="Q127" s="148">
        <v>5.12642881884309</v>
      </c>
      <c r="R127" s="101">
        <v>2887</v>
      </c>
      <c r="S127"/>
      <c r="T127" s="55">
        <v>266</v>
      </c>
      <c r="U127" s="55">
        <v>131</v>
      </c>
      <c r="V127" s="55">
        <v>834</v>
      </c>
      <c r="W127" s="55">
        <v>3324</v>
      </c>
      <c r="X127" s="55">
        <v>13198</v>
      </c>
      <c r="Y127" s="55">
        <v>5268</v>
      </c>
      <c r="Z127" s="55">
        <v>5698</v>
      </c>
      <c r="AA127" s="55">
        <v>956</v>
      </c>
      <c r="AB127"/>
      <c r="AC127"/>
      <c r="AD127"/>
      <c r="AE127"/>
    </row>
    <row r="128" spans="1:31" ht="15">
      <c r="A128" s="94">
        <v>861</v>
      </c>
      <c r="B128" s="94" t="s">
        <v>255</v>
      </c>
      <c r="C128" s="119">
        <v>12494</v>
      </c>
      <c r="D128" s="96">
        <v>25</v>
      </c>
      <c r="E128" s="148">
        <v>0.45981239654221101</v>
      </c>
      <c r="F128" s="96">
        <v>173</v>
      </c>
      <c r="G128" s="148">
        <v>3.1819017840721</v>
      </c>
      <c r="H128" s="96">
        <v>498</v>
      </c>
      <c r="I128" s="148">
        <v>9.1594629391208393</v>
      </c>
      <c r="J128" s="96">
        <v>2072</v>
      </c>
      <c r="K128" s="148">
        <v>38.1092514254184</v>
      </c>
      <c r="L128" s="96">
        <v>1069</v>
      </c>
      <c r="M128" s="148">
        <v>19.661578076144899</v>
      </c>
      <c r="N128" s="96">
        <v>1341</v>
      </c>
      <c r="O128" s="148">
        <v>24.664336950524198</v>
      </c>
      <c r="P128" s="96">
        <v>259</v>
      </c>
      <c r="Q128" s="148">
        <v>4.7636564281773</v>
      </c>
      <c r="R128" s="101">
        <v>5437</v>
      </c>
      <c r="S128"/>
      <c r="T128" s="55">
        <v>308</v>
      </c>
      <c r="U128" s="55">
        <v>91</v>
      </c>
      <c r="V128" s="55">
        <v>583</v>
      </c>
      <c r="W128" s="55">
        <v>1905</v>
      </c>
      <c r="X128" s="55">
        <v>6652</v>
      </c>
      <c r="Y128" s="55">
        <v>3020</v>
      </c>
      <c r="Z128" s="55">
        <v>2890</v>
      </c>
      <c r="AA128" s="55">
        <v>529</v>
      </c>
      <c r="AB128"/>
      <c r="AC128"/>
      <c r="AD128"/>
      <c r="AE128"/>
    </row>
    <row r="129" spans="1:31" ht="15">
      <c r="A129" s="145">
        <v>9</v>
      </c>
      <c r="B129" s="90" t="s">
        <v>873</v>
      </c>
      <c r="C129" s="181">
        <v>4212261</v>
      </c>
      <c r="D129" s="181">
        <v>8232</v>
      </c>
      <c r="E129" s="150">
        <v>0.72790745176684701</v>
      </c>
      <c r="F129" s="181">
        <v>45400</v>
      </c>
      <c r="G129" s="150">
        <v>4.0144555770426198</v>
      </c>
      <c r="H129" s="181">
        <v>138790</v>
      </c>
      <c r="I129" s="150">
        <v>12.272385232108901</v>
      </c>
      <c r="J129" s="181">
        <v>537453</v>
      </c>
      <c r="K129" s="150">
        <v>47.523814829257397</v>
      </c>
      <c r="L129" s="181">
        <v>194669</v>
      </c>
      <c r="M129" s="150">
        <v>17.213437284742501</v>
      </c>
      <c r="N129" s="181">
        <v>177273</v>
      </c>
      <c r="O129" s="150">
        <v>15.6752110905083</v>
      </c>
      <c r="P129" s="181">
        <v>29096</v>
      </c>
      <c r="Q129" s="150">
        <v>2.5727885345733901</v>
      </c>
      <c r="R129" s="187">
        <v>1130913</v>
      </c>
      <c r="S129"/>
      <c r="T129" s="55">
        <v>360</v>
      </c>
      <c r="U129" s="55">
        <v>486</v>
      </c>
      <c r="V129" s="55">
        <v>2593</v>
      </c>
      <c r="W129" s="55">
        <v>7905</v>
      </c>
      <c r="X129" s="55">
        <v>31469</v>
      </c>
      <c r="Y129" s="55">
        <v>11933</v>
      </c>
      <c r="Z129" s="55">
        <v>11421</v>
      </c>
      <c r="AA129" s="55">
        <v>1837</v>
      </c>
      <c r="AB129"/>
      <c r="AC129"/>
      <c r="AD129"/>
      <c r="AE129"/>
    </row>
    <row r="130" spans="1:31" ht="15">
      <c r="A130" s="94">
        <v>1</v>
      </c>
      <c r="B130" s="94" t="s">
        <v>6</v>
      </c>
      <c r="C130" s="119">
        <v>2526795</v>
      </c>
      <c r="D130" s="96">
        <v>5821</v>
      </c>
      <c r="E130" s="148">
        <v>0.73381287708602805</v>
      </c>
      <c r="F130" s="96">
        <v>32037</v>
      </c>
      <c r="G130" s="148">
        <v>4.0386811790422703</v>
      </c>
      <c r="H130" s="96">
        <v>98301</v>
      </c>
      <c r="I130" s="148">
        <v>12.3921215650977</v>
      </c>
      <c r="J130" s="96">
        <v>382569</v>
      </c>
      <c r="K130" s="148">
        <v>48.227805973874702</v>
      </c>
      <c r="L130" s="96">
        <v>134828</v>
      </c>
      <c r="M130" s="148">
        <v>16.9968257329935</v>
      </c>
      <c r="N130" s="96">
        <v>120072</v>
      </c>
      <c r="O130" s="148">
        <v>15.136639714391601</v>
      </c>
      <c r="P130" s="96">
        <v>19626</v>
      </c>
      <c r="Q130" s="148">
        <v>2.4741129575142402</v>
      </c>
      <c r="R130" s="101">
        <v>793254</v>
      </c>
      <c r="S130"/>
      <c r="T130" s="55">
        <v>380</v>
      </c>
      <c r="U130" s="55">
        <v>76</v>
      </c>
      <c r="V130" s="55">
        <v>474</v>
      </c>
      <c r="W130" s="55">
        <v>1443</v>
      </c>
      <c r="X130" s="55">
        <v>5609</v>
      </c>
      <c r="Y130" s="55">
        <v>2316</v>
      </c>
      <c r="Z130" s="55">
        <v>2502</v>
      </c>
      <c r="AA130" s="55">
        <v>517</v>
      </c>
      <c r="AB130"/>
      <c r="AC130"/>
      <c r="AD130"/>
      <c r="AE130"/>
    </row>
    <row r="131" spans="1:31" ht="15">
      <c r="A131" s="94">
        <v>79</v>
      </c>
      <c r="B131" s="94" t="s">
        <v>41</v>
      </c>
      <c r="C131" s="119">
        <v>64314</v>
      </c>
      <c r="D131" s="96">
        <v>127</v>
      </c>
      <c r="E131" s="148">
        <v>0.60571374064005301</v>
      </c>
      <c r="F131" s="96">
        <v>738</v>
      </c>
      <c r="G131" s="148">
        <v>3.5198168550579498</v>
      </c>
      <c r="H131" s="96">
        <v>2315</v>
      </c>
      <c r="I131" s="148">
        <v>11.041159917966301</v>
      </c>
      <c r="J131" s="96">
        <v>8943</v>
      </c>
      <c r="K131" s="148">
        <v>42.652740020031501</v>
      </c>
      <c r="L131" s="96">
        <v>4213</v>
      </c>
      <c r="M131" s="148">
        <v>20.0934802308389</v>
      </c>
      <c r="N131" s="96">
        <v>3914</v>
      </c>
      <c r="O131" s="148">
        <v>18.667429770591902</v>
      </c>
      <c r="P131" s="96">
        <v>717</v>
      </c>
      <c r="Q131" s="148">
        <v>3.4196594648733698</v>
      </c>
      <c r="R131" s="101">
        <v>20967</v>
      </c>
      <c r="T131" s="55">
        <v>631</v>
      </c>
      <c r="U131" s="55">
        <v>83</v>
      </c>
      <c r="V131" s="55">
        <v>525</v>
      </c>
      <c r="W131" s="55">
        <v>1763</v>
      </c>
      <c r="X131" s="55">
        <v>6136</v>
      </c>
      <c r="Y131" s="55">
        <v>2096</v>
      </c>
      <c r="Z131" s="55">
        <v>2018</v>
      </c>
      <c r="AA131" s="55">
        <v>347</v>
      </c>
    </row>
    <row r="132" spans="1:31" ht="15">
      <c r="A132" s="94">
        <v>88</v>
      </c>
      <c r="B132" s="94" t="s">
        <v>45</v>
      </c>
      <c r="C132" s="119">
        <v>609168</v>
      </c>
      <c r="D132" s="96">
        <v>1170</v>
      </c>
      <c r="E132" s="148">
        <v>0.85099573774784298</v>
      </c>
      <c r="F132" s="96">
        <v>6163</v>
      </c>
      <c r="G132" s="148">
        <v>4.48263823225638</v>
      </c>
      <c r="H132" s="96">
        <v>17506</v>
      </c>
      <c r="I132" s="148">
        <v>12.732932807704101</v>
      </c>
      <c r="J132" s="96">
        <v>65392</v>
      </c>
      <c r="K132" s="148">
        <v>47.562660925476003</v>
      </c>
      <c r="L132" s="96">
        <v>23331</v>
      </c>
      <c r="M132" s="148">
        <v>16.969727826833299</v>
      </c>
      <c r="N132" s="96">
        <v>20646</v>
      </c>
      <c r="O132" s="148">
        <v>15.0168017107196</v>
      </c>
      <c r="P132" s="96">
        <v>3278</v>
      </c>
      <c r="Q132" s="148">
        <v>2.3842427592627602</v>
      </c>
      <c r="R132" s="101">
        <v>137486</v>
      </c>
      <c r="T132" s="76" t="s">
        <v>1033</v>
      </c>
      <c r="U132" s="137"/>
      <c r="V132" s="137"/>
      <c r="W132" s="137"/>
    </row>
    <row r="133" spans="1:31" ht="15">
      <c r="A133" s="94">
        <v>129</v>
      </c>
      <c r="B133" s="94" t="s">
        <v>1007</v>
      </c>
      <c r="C133" s="119">
        <v>89671</v>
      </c>
      <c r="D133" s="96">
        <v>145</v>
      </c>
      <c r="E133" s="148">
        <v>0.70116054158607399</v>
      </c>
      <c r="F133" s="96">
        <v>808</v>
      </c>
      <c r="G133" s="148">
        <v>3.9071566731141201</v>
      </c>
      <c r="H133" s="96">
        <v>2196</v>
      </c>
      <c r="I133" s="148">
        <v>10.6189555125725</v>
      </c>
      <c r="J133" s="96">
        <v>8803</v>
      </c>
      <c r="K133" s="148">
        <v>42.567698259187601</v>
      </c>
      <c r="L133" s="96">
        <v>3861</v>
      </c>
      <c r="M133" s="148">
        <v>18.670212765957402</v>
      </c>
      <c r="N133" s="96">
        <v>4220</v>
      </c>
      <c r="O133" s="148">
        <v>20.4061895551257</v>
      </c>
      <c r="P133" s="96">
        <v>647</v>
      </c>
      <c r="Q133" s="148">
        <v>3.1286266924564798</v>
      </c>
      <c r="R133" s="101">
        <v>20680</v>
      </c>
    </row>
    <row r="134" spans="1:31" ht="15">
      <c r="A134" s="94">
        <v>212</v>
      </c>
      <c r="B134" s="94" t="s">
        <v>90</v>
      </c>
      <c r="C134" s="119">
        <v>92069</v>
      </c>
      <c r="D134" s="96">
        <v>102</v>
      </c>
      <c r="E134" s="148">
        <v>0.512614333098804</v>
      </c>
      <c r="F134" s="96">
        <v>645</v>
      </c>
      <c r="G134" s="148">
        <v>3.2415318122424401</v>
      </c>
      <c r="H134" s="96">
        <v>2132</v>
      </c>
      <c r="I134" s="148">
        <v>10.714644687908301</v>
      </c>
      <c r="J134" s="96">
        <v>8682</v>
      </c>
      <c r="K134" s="148">
        <v>43.632525881998198</v>
      </c>
      <c r="L134" s="96">
        <v>3803</v>
      </c>
      <c r="M134" s="148">
        <v>19.112473615438699</v>
      </c>
      <c r="N134" s="96">
        <v>3892</v>
      </c>
      <c r="O134" s="148">
        <v>19.559754749221</v>
      </c>
      <c r="P134" s="96">
        <v>642</v>
      </c>
      <c r="Q134" s="148">
        <v>3.2264549200924701</v>
      </c>
      <c r="R134" s="101">
        <v>19898</v>
      </c>
    </row>
    <row r="135" spans="1:31" ht="15">
      <c r="A135" s="94">
        <v>266</v>
      </c>
      <c r="B135" s="94" t="s">
        <v>104</v>
      </c>
      <c r="C135" s="119">
        <v>268381</v>
      </c>
      <c r="D135" s="96">
        <v>131</v>
      </c>
      <c r="E135" s="148">
        <v>0.44544187153592402</v>
      </c>
      <c r="F135" s="96">
        <v>834</v>
      </c>
      <c r="G135" s="148">
        <v>2.83586657145772</v>
      </c>
      <c r="H135" s="96">
        <v>3324</v>
      </c>
      <c r="I135" s="148">
        <v>11.302662450270301</v>
      </c>
      <c r="J135" s="96">
        <v>13198</v>
      </c>
      <c r="K135" s="148">
        <v>44.877418477336903</v>
      </c>
      <c r="L135" s="96">
        <v>5268</v>
      </c>
      <c r="M135" s="148">
        <v>17.912883811078199</v>
      </c>
      <c r="N135" s="96">
        <v>5698</v>
      </c>
      <c r="O135" s="148">
        <v>19.375021251997701</v>
      </c>
      <c r="P135" s="96">
        <v>956</v>
      </c>
      <c r="Q135" s="148">
        <v>3.25070556632323</v>
      </c>
      <c r="R135" s="101">
        <v>29409</v>
      </c>
    </row>
    <row r="136" spans="1:31" ht="15">
      <c r="A136" s="94">
        <v>308</v>
      </c>
      <c r="B136" s="94" t="s">
        <v>112</v>
      </c>
      <c r="C136" s="119">
        <v>62138</v>
      </c>
      <c r="D136" s="96">
        <v>91</v>
      </c>
      <c r="E136" s="148">
        <v>0.58072750478621604</v>
      </c>
      <c r="F136" s="96">
        <v>583</v>
      </c>
      <c r="G136" s="148">
        <v>3.7204850031908099</v>
      </c>
      <c r="H136" s="96">
        <v>1905</v>
      </c>
      <c r="I136" s="148">
        <v>12.156987874920199</v>
      </c>
      <c r="J136" s="96">
        <v>6652</v>
      </c>
      <c r="K136" s="148">
        <v>42.450542437779198</v>
      </c>
      <c r="L136" s="96">
        <v>3020</v>
      </c>
      <c r="M136" s="148">
        <v>19.2724952137843</v>
      </c>
      <c r="N136" s="96">
        <v>2890</v>
      </c>
      <c r="O136" s="148">
        <v>18.442884492661101</v>
      </c>
      <c r="P136" s="96">
        <v>529</v>
      </c>
      <c r="Q136" s="148">
        <v>3.37587747287811</v>
      </c>
      <c r="R136" s="101">
        <v>15670</v>
      </c>
    </row>
    <row r="137" spans="1:31" ht="15">
      <c r="A137" s="94">
        <v>360</v>
      </c>
      <c r="B137" s="94" t="s">
        <v>1008</v>
      </c>
      <c r="C137" s="119">
        <v>306397</v>
      </c>
      <c r="D137" s="96">
        <v>486</v>
      </c>
      <c r="E137" s="148">
        <v>0.71846726982437503</v>
      </c>
      <c r="F137" s="96">
        <v>2593</v>
      </c>
      <c r="G137" s="148">
        <v>3.8333037667790202</v>
      </c>
      <c r="H137" s="96">
        <v>7905</v>
      </c>
      <c r="I137" s="148">
        <v>11.686180592513701</v>
      </c>
      <c r="J137" s="96">
        <v>31469</v>
      </c>
      <c r="K137" s="148">
        <v>46.521494884986097</v>
      </c>
      <c r="L137" s="96">
        <v>11933</v>
      </c>
      <c r="M137" s="148">
        <v>17.640884631305099</v>
      </c>
      <c r="N137" s="96">
        <v>11421</v>
      </c>
      <c r="O137" s="148">
        <v>16.883980840872798</v>
      </c>
      <c r="P137" s="96">
        <v>1837</v>
      </c>
      <c r="Q137" s="148">
        <v>2.7156880137188799</v>
      </c>
      <c r="R137" s="101">
        <v>67644</v>
      </c>
    </row>
    <row r="138" spans="1:31" ht="15">
      <c r="A138" s="94">
        <v>380</v>
      </c>
      <c r="B138" s="94" t="s">
        <v>139</v>
      </c>
      <c r="C138" s="119">
        <v>84068</v>
      </c>
      <c r="D138" s="96">
        <v>76</v>
      </c>
      <c r="E138" s="148">
        <v>0.58746231738424703</v>
      </c>
      <c r="F138" s="96">
        <v>474</v>
      </c>
      <c r="G138" s="148">
        <v>3.6639097163175398</v>
      </c>
      <c r="H138" s="96">
        <v>1443</v>
      </c>
      <c r="I138" s="148">
        <v>11.154054262966699</v>
      </c>
      <c r="J138" s="96">
        <v>5609</v>
      </c>
      <c r="K138" s="148">
        <v>43.3562649764242</v>
      </c>
      <c r="L138" s="96">
        <v>2316</v>
      </c>
      <c r="M138" s="148">
        <v>17.9021411455515</v>
      </c>
      <c r="N138" s="96">
        <v>2502</v>
      </c>
      <c r="O138" s="148">
        <v>19.339877869676101</v>
      </c>
      <c r="P138" s="96">
        <v>517</v>
      </c>
      <c r="Q138" s="148">
        <v>3.9962897116796801</v>
      </c>
      <c r="R138" s="101">
        <v>12937</v>
      </c>
    </row>
    <row r="139" spans="1:31" ht="15">
      <c r="A139" s="94">
        <v>631</v>
      </c>
      <c r="B139" s="94" t="s">
        <v>185</v>
      </c>
      <c r="C139" s="119">
        <v>109260</v>
      </c>
      <c r="D139" s="96">
        <v>83</v>
      </c>
      <c r="E139" s="148">
        <v>0.64003701418877201</v>
      </c>
      <c r="F139" s="96">
        <v>525</v>
      </c>
      <c r="G139" s="148">
        <v>4.04842689697717</v>
      </c>
      <c r="H139" s="96">
        <v>1763</v>
      </c>
      <c r="I139" s="148">
        <v>13.595003084515699</v>
      </c>
      <c r="J139" s="96">
        <v>6136</v>
      </c>
      <c r="K139" s="148">
        <v>47.316471314003699</v>
      </c>
      <c r="L139" s="96">
        <v>2096</v>
      </c>
      <c r="M139" s="148">
        <v>16.162862430598398</v>
      </c>
      <c r="N139" s="96">
        <v>2018</v>
      </c>
      <c r="O139" s="148">
        <v>15.561381863047499</v>
      </c>
      <c r="P139" s="96">
        <v>347</v>
      </c>
      <c r="Q139" s="148">
        <v>2.67581739666872</v>
      </c>
      <c r="R139" s="101">
        <v>12968</v>
      </c>
    </row>
    <row r="140" spans="1:31">
      <c r="B140" s="104"/>
    </row>
    <row r="141" spans="1:31">
      <c r="A141" s="159" t="s">
        <v>325</v>
      </c>
      <c r="B141" s="846" t="s">
        <v>1034</v>
      </c>
      <c r="C141" s="783"/>
      <c r="D141" s="783"/>
      <c r="E141" s="783"/>
      <c r="F141" s="946" t="s">
        <v>292</v>
      </c>
      <c r="G141" s="946"/>
      <c r="H141" s="946"/>
      <c r="I141" s="946"/>
      <c r="J141" s="946"/>
      <c r="K141" s="946"/>
      <c r="L141" s="946"/>
      <c r="M141" s="946"/>
      <c r="N141" s="173"/>
      <c r="O141" s="173"/>
      <c r="P141" s="173"/>
      <c r="Q141" s="173"/>
      <c r="R141" s="133"/>
    </row>
    <row r="142" spans="1:31">
      <c r="A142" s="38" t="s">
        <v>330</v>
      </c>
      <c r="B142" s="770" t="s">
        <v>331</v>
      </c>
      <c r="C142" s="771"/>
      <c r="D142" s="771"/>
      <c r="E142" s="771"/>
      <c r="F142" s="771"/>
      <c r="G142" s="771"/>
      <c r="H142" s="771"/>
      <c r="I142" s="771"/>
      <c r="J142" s="771"/>
      <c r="K142" s="771"/>
      <c r="L142" s="771"/>
      <c r="M142" s="771"/>
      <c r="N142" s="173"/>
      <c r="O142" s="173"/>
      <c r="P142" s="173"/>
      <c r="Q142" s="173"/>
      <c r="R142" s="133"/>
    </row>
    <row r="143" spans="1:31">
      <c r="A143" s="39" t="s">
        <v>601</v>
      </c>
      <c r="B143" s="770" t="s">
        <v>333</v>
      </c>
      <c r="C143" s="771"/>
      <c r="D143" s="771"/>
      <c r="E143" s="771"/>
      <c r="F143" s="771"/>
      <c r="G143" s="771"/>
      <c r="H143" s="771"/>
      <c r="I143" s="771"/>
      <c r="J143" s="771"/>
      <c r="K143" s="771"/>
      <c r="L143" s="771"/>
      <c r="M143" s="771"/>
      <c r="N143" s="173"/>
      <c r="O143" s="173"/>
      <c r="P143" s="173"/>
      <c r="Q143" s="173"/>
      <c r="R143" s="133"/>
    </row>
    <row r="144" spans="1:31">
      <c r="B144" s="161"/>
    </row>
  </sheetData>
  <sheetProtection autoFilter="0"/>
  <mergeCells count="12">
    <mergeCell ref="D1:Q1"/>
    <mergeCell ref="U4:W4"/>
    <mergeCell ref="B141:E141"/>
    <mergeCell ref="F141:M141"/>
    <mergeCell ref="B142:M142"/>
    <mergeCell ref="U2:AA3"/>
    <mergeCell ref="B143:M143"/>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4.140625" style="76" customWidth="1"/>
    <col min="2" max="2" width="20.140625" style="77" customWidth="1"/>
    <col min="3" max="3" width="11.42578125" style="76" customWidth="1"/>
    <col min="4" max="4" width="12.42578125" style="76" customWidth="1"/>
    <col min="5" max="5" width="6.7109375" style="76" customWidth="1"/>
    <col min="6" max="6" width="11.42578125" style="76" customWidth="1"/>
    <col min="7" max="7" width="6.7109375" style="76" customWidth="1"/>
    <col min="8" max="8" width="13.7109375" style="76" customWidth="1"/>
    <col min="9" max="9" width="6.7109375" style="76" customWidth="1"/>
    <col min="10" max="10" width="11.42578125" style="76" customWidth="1"/>
    <col min="11" max="11" width="6.7109375" style="76" customWidth="1"/>
    <col min="12" max="12" width="11.42578125" style="76" customWidth="1"/>
    <col min="13" max="13" width="8.140625" style="76" customWidth="1"/>
    <col min="14" max="14" width="11.42578125" style="76" customWidth="1"/>
    <col min="15" max="15" width="6.7109375" style="76" customWidth="1"/>
    <col min="16" max="16" width="13.5703125" style="76" customWidth="1"/>
    <col min="17" max="17" width="11.42578125" style="76" customWidth="1"/>
    <col min="18" max="24" width="11.42578125" style="76" hidden="1" customWidth="1"/>
    <col min="25" max="25" width="0" style="76" hidden="1" customWidth="1"/>
    <col min="26" max="16384" width="11.42578125" style="76" hidden="1"/>
  </cols>
  <sheetData>
    <row r="1" spans="1:25" ht="69" customHeight="1">
      <c r="A1" s="168"/>
      <c r="B1" s="169"/>
      <c r="C1" s="170"/>
      <c r="D1" s="950" t="s">
        <v>1035</v>
      </c>
      <c r="E1" s="950"/>
      <c r="F1" s="950"/>
      <c r="G1" s="950"/>
      <c r="H1" s="950"/>
      <c r="I1" s="950"/>
      <c r="J1" s="950"/>
      <c r="K1" s="950"/>
      <c r="L1" s="950"/>
      <c r="M1" s="950"/>
      <c r="N1" s="950"/>
      <c r="O1" s="950"/>
      <c r="P1" s="153" t="s">
        <v>292</v>
      </c>
      <c r="Q1" s="18" t="s">
        <v>314</v>
      </c>
    </row>
    <row r="2" spans="1:25" ht="12.75" customHeight="1">
      <c r="A2" s="954" t="s">
        <v>915</v>
      </c>
      <c r="B2" s="955" t="s">
        <v>916</v>
      </c>
      <c r="C2" s="956" t="s">
        <v>307</v>
      </c>
      <c r="D2" s="949" t="s">
        <v>1011</v>
      </c>
      <c r="E2" s="949"/>
      <c r="F2" s="949"/>
      <c r="G2" s="949"/>
      <c r="H2" s="949"/>
      <c r="I2" s="949"/>
      <c r="J2" s="949"/>
      <c r="K2" s="949"/>
      <c r="L2" s="949"/>
      <c r="M2" s="949"/>
      <c r="N2" s="949"/>
      <c r="O2" s="949"/>
      <c r="P2" s="948" t="s">
        <v>1012</v>
      </c>
    </row>
    <row r="3" spans="1:25" ht="12.75" customHeight="1">
      <c r="A3" s="954"/>
      <c r="B3" s="955"/>
      <c r="C3" s="956"/>
      <c r="D3" s="949"/>
      <c r="E3" s="949"/>
      <c r="F3" s="949"/>
      <c r="G3" s="949"/>
      <c r="H3" s="949"/>
      <c r="I3" s="949"/>
      <c r="J3" s="949"/>
      <c r="K3" s="949"/>
      <c r="L3" s="949"/>
      <c r="M3" s="949"/>
      <c r="N3" s="949"/>
      <c r="O3" s="949"/>
      <c r="P3" s="948"/>
      <c r="S3" s="947" t="s">
        <v>761</v>
      </c>
      <c r="T3" s="947"/>
      <c r="U3" s="947"/>
      <c r="V3" s="947"/>
      <c r="W3" s="947"/>
      <c r="X3" s="947"/>
      <c r="Y3" s="947"/>
    </row>
    <row r="4" spans="1:25" ht="28.5" customHeight="1">
      <c r="A4" s="954"/>
      <c r="B4" s="955"/>
      <c r="C4" s="956"/>
      <c r="D4" s="83" t="s">
        <v>1036</v>
      </c>
      <c r="E4" s="83" t="s">
        <v>605</v>
      </c>
      <c r="F4" s="83" t="s">
        <v>1037</v>
      </c>
      <c r="G4" s="83" t="s">
        <v>605</v>
      </c>
      <c r="H4" s="83" t="s">
        <v>1038</v>
      </c>
      <c r="I4" s="83" t="s">
        <v>605</v>
      </c>
      <c r="J4" s="83" t="s">
        <v>1039</v>
      </c>
      <c r="K4" s="83" t="s">
        <v>605</v>
      </c>
      <c r="L4" s="83" t="s">
        <v>1040</v>
      </c>
      <c r="M4" s="83" t="s">
        <v>605</v>
      </c>
      <c r="N4" s="83" t="s">
        <v>1041</v>
      </c>
      <c r="O4" s="83" t="s">
        <v>605</v>
      </c>
      <c r="P4" s="948"/>
      <c r="S4" s="947"/>
      <c r="T4" s="947"/>
      <c r="U4" s="947"/>
      <c r="V4" s="947"/>
      <c r="W4" s="947"/>
      <c r="X4" s="947"/>
      <c r="Y4" s="947"/>
    </row>
    <row r="5" spans="1:25" ht="20.25" customHeight="1">
      <c r="A5" s="954"/>
      <c r="B5" s="85" t="s">
        <v>950</v>
      </c>
      <c r="C5" s="86">
        <v>6963990</v>
      </c>
      <c r="D5" s="87">
        <v>196086</v>
      </c>
      <c r="E5" s="117">
        <v>2.8157134056769201E-2</v>
      </c>
      <c r="F5" s="87">
        <v>229234</v>
      </c>
      <c r="G5" s="117">
        <v>3.2917048990593001E-2</v>
      </c>
      <c r="H5" s="87">
        <v>254955</v>
      </c>
      <c r="I5" s="117">
        <v>3.6610477614126398E-2</v>
      </c>
      <c r="J5" s="87">
        <v>487113</v>
      </c>
      <c r="K5" s="117">
        <v>6.9947400843481999E-2</v>
      </c>
      <c r="L5" s="87">
        <v>1086619</v>
      </c>
      <c r="M5" s="117">
        <v>0.15603396903212099</v>
      </c>
      <c r="N5" s="87">
        <v>484127</v>
      </c>
      <c r="O5" s="117">
        <v>6.9518623662584197E-2</v>
      </c>
      <c r="P5" s="99">
        <v>2738134</v>
      </c>
      <c r="R5" t="s">
        <v>825</v>
      </c>
      <c r="S5" s="55" t="s">
        <v>1042</v>
      </c>
      <c r="T5" s="55" t="s">
        <v>1043</v>
      </c>
      <c r="U5" s="55" t="s">
        <v>1044</v>
      </c>
      <c r="V5" s="55" t="s">
        <v>1045</v>
      </c>
      <c r="W5" s="55" t="s">
        <v>1046</v>
      </c>
      <c r="X5" s="55" t="s">
        <v>1047</v>
      </c>
      <c r="Y5" s="171"/>
    </row>
    <row r="6" spans="1:25" ht="24.75" customHeight="1">
      <c r="A6" s="89">
        <v>1</v>
      </c>
      <c r="B6" s="90" t="s">
        <v>316</v>
      </c>
      <c r="C6" s="91">
        <v>110971</v>
      </c>
      <c r="D6" s="91">
        <v>4214</v>
      </c>
      <c r="E6" s="118">
        <v>3.7973885069072101E-2</v>
      </c>
      <c r="F6" s="91">
        <v>5150</v>
      </c>
      <c r="G6" s="118">
        <v>4.6408521145164E-2</v>
      </c>
      <c r="H6" s="91">
        <v>6127</v>
      </c>
      <c r="I6" s="118">
        <v>5.5212623117751498E-2</v>
      </c>
      <c r="J6" s="91">
        <v>9569</v>
      </c>
      <c r="K6" s="118">
        <v>8.6229735696713494E-2</v>
      </c>
      <c r="L6" s="91">
        <v>21961</v>
      </c>
      <c r="M6" s="118">
        <v>0.19789855007164001</v>
      </c>
      <c r="N6" s="91">
        <v>11698</v>
      </c>
      <c r="O6" s="118">
        <v>0.105414928224491</v>
      </c>
      <c r="P6" s="100">
        <v>58719</v>
      </c>
      <c r="R6" s="55">
        <v>142</v>
      </c>
      <c r="S6" s="55">
        <v>172</v>
      </c>
      <c r="T6" s="55">
        <v>196</v>
      </c>
      <c r="U6" s="55">
        <v>271</v>
      </c>
      <c r="V6" s="55">
        <v>395</v>
      </c>
      <c r="W6" s="55">
        <v>1135</v>
      </c>
      <c r="X6" s="55">
        <v>757</v>
      </c>
      <c r="Y6"/>
    </row>
    <row r="7" spans="1:25" ht="15">
      <c r="A7" s="94">
        <v>142</v>
      </c>
      <c r="B7" s="94" t="s">
        <v>67</v>
      </c>
      <c r="C7" s="119">
        <v>4482</v>
      </c>
      <c r="D7" s="96">
        <v>172</v>
      </c>
      <c r="E7" s="120">
        <v>3.8375725122713103E-2</v>
      </c>
      <c r="F7" s="96">
        <v>196</v>
      </c>
      <c r="G7" s="120">
        <v>4.3730477465417202E-2</v>
      </c>
      <c r="H7" s="96">
        <v>271</v>
      </c>
      <c r="I7" s="120">
        <v>6.0464078536367698E-2</v>
      </c>
      <c r="J7" s="96">
        <v>395</v>
      </c>
      <c r="K7" s="120">
        <v>8.81302989736725E-2</v>
      </c>
      <c r="L7" s="96">
        <v>1135</v>
      </c>
      <c r="M7" s="120">
        <v>0.253235162873717</v>
      </c>
      <c r="N7" s="96">
        <v>757</v>
      </c>
      <c r="O7" s="120">
        <v>0.16889781347612701</v>
      </c>
      <c r="P7" s="101">
        <v>2926</v>
      </c>
      <c r="R7" s="55">
        <v>425</v>
      </c>
      <c r="S7" s="55">
        <v>334</v>
      </c>
      <c r="T7" s="55">
        <v>470</v>
      </c>
      <c r="U7" s="55">
        <v>569</v>
      </c>
      <c r="V7" s="55">
        <v>912</v>
      </c>
      <c r="W7" s="55">
        <v>2121</v>
      </c>
      <c r="X7" s="55">
        <v>1221</v>
      </c>
      <c r="Y7"/>
    </row>
    <row r="8" spans="1:25" ht="15">
      <c r="A8" s="94">
        <v>425</v>
      </c>
      <c r="B8" s="94" t="s">
        <v>147</v>
      </c>
      <c r="C8" s="119">
        <v>8902</v>
      </c>
      <c r="D8" s="96">
        <v>334</v>
      </c>
      <c r="E8" s="120">
        <v>3.7519658503706997E-2</v>
      </c>
      <c r="F8" s="96">
        <v>470</v>
      </c>
      <c r="G8" s="120">
        <v>5.2797124241743397E-2</v>
      </c>
      <c r="H8" s="96">
        <v>569</v>
      </c>
      <c r="I8" s="120">
        <v>6.3918220624578706E-2</v>
      </c>
      <c r="J8" s="96">
        <v>912</v>
      </c>
      <c r="K8" s="120">
        <v>0.10244888789036199</v>
      </c>
      <c r="L8" s="96">
        <v>2121</v>
      </c>
      <c r="M8" s="120">
        <v>0.23826106492922899</v>
      </c>
      <c r="N8" s="96">
        <v>1221</v>
      </c>
      <c r="O8" s="120">
        <v>0.13716018872163599</v>
      </c>
      <c r="P8" s="101">
        <v>5627</v>
      </c>
      <c r="R8" s="55">
        <v>579</v>
      </c>
      <c r="S8" s="55">
        <v>1785</v>
      </c>
      <c r="T8" s="55">
        <v>2100</v>
      </c>
      <c r="U8" s="55">
        <v>2466</v>
      </c>
      <c r="V8" s="55">
        <v>4067</v>
      </c>
      <c r="W8" s="55">
        <v>9648</v>
      </c>
      <c r="X8" s="55">
        <v>5206</v>
      </c>
      <c r="Y8"/>
    </row>
    <row r="9" spans="1:25" ht="15">
      <c r="A9" s="94">
        <v>579</v>
      </c>
      <c r="B9" s="94" t="s">
        <v>171</v>
      </c>
      <c r="C9" s="119">
        <v>39161</v>
      </c>
      <c r="D9" s="96">
        <v>1785</v>
      </c>
      <c r="E9" s="120">
        <v>4.5581062792063497E-2</v>
      </c>
      <c r="F9" s="96">
        <v>2100</v>
      </c>
      <c r="G9" s="120">
        <v>5.3624779755368897E-2</v>
      </c>
      <c r="H9" s="96">
        <v>2466</v>
      </c>
      <c r="I9" s="120">
        <v>6.2970812798447406E-2</v>
      </c>
      <c r="J9" s="96">
        <v>4067</v>
      </c>
      <c r="K9" s="120">
        <v>0.103853323459564</v>
      </c>
      <c r="L9" s="96">
        <v>9648</v>
      </c>
      <c r="M9" s="120">
        <v>0.246367559561809</v>
      </c>
      <c r="N9" s="96">
        <v>5206</v>
      </c>
      <c r="O9" s="120">
        <v>0.1329383825745</v>
      </c>
      <c r="P9" s="101">
        <v>25272</v>
      </c>
      <c r="R9" s="55">
        <v>585</v>
      </c>
      <c r="S9" s="55">
        <v>387</v>
      </c>
      <c r="T9" s="55">
        <v>504</v>
      </c>
      <c r="U9" s="55">
        <v>692</v>
      </c>
      <c r="V9" s="55">
        <v>1000</v>
      </c>
      <c r="W9" s="55">
        <v>2591</v>
      </c>
      <c r="X9" s="55">
        <v>1682</v>
      </c>
      <c r="Y9"/>
    </row>
    <row r="10" spans="1:25" ht="15">
      <c r="A10" s="94">
        <v>585</v>
      </c>
      <c r="B10" s="94" t="s">
        <v>173</v>
      </c>
      <c r="C10" s="119">
        <v>15675</v>
      </c>
      <c r="D10" s="96">
        <v>387</v>
      </c>
      <c r="E10" s="120">
        <v>2.4688995215311E-2</v>
      </c>
      <c r="F10" s="96">
        <v>504</v>
      </c>
      <c r="G10" s="120">
        <v>3.2153110047846899E-2</v>
      </c>
      <c r="H10" s="96">
        <v>692</v>
      </c>
      <c r="I10" s="120">
        <v>4.4146730462519899E-2</v>
      </c>
      <c r="J10" s="96">
        <v>1000</v>
      </c>
      <c r="K10" s="120">
        <v>6.3795853269537503E-2</v>
      </c>
      <c r="L10" s="96">
        <v>2591</v>
      </c>
      <c r="M10" s="120">
        <v>0.16529505582137199</v>
      </c>
      <c r="N10" s="96">
        <v>1682</v>
      </c>
      <c r="O10" s="120">
        <v>0.107304625199362</v>
      </c>
      <c r="P10" s="101">
        <v>6856</v>
      </c>
      <c r="R10" s="55">
        <v>591</v>
      </c>
      <c r="S10" s="55">
        <v>862</v>
      </c>
      <c r="T10" s="55">
        <v>873</v>
      </c>
      <c r="U10" s="55">
        <v>1030</v>
      </c>
      <c r="V10" s="55">
        <v>1729</v>
      </c>
      <c r="W10" s="55">
        <v>3678</v>
      </c>
      <c r="X10" s="55">
        <v>1560</v>
      </c>
      <c r="Y10"/>
    </row>
    <row r="11" spans="1:25" ht="15">
      <c r="A11" s="94">
        <v>591</v>
      </c>
      <c r="B11" s="94" t="s">
        <v>175</v>
      </c>
      <c r="C11" s="119">
        <v>20322</v>
      </c>
      <c r="D11" s="96">
        <v>862</v>
      </c>
      <c r="E11" s="120">
        <v>4.2417084932585399E-2</v>
      </c>
      <c r="F11" s="96">
        <v>873</v>
      </c>
      <c r="G11" s="120">
        <v>4.2958370239149703E-2</v>
      </c>
      <c r="H11" s="96">
        <v>1030</v>
      </c>
      <c r="I11" s="120">
        <v>5.0683987796476697E-2</v>
      </c>
      <c r="J11" s="96">
        <v>1729</v>
      </c>
      <c r="K11" s="120">
        <v>8.5080208640881796E-2</v>
      </c>
      <c r="L11" s="96">
        <v>3678</v>
      </c>
      <c r="M11" s="120">
        <v>0.18098612341305001</v>
      </c>
      <c r="N11" s="96">
        <v>1560</v>
      </c>
      <c r="O11" s="120">
        <v>7.6764098021848207E-2</v>
      </c>
      <c r="P11" s="101">
        <v>9732</v>
      </c>
      <c r="R11" s="55">
        <v>893</v>
      </c>
      <c r="S11" s="55">
        <v>674</v>
      </c>
      <c r="T11" s="55">
        <v>1007</v>
      </c>
      <c r="U11" s="55">
        <v>1099</v>
      </c>
      <c r="V11" s="55">
        <v>1466</v>
      </c>
      <c r="W11" s="55">
        <v>2788</v>
      </c>
      <c r="X11" s="55">
        <v>1272</v>
      </c>
      <c r="Y11"/>
    </row>
    <row r="12" spans="1:25" ht="15">
      <c r="A12" s="94">
        <v>893</v>
      </c>
      <c r="B12" s="94" t="s">
        <v>265</v>
      </c>
      <c r="C12" s="119">
        <v>22429</v>
      </c>
      <c r="D12" s="96">
        <v>674</v>
      </c>
      <c r="E12" s="120">
        <v>3.0050381202906901E-2</v>
      </c>
      <c r="F12" s="96">
        <v>1007</v>
      </c>
      <c r="G12" s="120">
        <v>4.4897231263096901E-2</v>
      </c>
      <c r="H12" s="96">
        <v>1099</v>
      </c>
      <c r="I12" s="120">
        <v>4.8999063712158397E-2</v>
      </c>
      <c r="J12" s="96">
        <v>1466</v>
      </c>
      <c r="K12" s="120">
        <v>6.5361808373088401E-2</v>
      </c>
      <c r="L12" s="96">
        <v>2788</v>
      </c>
      <c r="M12" s="120">
        <v>0.124303357260689</v>
      </c>
      <c r="N12" s="96">
        <v>1272</v>
      </c>
      <c r="O12" s="120">
        <v>5.6712292121806597E-2</v>
      </c>
      <c r="P12" s="101">
        <v>8306</v>
      </c>
      <c r="R12" s="55">
        <v>120</v>
      </c>
      <c r="S12" s="55">
        <v>2113</v>
      </c>
      <c r="T12" s="55">
        <v>2429</v>
      </c>
      <c r="U12" s="55">
        <v>3119</v>
      </c>
      <c r="V12" s="55">
        <v>4538</v>
      </c>
      <c r="W12" s="55">
        <v>7788</v>
      </c>
      <c r="X12" s="55">
        <v>3161</v>
      </c>
      <c r="Y12"/>
    </row>
    <row r="13" spans="1:25" ht="15">
      <c r="A13" s="89">
        <v>2</v>
      </c>
      <c r="B13" s="90" t="s">
        <v>317</v>
      </c>
      <c r="C13" s="91">
        <v>265907</v>
      </c>
      <c r="D13" s="91">
        <v>21545</v>
      </c>
      <c r="E13" s="118">
        <v>8.1024568740198602E-2</v>
      </c>
      <c r="F13" s="91">
        <v>24104</v>
      </c>
      <c r="G13" s="118">
        <v>9.0648234157054905E-2</v>
      </c>
      <c r="H13" s="91">
        <v>28166</v>
      </c>
      <c r="I13" s="118">
        <v>0.105924251712065</v>
      </c>
      <c r="J13" s="91">
        <v>44054</v>
      </c>
      <c r="K13" s="118">
        <v>0.16567446513254599</v>
      </c>
      <c r="L13" s="91">
        <v>80324</v>
      </c>
      <c r="M13" s="118">
        <v>0.302075537687989</v>
      </c>
      <c r="N13" s="91">
        <v>30868</v>
      </c>
      <c r="O13" s="118">
        <v>0.116085699135412</v>
      </c>
      <c r="P13" s="100">
        <v>229061</v>
      </c>
      <c r="R13" s="55">
        <v>154</v>
      </c>
      <c r="S13" s="55">
        <v>6773</v>
      </c>
      <c r="T13" s="55">
        <v>8189</v>
      </c>
      <c r="U13" s="55">
        <v>8996</v>
      </c>
      <c r="V13" s="55">
        <v>14580</v>
      </c>
      <c r="W13" s="55">
        <v>29350</v>
      </c>
      <c r="X13" s="55">
        <v>11964</v>
      </c>
      <c r="Y13"/>
    </row>
    <row r="14" spans="1:25" ht="15">
      <c r="A14" s="94">
        <v>120</v>
      </c>
      <c r="B14" s="94" t="s">
        <v>57</v>
      </c>
      <c r="C14" s="119">
        <v>28944</v>
      </c>
      <c r="D14" s="96">
        <v>2113</v>
      </c>
      <c r="E14" s="120">
        <v>7.3003040353786602E-2</v>
      </c>
      <c r="F14" s="96">
        <v>2429</v>
      </c>
      <c r="G14" s="120">
        <v>8.3920674405749004E-2</v>
      </c>
      <c r="H14" s="96">
        <v>3119</v>
      </c>
      <c r="I14" s="120">
        <v>0.107759812050857</v>
      </c>
      <c r="J14" s="96">
        <v>4538</v>
      </c>
      <c r="K14" s="120">
        <v>0.156785516860144</v>
      </c>
      <c r="L14" s="96">
        <v>7788</v>
      </c>
      <c r="M14" s="120">
        <v>0.26907131011608598</v>
      </c>
      <c r="N14" s="96">
        <v>3161</v>
      </c>
      <c r="O14" s="120">
        <v>0.109210889994472</v>
      </c>
      <c r="P14" s="101">
        <v>23148</v>
      </c>
      <c r="R14" s="55">
        <v>250</v>
      </c>
      <c r="S14" s="55">
        <v>4869</v>
      </c>
      <c r="T14" s="55">
        <v>5232</v>
      </c>
      <c r="U14" s="55">
        <v>6264</v>
      </c>
      <c r="V14" s="55">
        <v>9694</v>
      </c>
      <c r="W14" s="55">
        <v>16799</v>
      </c>
      <c r="X14" s="55">
        <v>6134</v>
      </c>
      <c r="Y14"/>
    </row>
    <row r="15" spans="1:25" ht="15">
      <c r="A15" s="94">
        <v>154</v>
      </c>
      <c r="B15" s="94" t="s">
        <v>77</v>
      </c>
      <c r="C15" s="119">
        <v>93976</v>
      </c>
      <c r="D15" s="96">
        <v>6773</v>
      </c>
      <c r="E15" s="120">
        <v>7.2071592747084398E-2</v>
      </c>
      <c r="F15" s="96">
        <v>8189</v>
      </c>
      <c r="G15" s="120">
        <v>8.7139269600749095E-2</v>
      </c>
      <c r="H15" s="96">
        <v>8996</v>
      </c>
      <c r="I15" s="120">
        <v>9.5726568485570804E-2</v>
      </c>
      <c r="J15" s="96">
        <v>14580</v>
      </c>
      <c r="K15" s="120">
        <v>0.15514599472205701</v>
      </c>
      <c r="L15" s="96">
        <v>29350</v>
      </c>
      <c r="M15" s="120">
        <v>0.31231378224227502</v>
      </c>
      <c r="N15" s="96">
        <v>11964</v>
      </c>
      <c r="O15" s="120">
        <v>0.127309100195795</v>
      </c>
      <c r="P15" s="101">
        <v>79852</v>
      </c>
      <c r="R15" s="55">
        <v>495</v>
      </c>
      <c r="S15" s="55">
        <v>3004</v>
      </c>
      <c r="T15" s="55">
        <v>3011</v>
      </c>
      <c r="U15" s="55">
        <v>3430</v>
      </c>
      <c r="V15" s="55">
        <v>5230</v>
      </c>
      <c r="W15" s="55">
        <v>8688</v>
      </c>
      <c r="X15" s="55">
        <v>3376</v>
      </c>
      <c r="Y15"/>
    </row>
    <row r="16" spans="1:25" ht="15">
      <c r="A16" s="94">
        <v>250</v>
      </c>
      <c r="B16" s="94" t="s">
        <v>99</v>
      </c>
      <c r="C16" s="119">
        <v>56596</v>
      </c>
      <c r="D16" s="96">
        <v>4869</v>
      </c>
      <c r="E16" s="120">
        <v>8.6030814898579402E-2</v>
      </c>
      <c r="F16" s="96">
        <v>5232</v>
      </c>
      <c r="G16" s="120">
        <v>9.2444695738214705E-2</v>
      </c>
      <c r="H16" s="96">
        <v>6264</v>
      </c>
      <c r="I16" s="120">
        <v>0.110679199943459</v>
      </c>
      <c r="J16" s="96">
        <v>9694</v>
      </c>
      <c r="K16" s="120">
        <v>0.171284189695385</v>
      </c>
      <c r="L16" s="96">
        <v>16799</v>
      </c>
      <c r="M16" s="120">
        <v>0.29682309703866</v>
      </c>
      <c r="N16" s="96">
        <v>6134</v>
      </c>
      <c r="O16" s="120">
        <v>0.108382217824581</v>
      </c>
      <c r="P16" s="101">
        <v>48992</v>
      </c>
      <c r="R16" s="55">
        <v>790</v>
      </c>
      <c r="S16" s="55">
        <v>2244</v>
      </c>
      <c r="T16" s="55">
        <v>2564</v>
      </c>
      <c r="U16" s="55">
        <v>3197</v>
      </c>
      <c r="V16" s="55">
        <v>5095</v>
      </c>
      <c r="W16" s="55">
        <v>9161</v>
      </c>
      <c r="X16" s="55">
        <v>3234</v>
      </c>
      <c r="Y16"/>
    </row>
    <row r="17" spans="1:25" ht="15">
      <c r="A17" s="94">
        <v>495</v>
      </c>
      <c r="B17" s="94" t="s">
        <v>161</v>
      </c>
      <c r="C17" s="119">
        <v>29853</v>
      </c>
      <c r="D17" s="96">
        <v>3004</v>
      </c>
      <c r="E17" s="120">
        <v>0.10062640270659599</v>
      </c>
      <c r="F17" s="96">
        <v>3011</v>
      </c>
      <c r="G17" s="120">
        <v>0.10086088500318199</v>
      </c>
      <c r="H17" s="96">
        <v>3430</v>
      </c>
      <c r="I17" s="120">
        <v>0.114896325327438</v>
      </c>
      <c r="J17" s="96">
        <v>5230</v>
      </c>
      <c r="K17" s="120">
        <v>0.175191773021137</v>
      </c>
      <c r="L17" s="96">
        <v>8688</v>
      </c>
      <c r="M17" s="120">
        <v>0.29102602753492102</v>
      </c>
      <c r="N17" s="96">
        <v>3376</v>
      </c>
      <c r="O17" s="120">
        <v>0.113087461896627</v>
      </c>
      <c r="P17" s="101">
        <v>26739</v>
      </c>
      <c r="R17" s="55">
        <v>895</v>
      </c>
      <c r="S17" s="55">
        <v>2542</v>
      </c>
      <c r="T17" s="55">
        <v>2679</v>
      </c>
      <c r="U17" s="55">
        <v>3160</v>
      </c>
      <c r="V17" s="55">
        <v>4917</v>
      </c>
      <c r="W17" s="55">
        <v>8538</v>
      </c>
      <c r="X17" s="55">
        <v>2999</v>
      </c>
      <c r="Y17"/>
    </row>
    <row r="18" spans="1:25" ht="15">
      <c r="A18" s="94">
        <v>790</v>
      </c>
      <c r="B18" s="94" t="s">
        <v>234</v>
      </c>
      <c r="C18" s="119">
        <v>29542</v>
      </c>
      <c r="D18" s="96">
        <v>2244</v>
      </c>
      <c r="E18" s="120">
        <v>7.5959650666847206E-2</v>
      </c>
      <c r="F18" s="96">
        <v>2564</v>
      </c>
      <c r="G18" s="120">
        <v>8.6791686412565197E-2</v>
      </c>
      <c r="H18" s="96">
        <v>3197</v>
      </c>
      <c r="I18" s="120">
        <v>0.108218807122063</v>
      </c>
      <c r="J18" s="96">
        <v>5095</v>
      </c>
      <c r="K18" s="120">
        <v>0.17246631913885299</v>
      </c>
      <c r="L18" s="96">
        <v>9161</v>
      </c>
      <c r="M18" s="120">
        <v>0.310100873332882</v>
      </c>
      <c r="N18" s="96">
        <v>3234</v>
      </c>
      <c r="O18" s="120">
        <v>0.109471261255162</v>
      </c>
      <c r="P18" s="101">
        <v>25495</v>
      </c>
      <c r="R18" s="55">
        <v>45</v>
      </c>
      <c r="S18" s="55">
        <v>5379</v>
      </c>
      <c r="T18" s="55">
        <v>6134</v>
      </c>
      <c r="U18" s="55">
        <v>6416</v>
      </c>
      <c r="V18" s="55">
        <v>13215</v>
      </c>
      <c r="W18" s="55">
        <v>26223</v>
      </c>
      <c r="X18" s="55">
        <v>8887</v>
      </c>
      <c r="Y18"/>
    </row>
    <row r="19" spans="1:25" ht="15">
      <c r="A19" s="94">
        <v>895</v>
      </c>
      <c r="B19" s="94" t="s">
        <v>267</v>
      </c>
      <c r="C19" s="119">
        <v>26996</v>
      </c>
      <c r="D19" s="96">
        <v>2542</v>
      </c>
      <c r="E19" s="120">
        <v>9.4162098088605706E-2</v>
      </c>
      <c r="F19" s="96">
        <v>2679</v>
      </c>
      <c r="G19" s="120">
        <v>9.9236923988739095E-2</v>
      </c>
      <c r="H19" s="96">
        <v>3160</v>
      </c>
      <c r="I19" s="120">
        <v>0.117054378426434</v>
      </c>
      <c r="J19" s="96">
        <v>4917</v>
      </c>
      <c r="K19" s="120">
        <v>0.182138094532523</v>
      </c>
      <c r="L19" s="96">
        <v>8538</v>
      </c>
      <c r="M19" s="120">
        <v>0.316269076900281</v>
      </c>
      <c r="N19" s="96">
        <v>2999</v>
      </c>
      <c r="O19" s="120">
        <v>0.111090531930656</v>
      </c>
      <c r="P19" s="101">
        <v>24835</v>
      </c>
      <c r="R19" s="55">
        <v>51</v>
      </c>
      <c r="S19" s="55">
        <v>2244</v>
      </c>
      <c r="T19" s="55">
        <v>2615</v>
      </c>
      <c r="U19" s="55">
        <v>2871</v>
      </c>
      <c r="V19" s="55">
        <v>4095</v>
      </c>
      <c r="W19" s="55">
        <v>8945</v>
      </c>
      <c r="X19" s="55">
        <v>3932</v>
      </c>
      <c r="Y19"/>
    </row>
    <row r="20" spans="1:25" ht="15">
      <c r="A20" s="89">
        <v>3</v>
      </c>
      <c r="B20" s="90" t="s">
        <v>616</v>
      </c>
      <c r="C20" s="91">
        <v>522249</v>
      </c>
      <c r="D20" s="91">
        <v>39079</v>
      </c>
      <c r="E20" s="118">
        <v>7.4828290719561E-2</v>
      </c>
      <c r="F20" s="91">
        <v>41996</v>
      </c>
      <c r="G20" s="118">
        <v>8.0413748997125903E-2</v>
      </c>
      <c r="H20" s="91">
        <v>47503</v>
      </c>
      <c r="I20" s="118">
        <v>9.0958527445720305E-2</v>
      </c>
      <c r="J20" s="91">
        <v>76794</v>
      </c>
      <c r="K20" s="118">
        <v>0.14704480046874199</v>
      </c>
      <c r="L20" s="91">
        <v>144337</v>
      </c>
      <c r="M20" s="118">
        <v>0.27637582838837399</v>
      </c>
      <c r="N20" s="91">
        <v>50555</v>
      </c>
      <c r="O20" s="118">
        <v>9.6802483106717296E-2</v>
      </c>
      <c r="P20" s="100">
        <v>400264</v>
      </c>
      <c r="R20" s="55">
        <v>147</v>
      </c>
      <c r="S20" s="55">
        <v>3045</v>
      </c>
      <c r="T20" s="55">
        <v>3075</v>
      </c>
      <c r="U20" s="55">
        <v>3428</v>
      </c>
      <c r="V20" s="55">
        <v>6723</v>
      </c>
      <c r="W20" s="55">
        <v>11839</v>
      </c>
      <c r="X20" s="55">
        <v>4006</v>
      </c>
      <c r="Y20"/>
    </row>
    <row r="21" spans="1:25" ht="15">
      <c r="A21" s="93">
        <v>45</v>
      </c>
      <c r="B21" s="94" t="s">
        <v>32</v>
      </c>
      <c r="C21" s="119">
        <v>125881</v>
      </c>
      <c r="D21" s="96">
        <v>5379</v>
      </c>
      <c r="E21" s="120">
        <v>4.2730833088392997E-2</v>
      </c>
      <c r="F21" s="96">
        <v>6134</v>
      </c>
      <c r="G21" s="120">
        <v>4.8728561101357599E-2</v>
      </c>
      <c r="H21" s="96">
        <v>6416</v>
      </c>
      <c r="I21" s="120">
        <v>5.0968772094279503E-2</v>
      </c>
      <c r="J21" s="96">
        <v>13215</v>
      </c>
      <c r="K21" s="120">
        <v>0.104980100253414</v>
      </c>
      <c r="L21" s="96">
        <v>26223</v>
      </c>
      <c r="M21" s="120">
        <v>0.208315790309896</v>
      </c>
      <c r="N21" s="96">
        <v>8887</v>
      </c>
      <c r="O21" s="120">
        <v>7.0598422319492204E-2</v>
      </c>
      <c r="P21" s="101">
        <v>66254</v>
      </c>
      <c r="R21" s="55">
        <v>172</v>
      </c>
      <c r="S21" s="55">
        <v>4183</v>
      </c>
      <c r="T21" s="55">
        <v>4490</v>
      </c>
      <c r="U21" s="55">
        <v>4839</v>
      </c>
      <c r="V21" s="55">
        <v>8469</v>
      </c>
      <c r="W21" s="55">
        <v>15927</v>
      </c>
      <c r="X21" s="55">
        <v>5616</v>
      </c>
      <c r="Y21"/>
    </row>
    <row r="22" spans="1:25" ht="15">
      <c r="A22" s="93">
        <v>51</v>
      </c>
      <c r="B22" s="94" t="s">
        <v>35</v>
      </c>
      <c r="C22" s="119">
        <v>31950</v>
      </c>
      <c r="D22" s="96">
        <v>2244</v>
      </c>
      <c r="E22" s="120">
        <v>7.0234741784037602E-2</v>
      </c>
      <c r="F22" s="96">
        <v>2615</v>
      </c>
      <c r="G22" s="120">
        <v>8.1846635367762099E-2</v>
      </c>
      <c r="H22" s="96">
        <v>2871</v>
      </c>
      <c r="I22" s="120">
        <v>8.9859154929577495E-2</v>
      </c>
      <c r="J22" s="96">
        <v>4095</v>
      </c>
      <c r="K22" s="120">
        <v>0.12816901408450701</v>
      </c>
      <c r="L22" s="96">
        <v>8945</v>
      </c>
      <c r="M22" s="120">
        <v>0.27996870109546201</v>
      </c>
      <c r="N22" s="96">
        <v>3932</v>
      </c>
      <c r="O22" s="120">
        <v>0.12306729264475701</v>
      </c>
      <c r="P22" s="101">
        <v>24702</v>
      </c>
      <c r="R22" s="55">
        <v>475</v>
      </c>
      <c r="S22" s="55">
        <v>790</v>
      </c>
      <c r="T22" s="55">
        <v>799</v>
      </c>
      <c r="U22" s="55">
        <v>761</v>
      </c>
      <c r="V22" s="55">
        <v>973</v>
      </c>
      <c r="W22" s="55">
        <v>1205</v>
      </c>
      <c r="X22" s="55">
        <v>365</v>
      </c>
      <c r="Y22"/>
    </row>
    <row r="23" spans="1:25" ht="15">
      <c r="A23" s="93">
        <v>147</v>
      </c>
      <c r="B23" s="94" t="s">
        <v>71</v>
      </c>
      <c r="C23" s="119">
        <v>51298</v>
      </c>
      <c r="D23" s="96">
        <v>3045</v>
      </c>
      <c r="E23" s="120">
        <v>5.9359039338765601E-2</v>
      </c>
      <c r="F23" s="96">
        <v>3075</v>
      </c>
      <c r="G23" s="120">
        <v>5.9943857460329798E-2</v>
      </c>
      <c r="H23" s="96">
        <v>3428</v>
      </c>
      <c r="I23" s="120">
        <v>6.6825217357401906E-2</v>
      </c>
      <c r="J23" s="96">
        <v>6723</v>
      </c>
      <c r="K23" s="120">
        <v>0.13105774104253601</v>
      </c>
      <c r="L23" s="96">
        <v>11839</v>
      </c>
      <c r="M23" s="120">
        <v>0.23078872470661599</v>
      </c>
      <c r="N23" s="96">
        <v>4006</v>
      </c>
      <c r="O23" s="120">
        <v>7.8092713166205294E-2</v>
      </c>
      <c r="P23" s="101">
        <v>32116</v>
      </c>
      <c r="R23" s="55">
        <v>480</v>
      </c>
      <c r="S23" s="55">
        <v>2572</v>
      </c>
      <c r="T23" s="55">
        <v>2428</v>
      </c>
      <c r="U23" s="55">
        <v>2679</v>
      </c>
      <c r="V23" s="55">
        <v>3733</v>
      </c>
      <c r="W23" s="55">
        <v>6966</v>
      </c>
      <c r="X23" s="55">
        <v>2218</v>
      </c>
      <c r="Y23"/>
    </row>
    <row r="24" spans="1:25" ht="15">
      <c r="A24" s="93">
        <v>172</v>
      </c>
      <c r="B24" s="94" t="s">
        <v>79</v>
      </c>
      <c r="C24" s="119">
        <v>56664</v>
      </c>
      <c r="D24" s="96">
        <v>4183</v>
      </c>
      <c r="E24" s="120">
        <v>7.3821120993929096E-2</v>
      </c>
      <c r="F24" s="96">
        <v>4490</v>
      </c>
      <c r="G24" s="120">
        <v>7.9239023012847701E-2</v>
      </c>
      <c r="H24" s="96">
        <v>4839</v>
      </c>
      <c r="I24" s="120">
        <v>8.5398136382888595E-2</v>
      </c>
      <c r="J24" s="96">
        <v>8469</v>
      </c>
      <c r="K24" s="120">
        <v>0.149459974587039</v>
      </c>
      <c r="L24" s="96">
        <v>15927</v>
      </c>
      <c r="M24" s="120">
        <v>0.28107793307920398</v>
      </c>
      <c r="N24" s="96">
        <v>5616</v>
      </c>
      <c r="O24" s="120">
        <v>9.9110546378653103E-2</v>
      </c>
      <c r="P24" s="101">
        <v>43524</v>
      </c>
      <c r="R24" s="55">
        <v>490</v>
      </c>
      <c r="S24" s="55">
        <v>5352</v>
      </c>
      <c r="T24" s="55">
        <v>5590</v>
      </c>
      <c r="U24" s="55">
        <v>6403</v>
      </c>
      <c r="V24" s="55">
        <v>9359</v>
      </c>
      <c r="W24" s="55">
        <v>16910</v>
      </c>
      <c r="X24" s="55">
        <v>5866</v>
      </c>
      <c r="Y24"/>
    </row>
    <row r="25" spans="1:25" ht="15">
      <c r="A25" s="93">
        <v>475</v>
      </c>
      <c r="B25" s="94" t="s">
        <v>153</v>
      </c>
      <c r="C25" s="119">
        <v>6023</v>
      </c>
      <c r="D25" s="96">
        <v>790</v>
      </c>
      <c r="E25" s="120">
        <v>0.13116387182467201</v>
      </c>
      <c r="F25" s="96">
        <v>799</v>
      </c>
      <c r="G25" s="120">
        <v>0.132658143782168</v>
      </c>
      <c r="H25" s="96">
        <v>761</v>
      </c>
      <c r="I25" s="120">
        <v>0.12634899551718401</v>
      </c>
      <c r="J25" s="96">
        <v>973</v>
      </c>
      <c r="K25" s="120">
        <v>0.16154740162709599</v>
      </c>
      <c r="L25" s="96">
        <v>1205</v>
      </c>
      <c r="M25" s="120">
        <v>0.20006641208699999</v>
      </c>
      <c r="N25" s="96">
        <v>365</v>
      </c>
      <c r="O25" s="120">
        <v>6.0601029387348501E-2</v>
      </c>
      <c r="P25" s="101">
        <v>4893</v>
      </c>
      <c r="R25" s="55">
        <v>659</v>
      </c>
      <c r="S25" s="55">
        <v>2242</v>
      </c>
      <c r="T25" s="55">
        <v>2399</v>
      </c>
      <c r="U25" s="55">
        <v>2834</v>
      </c>
      <c r="V25" s="55">
        <v>3991</v>
      </c>
      <c r="W25" s="55">
        <v>7310</v>
      </c>
      <c r="X25" s="55">
        <v>2609</v>
      </c>
      <c r="Y25"/>
    </row>
    <row r="26" spans="1:25" ht="15">
      <c r="A26" s="93">
        <v>480</v>
      </c>
      <c r="B26" s="94" t="s">
        <v>155</v>
      </c>
      <c r="C26" s="119">
        <v>13717</v>
      </c>
      <c r="D26" s="96">
        <v>2572</v>
      </c>
      <c r="E26" s="120">
        <v>0.18750455638988101</v>
      </c>
      <c r="F26" s="96">
        <v>2428</v>
      </c>
      <c r="G26" s="120">
        <v>0.17700663410366699</v>
      </c>
      <c r="H26" s="96">
        <v>2679</v>
      </c>
      <c r="I26" s="120">
        <v>0.19530509586644301</v>
      </c>
      <c r="J26" s="96">
        <v>3733</v>
      </c>
      <c r="K26" s="120">
        <v>0.27214405482248299</v>
      </c>
      <c r="L26" s="96">
        <v>6966</v>
      </c>
      <c r="M26" s="120">
        <v>0.50783699059561105</v>
      </c>
      <c r="N26" s="96">
        <v>2218</v>
      </c>
      <c r="O26" s="120">
        <v>0.161697164102938</v>
      </c>
      <c r="P26" s="101">
        <v>20596</v>
      </c>
      <c r="R26" s="55">
        <v>665</v>
      </c>
      <c r="S26" s="55">
        <v>2655</v>
      </c>
      <c r="T26" s="55">
        <v>2804</v>
      </c>
      <c r="U26" s="55">
        <v>3834</v>
      </c>
      <c r="V26" s="55">
        <v>4890</v>
      </c>
      <c r="W26" s="55">
        <v>10549</v>
      </c>
      <c r="X26" s="55">
        <v>4410</v>
      </c>
      <c r="Y26"/>
    </row>
    <row r="27" spans="1:25" ht="15">
      <c r="A27" s="93">
        <v>490</v>
      </c>
      <c r="B27" s="94" t="s">
        <v>159</v>
      </c>
      <c r="C27" s="119">
        <v>42372</v>
      </c>
      <c r="D27" s="96">
        <v>5352</v>
      </c>
      <c r="E27" s="120">
        <v>0.12630982724440701</v>
      </c>
      <c r="F27" s="96">
        <v>5590</v>
      </c>
      <c r="G27" s="120">
        <v>0.131926744076277</v>
      </c>
      <c r="H27" s="96">
        <v>6403</v>
      </c>
      <c r="I27" s="120">
        <v>0.151113943170018</v>
      </c>
      <c r="J27" s="96">
        <v>9359</v>
      </c>
      <c r="K27" s="120">
        <v>0.22087699424148</v>
      </c>
      <c r="L27" s="96">
        <v>16910</v>
      </c>
      <c r="M27" s="120">
        <v>0.39908430095345998</v>
      </c>
      <c r="N27" s="96">
        <v>5866</v>
      </c>
      <c r="O27" s="120">
        <v>0.138440479561975</v>
      </c>
      <c r="P27" s="101">
        <v>49480</v>
      </c>
      <c r="R27" s="55">
        <v>837</v>
      </c>
      <c r="S27" s="55">
        <v>9759</v>
      </c>
      <c r="T27" s="55">
        <v>10591</v>
      </c>
      <c r="U27" s="55">
        <v>12334</v>
      </c>
      <c r="V27" s="55">
        <v>19875</v>
      </c>
      <c r="W27" s="55">
        <v>36407</v>
      </c>
      <c r="X27" s="55">
        <v>11863</v>
      </c>
      <c r="Y27"/>
    </row>
    <row r="28" spans="1:25" ht="15">
      <c r="A28" s="93">
        <v>659</v>
      </c>
      <c r="B28" s="94" t="s">
        <v>199</v>
      </c>
      <c r="C28" s="119">
        <v>19844</v>
      </c>
      <c r="D28" s="96">
        <v>2242</v>
      </c>
      <c r="E28" s="120">
        <v>0.11298125377948</v>
      </c>
      <c r="F28" s="96">
        <v>2399</v>
      </c>
      <c r="G28" s="120">
        <v>0.12089296512799801</v>
      </c>
      <c r="H28" s="96">
        <v>2834</v>
      </c>
      <c r="I28" s="120">
        <v>0.14281394880064499</v>
      </c>
      <c r="J28" s="96">
        <v>3991</v>
      </c>
      <c r="K28" s="120">
        <v>0.20111872606329401</v>
      </c>
      <c r="L28" s="96">
        <v>7310</v>
      </c>
      <c r="M28" s="120">
        <v>0.36837331183229199</v>
      </c>
      <c r="N28" s="96">
        <v>2609</v>
      </c>
      <c r="O28" s="120">
        <v>0.13147550896996599</v>
      </c>
      <c r="P28" s="101">
        <v>21385</v>
      </c>
      <c r="R28" s="55">
        <v>873</v>
      </c>
      <c r="S28" s="55">
        <v>858</v>
      </c>
      <c r="T28" s="55">
        <v>1071</v>
      </c>
      <c r="U28" s="55">
        <v>1104</v>
      </c>
      <c r="V28" s="55">
        <v>1471</v>
      </c>
      <c r="W28" s="55">
        <v>2056</v>
      </c>
      <c r="X28" s="55">
        <v>783</v>
      </c>
      <c r="Y28"/>
    </row>
    <row r="29" spans="1:25" ht="15">
      <c r="A29" s="93">
        <v>665</v>
      </c>
      <c r="B29" s="94" t="s">
        <v>207</v>
      </c>
      <c r="C29" s="119">
        <v>32528</v>
      </c>
      <c r="D29" s="96">
        <v>2655</v>
      </c>
      <c r="E29" s="120">
        <v>8.1621987211018196E-2</v>
      </c>
      <c r="F29" s="96">
        <v>2804</v>
      </c>
      <c r="G29" s="120">
        <v>8.62026561731431E-2</v>
      </c>
      <c r="H29" s="96">
        <v>3834</v>
      </c>
      <c r="I29" s="120">
        <v>0.117867683226758</v>
      </c>
      <c r="J29" s="96">
        <v>4890</v>
      </c>
      <c r="K29" s="120">
        <v>0.150332021642892</v>
      </c>
      <c r="L29" s="96">
        <v>10549</v>
      </c>
      <c r="M29" s="120">
        <v>0.32430521396950301</v>
      </c>
      <c r="N29" s="96">
        <v>4410</v>
      </c>
      <c r="O29" s="120">
        <v>0.135575504181013</v>
      </c>
      <c r="P29" s="101">
        <v>29142</v>
      </c>
      <c r="R29" s="55">
        <v>31</v>
      </c>
      <c r="S29" s="55">
        <v>1378</v>
      </c>
      <c r="T29" s="55">
        <v>1549</v>
      </c>
      <c r="U29" s="55">
        <v>1859</v>
      </c>
      <c r="V29" s="55">
        <v>3518</v>
      </c>
      <c r="W29" s="55">
        <v>7101</v>
      </c>
      <c r="X29" s="55">
        <v>2919</v>
      </c>
      <c r="Y29"/>
    </row>
    <row r="30" spans="1:25" ht="15">
      <c r="A30" s="93">
        <v>837</v>
      </c>
      <c r="B30" s="94" t="s">
        <v>242</v>
      </c>
      <c r="C30" s="119">
        <v>130286</v>
      </c>
      <c r="D30" s="96">
        <v>9759</v>
      </c>
      <c r="E30" s="120">
        <v>7.4904440999032901E-2</v>
      </c>
      <c r="F30" s="96">
        <v>10591</v>
      </c>
      <c r="G30" s="120">
        <v>8.1290391907035298E-2</v>
      </c>
      <c r="H30" s="96">
        <v>12334</v>
      </c>
      <c r="I30" s="120">
        <v>9.4668652042429705E-2</v>
      </c>
      <c r="J30" s="96">
        <v>19875</v>
      </c>
      <c r="K30" s="120">
        <v>0.15254900756796599</v>
      </c>
      <c r="L30" s="96">
        <v>36407</v>
      </c>
      <c r="M30" s="120">
        <v>0.279439080177456</v>
      </c>
      <c r="N30" s="96">
        <v>11863</v>
      </c>
      <c r="O30" s="120">
        <v>9.10535283913851E-2</v>
      </c>
      <c r="P30" s="101">
        <v>100829</v>
      </c>
      <c r="R30" s="55">
        <v>40</v>
      </c>
      <c r="S30" s="55">
        <v>1281</v>
      </c>
      <c r="T30" s="55">
        <v>1439</v>
      </c>
      <c r="U30" s="55">
        <v>1805</v>
      </c>
      <c r="V30" s="55">
        <v>3168</v>
      </c>
      <c r="W30" s="55">
        <v>6064</v>
      </c>
      <c r="X30" s="55">
        <v>1871</v>
      </c>
      <c r="Y30"/>
    </row>
    <row r="31" spans="1:25" ht="15">
      <c r="A31" s="93">
        <v>873</v>
      </c>
      <c r="B31" s="94" t="s">
        <v>992</v>
      </c>
      <c r="C31" s="119">
        <v>11686</v>
      </c>
      <c r="D31" s="96">
        <v>858</v>
      </c>
      <c r="E31" s="120">
        <v>7.3421187746020897E-2</v>
      </c>
      <c r="F31" s="96">
        <v>1071</v>
      </c>
      <c r="G31" s="120">
        <v>9.1648125962690397E-2</v>
      </c>
      <c r="H31" s="96">
        <v>1104</v>
      </c>
      <c r="I31" s="120">
        <v>9.4472017799075797E-2</v>
      </c>
      <c r="J31" s="96">
        <v>1471</v>
      </c>
      <c r="K31" s="120">
        <v>0.12587711791887701</v>
      </c>
      <c r="L31" s="96">
        <v>2056</v>
      </c>
      <c r="M31" s="120">
        <v>0.17593701865480099</v>
      </c>
      <c r="N31" s="96">
        <v>783</v>
      </c>
      <c r="O31" s="120">
        <v>6.7003251754235799E-2</v>
      </c>
      <c r="P31" s="101">
        <v>7343</v>
      </c>
      <c r="R31" s="55">
        <v>190</v>
      </c>
      <c r="S31" s="55">
        <v>371</v>
      </c>
      <c r="T31" s="55">
        <v>475</v>
      </c>
      <c r="U31" s="55">
        <v>529</v>
      </c>
      <c r="V31" s="55">
        <v>887</v>
      </c>
      <c r="W31" s="55">
        <v>2529</v>
      </c>
      <c r="X31" s="55">
        <v>1678</v>
      </c>
      <c r="Y31"/>
    </row>
    <row r="32" spans="1:25" ht="15">
      <c r="A32" s="89">
        <v>4</v>
      </c>
      <c r="B32" s="90" t="s">
        <v>319</v>
      </c>
      <c r="C32" s="91">
        <v>217500</v>
      </c>
      <c r="D32" s="91">
        <v>11568</v>
      </c>
      <c r="E32" s="118">
        <v>5.3186206896551701E-2</v>
      </c>
      <c r="F32" s="91">
        <v>12995</v>
      </c>
      <c r="G32" s="118">
        <v>5.9747126436781602E-2</v>
      </c>
      <c r="H32" s="91">
        <v>14877</v>
      </c>
      <c r="I32" s="118">
        <v>6.8400000000000002E-2</v>
      </c>
      <c r="J32" s="91">
        <v>26462</v>
      </c>
      <c r="K32" s="118">
        <v>0.121664367816092</v>
      </c>
      <c r="L32" s="91">
        <v>55676</v>
      </c>
      <c r="M32" s="118">
        <v>0.25598160919540203</v>
      </c>
      <c r="N32" s="91">
        <v>24410</v>
      </c>
      <c r="O32" s="118">
        <v>0.112229885057471</v>
      </c>
      <c r="P32" s="100">
        <v>145988</v>
      </c>
      <c r="R32" s="55">
        <v>604</v>
      </c>
      <c r="S32" s="55">
        <v>2344</v>
      </c>
      <c r="T32" s="55">
        <v>2593</v>
      </c>
      <c r="U32" s="55">
        <v>2807</v>
      </c>
      <c r="V32" s="55">
        <v>4692</v>
      </c>
      <c r="W32" s="55">
        <v>9124</v>
      </c>
      <c r="X32" s="55">
        <v>3167</v>
      </c>
      <c r="Y32"/>
    </row>
    <row r="33" spans="1:25" ht="15">
      <c r="A33" s="93">
        <v>31</v>
      </c>
      <c r="B33" s="94" t="s">
        <v>16</v>
      </c>
      <c r="C33" s="119">
        <v>29394</v>
      </c>
      <c r="D33" s="96">
        <v>1378</v>
      </c>
      <c r="E33" s="120">
        <v>4.6880315710689298E-2</v>
      </c>
      <c r="F33" s="96">
        <v>1549</v>
      </c>
      <c r="G33" s="120">
        <v>5.2697829489011402E-2</v>
      </c>
      <c r="H33" s="96">
        <v>1859</v>
      </c>
      <c r="I33" s="120">
        <v>6.3244199496495901E-2</v>
      </c>
      <c r="J33" s="96">
        <v>3518</v>
      </c>
      <c r="K33" s="120">
        <v>0.119684289310744</v>
      </c>
      <c r="L33" s="96">
        <v>7101</v>
      </c>
      <c r="M33" s="120">
        <v>0.24157991426821801</v>
      </c>
      <c r="N33" s="96">
        <v>2919</v>
      </c>
      <c r="O33" s="120">
        <v>9.9305980812410696E-2</v>
      </c>
      <c r="P33" s="101">
        <v>18324</v>
      </c>
      <c r="R33" s="55">
        <v>670</v>
      </c>
      <c r="S33" s="55">
        <v>874</v>
      </c>
      <c r="T33" s="55">
        <v>1088</v>
      </c>
      <c r="U33" s="55">
        <v>1339</v>
      </c>
      <c r="V33" s="55">
        <v>2194</v>
      </c>
      <c r="W33" s="55">
        <v>5379</v>
      </c>
      <c r="X33" s="55">
        <v>2954</v>
      </c>
      <c r="Y33"/>
    </row>
    <row r="34" spans="1:25" ht="15">
      <c r="A34" s="93">
        <v>40</v>
      </c>
      <c r="B34" s="94" t="s">
        <v>24</v>
      </c>
      <c r="C34" s="119">
        <v>21307</v>
      </c>
      <c r="D34" s="96">
        <v>1281</v>
      </c>
      <c r="E34" s="120">
        <v>6.01210869667246E-2</v>
      </c>
      <c r="F34" s="96">
        <v>1439</v>
      </c>
      <c r="G34" s="120">
        <v>6.7536490355282294E-2</v>
      </c>
      <c r="H34" s="96">
        <v>1805</v>
      </c>
      <c r="I34" s="120">
        <v>8.4713943774346503E-2</v>
      </c>
      <c r="J34" s="96">
        <v>3168</v>
      </c>
      <c r="K34" s="120">
        <v>0.14868353123386699</v>
      </c>
      <c r="L34" s="96">
        <v>6064</v>
      </c>
      <c r="M34" s="120">
        <v>0.28460130473553302</v>
      </c>
      <c r="N34" s="96">
        <v>1871</v>
      </c>
      <c r="O34" s="120">
        <v>8.7811517341718701E-2</v>
      </c>
      <c r="P34" s="101">
        <v>15628</v>
      </c>
      <c r="R34" s="55">
        <v>690</v>
      </c>
      <c r="S34" s="55">
        <v>282</v>
      </c>
      <c r="T34" s="55">
        <v>389</v>
      </c>
      <c r="U34" s="55">
        <v>471</v>
      </c>
      <c r="V34" s="55">
        <v>822</v>
      </c>
      <c r="W34" s="55">
        <v>2401</v>
      </c>
      <c r="X34" s="55">
        <v>1664</v>
      </c>
      <c r="Y34"/>
    </row>
    <row r="35" spans="1:25" ht="15">
      <c r="A35" s="93">
        <v>190</v>
      </c>
      <c r="B35" s="94" t="s">
        <v>81</v>
      </c>
      <c r="C35" s="119">
        <v>10136</v>
      </c>
      <c r="D35" s="96">
        <v>371</v>
      </c>
      <c r="E35" s="120">
        <v>3.6602209944751399E-2</v>
      </c>
      <c r="F35" s="96">
        <v>475</v>
      </c>
      <c r="G35" s="120">
        <v>4.6862667719021298E-2</v>
      </c>
      <c r="H35" s="96">
        <v>529</v>
      </c>
      <c r="I35" s="120">
        <v>5.2190213101815298E-2</v>
      </c>
      <c r="J35" s="96">
        <v>887</v>
      </c>
      <c r="K35" s="120">
        <v>8.7509865824782998E-2</v>
      </c>
      <c r="L35" s="96">
        <v>2529</v>
      </c>
      <c r="M35" s="120">
        <v>0.24950670876085199</v>
      </c>
      <c r="N35" s="96">
        <v>1678</v>
      </c>
      <c r="O35" s="120">
        <v>0.165548539857932</v>
      </c>
      <c r="P35" s="101">
        <v>6469</v>
      </c>
      <c r="R35" s="55">
        <v>736</v>
      </c>
      <c r="S35" s="55">
        <v>2925</v>
      </c>
      <c r="T35" s="55">
        <v>2947</v>
      </c>
      <c r="U35" s="55">
        <v>3023</v>
      </c>
      <c r="V35" s="55">
        <v>5580</v>
      </c>
      <c r="W35" s="55">
        <v>10628</v>
      </c>
      <c r="X35" s="55">
        <v>3663</v>
      </c>
      <c r="Y35"/>
    </row>
    <row r="36" spans="1:25" ht="15">
      <c r="A36" s="93">
        <v>604</v>
      </c>
      <c r="B36" s="94" t="s">
        <v>177</v>
      </c>
      <c r="C36" s="119">
        <v>33548</v>
      </c>
      <c r="D36" s="96">
        <v>2344</v>
      </c>
      <c r="E36" s="120">
        <v>6.9870036961964893E-2</v>
      </c>
      <c r="F36" s="96">
        <v>2593</v>
      </c>
      <c r="G36" s="120">
        <v>7.7292237987361401E-2</v>
      </c>
      <c r="H36" s="96">
        <v>2807</v>
      </c>
      <c r="I36" s="120">
        <v>8.3671157744127797E-2</v>
      </c>
      <c r="J36" s="96">
        <v>4692</v>
      </c>
      <c r="K36" s="120">
        <v>0.139859306068916</v>
      </c>
      <c r="L36" s="96">
        <v>9124</v>
      </c>
      <c r="M36" s="120">
        <v>0.27196852271372401</v>
      </c>
      <c r="N36" s="96">
        <v>3167</v>
      </c>
      <c r="O36" s="120">
        <v>9.4402050792893794E-2</v>
      </c>
      <c r="P36" s="101">
        <v>24727</v>
      </c>
      <c r="R36" s="55">
        <v>858</v>
      </c>
      <c r="S36" s="55">
        <v>904</v>
      </c>
      <c r="T36" s="55">
        <v>950</v>
      </c>
      <c r="U36" s="55">
        <v>1103</v>
      </c>
      <c r="V36" s="55">
        <v>2130</v>
      </c>
      <c r="W36" s="55">
        <v>4428</v>
      </c>
      <c r="X36" s="55">
        <v>1942</v>
      </c>
      <c r="Y36"/>
    </row>
    <row r="37" spans="1:25" ht="15">
      <c r="A37" s="93">
        <v>670</v>
      </c>
      <c r="B37" s="94" t="s">
        <v>211</v>
      </c>
      <c r="C37" s="119">
        <v>24855</v>
      </c>
      <c r="D37" s="96">
        <v>874</v>
      </c>
      <c r="E37" s="120">
        <v>3.51639509153088E-2</v>
      </c>
      <c r="F37" s="96">
        <v>1088</v>
      </c>
      <c r="G37" s="120">
        <v>4.3773888553610897E-2</v>
      </c>
      <c r="H37" s="96">
        <v>1339</v>
      </c>
      <c r="I37" s="120">
        <v>5.38724602695635E-2</v>
      </c>
      <c r="J37" s="96">
        <v>2194</v>
      </c>
      <c r="K37" s="120">
        <v>8.8271977469322097E-2</v>
      </c>
      <c r="L37" s="96">
        <v>5379</v>
      </c>
      <c r="M37" s="120">
        <v>0.21641520820760399</v>
      </c>
      <c r="N37" s="96">
        <v>2954</v>
      </c>
      <c r="O37" s="120">
        <v>0.11884932609133</v>
      </c>
      <c r="P37" s="101">
        <v>13828</v>
      </c>
      <c r="R37" s="55">
        <v>885</v>
      </c>
      <c r="S37" s="55">
        <v>378</v>
      </c>
      <c r="T37" s="55">
        <v>469</v>
      </c>
      <c r="U37" s="55">
        <v>495</v>
      </c>
      <c r="V37" s="55">
        <v>911</v>
      </c>
      <c r="W37" s="55">
        <v>2215</v>
      </c>
      <c r="X37" s="55">
        <v>1025</v>
      </c>
      <c r="Y37"/>
    </row>
    <row r="38" spans="1:25" ht="15">
      <c r="A38" s="93">
        <v>690</v>
      </c>
      <c r="B38" s="94" t="s">
        <v>221</v>
      </c>
      <c r="C38" s="119">
        <v>13568</v>
      </c>
      <c r="D38" s="96">
        <v>282</v>
      </c>
      <c r="E38" s="120">
        <v>2.0784198113207499E-2</v>
      </c>
      <c r="F38" s="96">
        <v>389</v>
      </c>
      <c r="G38" s="120">
        <v>2.86704009433962E-2</v>
      </c>
      <c r="H38" s="96">
        <v>471</v>
      </c>
      <c r="I38" s="120">
        <v>3.4714033018867899E-2</v>
      </c>
      <c r="J38" s="96">
        <v>822</v>
      </c>
      <c r="K38" s="120">
        <v>6.0583726415094297E-2</v>
      </c>
      <c r="L38" s="96">
        <v>2401</v>
      </c>
      <c r="M38" s="120">
        <v>0.17696049528301899</v>
      </c>
      <c r="N38" s="96">
        <v>1664</v>
      </c>
      <c r="O38" s="120">
        <v>0.122641509433962</v>
      </c>
      <c r="P38" s="101">
        <v>6029</v>
      </c>
      <c r="R38" s="55">
        <v>890</v>
      </c>
      <c r="S38" s="55">
        <v>831</v>
      </c>
      <c r="T38" s="55">
        <v>1096</v>
      </c>
      <c r="U38" s="55">
        <v>1446</v>
      </c>
      <c r="V38" s="55">
        <v>2560</v>
      </c>
      <c r="W38" s="55">
        <v>5807</v>
      </c>
      <c r="X38" s="55">
        <v>3527</v>
      </c>
      <c r="Y38"/>
    </row>
    <row r="39" spans="1:25" ht="15">
      <c r="A39" s="93">
        <v>736</v>
      </c>
      <c r="B39" s="94" t="s">
        <v>225</v>
      </c>
      <c r="C39" s="119">
        <v>39549</v>
      </c>
      <c r="D39" s="96">
        <v>2925</v>
      </c>
      <c r="E39" s="120">
        <v>7.3958886444663599E-2</v>
      </c>
      <c r="F39" s="96">
        <v>2947</v>
      </c>
      <c r="G39" s="120">
        <v>7.4515158411084997E-2</v>
      </c>
      <c r="H39" s="96">
        <v>3023</v>
      </c>
      <c r="I39" s="120">
        <v>7.6436825204177106E-2</v>
      </c>
      <c r="J39" s="96">
        <v>5580</v>
      </c>
      <c r="K39" s="120">
        <v>0.141090798755974</v>
      </c>
      <c r="L39" s="96">
        <v>10628</v>
      </c>
      <c r="M39" s="120">
        <v>0.26872992996030198</v>
      </c>
      <c r="N39" s="96">
        <v>3663</v>
      </c>
      <c r="O39" s="120">
        <v>9.2619282409163298E-2</v>
      </c>
      <c r="P39" s="101">
        <v>28766</v>
      </c>
      <c r="R39" s="55">
        <v>4</v>
      </c>
      <c r="S39" s="55">
        <v>68</v>
      </c>
      <c r="T39" s="55">
        <v>107</v>
      </c>
      <c r="U39" s="55">
        <v>129</v>
      </c>
      <c r="V39" s="55">
        <v>187</v>
      </c>
      <c r="W39" s="55">
        <v>556</v>
      </c>
      <c r="X39" s="55">
        <v>332</v>
      </c>
      <c r="Y39"/>
    </row>
    <row r="40" spans="1:25" ht="15">
      <c r="A40" s="93">
        <v>858</v>
      </c>
      <c r="B40" s="94" t="s">
        <v>253</v>
      </c>
      <c r="C40" s="119">
        <v>12183</v>
      </c>
      <c r="D40" s="96">
        <v>904</v>
      </c>
      <c r="E40" s="120">
        <v>7.4201756546006706E-2</v>
      </c>
      <c r="F40" s="96">
        <v>950</v>
      </c>
      <c r="G40" s="120">
        <v>7.7977509644586704E-2</v>
      </c>
      <c r="H40" s="96">
        <v>1103</v>
      </c>
      <c r="I40" s="120">
        <v>9.0535992776820201E-2</v>
      </c>
      <c r="J40" s="96">
        <v>2130</v>
      </c>
      <c r="K40" s="120">
        <v>0.17483378478207301</v>
      </c>
      <c r="L40" s="96">
        <v>4428</v>
      </c>
      <c r="M40" s="120">
        <v>0.36345727653287402</v>
      </c>
      <c r="N40" s="96">
        <v>1942</v>
      </c>
      <c r="O40" s="120">
        <v>0.15940244603135501</v>
      </c>
      <c r="P40" s="101">
        <v>11457</v>
      </c>
      <c r="R40" s="55">
        <v>42</v>
      </c>
      <c r="S40" s="55">
        <v>1234</v>
      </c>
      <c r="T40" s="55">
        <v>1426</v>
      </c>
      <c r="U40" s="55">
        <v>1626</v>
      </c>
      <c r="V40" s="55">
        <v>3271</v>
      </c>
      <c r="W40" s="55">
        <v>7936</v>
      </c>
      <c r="X40" s="55">
        <v>3384</v>
      </c>
      <c r="Y40"/>
    </row>
    <row r="41" spans="1:25" ht="15">
      <c r="A41" s="93">
        <v>885</v>
      </c>
      <c r="B41" s="94" t="s">
        <v>259</v>
      </c>
      <c r="C41" s="119">
        <v>7724</v>
      </c>
      <c r="D41" s="96">
        <v>378</v>
      </c>
      <c r="E41" s="120">
        <v>4.8938373899533899E-2</v>
      </c>
      <c r="F41" s="96">
        <v>469</v>
      </c>
      <c r="G41" s="120">
        <v>6.0719834282755E-2</v>
      </c>
      <c r="H41" s="96">
        <v>495</v>
      </c>
      <c r="I41" s="120">
        <v>6.40859658208182E-2</v>
      </c>
      <c r="J41" s="96">
        <v>911</v>
      </c>
      <c r="K41" s="120">
        <v>0.117944070429829</v>
      </c>
      <c r="L41" s="96">
        <v>2215</v>
      </c>
      <c r="M41" s="120">
        <v>0.28676851372345902</v>
      </c>
      <c r="N41" s="96">
        <v>1025</v>
      </c>
      <c r="O41" s="120">
        <v>0.13270326255826001</v>
      </c>
      <c r="P41" s="101">
        <v>5493</v>
      </c>
      <c r="R41" s="55">
        <v>44</v>
      </c>
      <c r="S41" s="55">
        <v>399</v>
      </c>
      <c r="T41" s="55">
        <v>478</v>
      </c>
      <c r="U41" s="55">
        <v>542</v>
      </c>
      <c r="V41" s="55">
        <v>985</v>
      </c>
      <c r="W41" s="55">
        <v>2366</v>
      </c>
      <c r="X41" s="55">
        <v>1055</v>
      </c>
      <c r="Y41"/>
    </row>
    <row r="42" spans="1:25" ht="15">
      <c r="A42" s="93">
        <v>890</v>
      </c>
      <c r="B42" s="94" t="s">
        <v>263</v>
      </c>
      <c r="C42" s="119">
        <v>25236</v>
      </c>
      <c r="D42" s="96">
        <v>831</v>
      </c>
      <c r="E42" s="120">
        <v>3.2929148834997597E-2</v>
      </c>
      <c r="F42" s="96">
        <v>1096</v>
      </c>
      <c r="G42" s="120">
        <v>4.3430020605484197E-2</v>
      </c>
      <c r="H42" s="96">
        <v>1446</v>
      </c>
      <c r="I42" s="120">
        <v>5.7299096528768398E-2</v>
      </c>
      <c r="J42" s="96">
        <v>2560</v>
      </c>
      <c r="K42" s="120">
        <v>0.101442383896022</v>
      </c>
      <c r="L42" s="96">
        <v>5807</v>
      </c>
      <c r="M42" s="120">
        <v>0.23010778253288999</v>
      </c>
      <c r="N42" s="96">
        <v>3527</v>
      </c>
      <c r="O42" s="120">
        <v>0.13976065937549501</v>
      </c>
      <c r="P42" s="101">
        <v>15267</v>
      </c>
      <c r="R42" s="55">
        <v>59</v>
      </c>
      <c r="S42" s="55">
        <v>91</v>
      </c>
      <c r="T42" s="55">
        <v>134</v>
      </c>
      <c r="U42" s="55">
        <v>167</v>
      </c>
      <c r="V42" s="55">
        <v>252</v>
      </c>
      <c r="W42" s="55">
        <v>928</v>
      </c>
      <c r="X42" s="55">
        <v>897</v>
      </c>
      <c r="Y42"/>
    </row>
    <row r="43" spans="1:25" ht="15">
      <c r="A43" s="89">
        <v>5</v>
      </c>
      <c r="B43" s="90" t="s">
        <v>320</v>
      </c>
      <c r="C43" s="91">
        <v>227034</v>
      </c>
      <c r="D43" s="91">
        <v>11045</v>
      </c>
      <c r="E43" s="118">
        <v>4.8649101015706901E-2</v>
      </c>
      <c r="F43" s="91">
        <v>13442</v>
      </c>
      <c r="G43" s="118">
        <v>5.9206991023371E-2</v>
      </c>
      <c r="H43" s="91">
        <v>14958</v>
      </c>
      <c r="I43" s="118">
        <v>6.5884404978989897E-2</v>
      </c>
      <c r="J43" s="91">
        <v>24663</v>
      </c>
      <c r="K43" s="118">
        <v>0.108631306324163</v>
      </c>
      <c r="L43" s="91">
        <v>57454</v>
      </c>
      <c r="M43" s="118">
        <v>0.25306341781407199</v>
      </c>
      <c r="N43" s="91">
        <v>29521</v>
      </c>
      <c r="O43" s="118">
        <v>0.130028982443158</v>
      </c>
      <c r="P43" s="100">
        <v>151083</v>
      </c>
      <c r="R43" s="55">
        <v>113</v>
      </c>
      <c r="S43" s="55">
        <v>509</v>
      </c>
      <c r="T43" s="55">
        <v>529</v>
      </c>
      <c r="U43" s="55">
        <v>664</v>
      </c>
      <c r="V43" s="55">
        <v>1163</v>
      </c>
      <c r="W43" s="55">
        <v>2563</v>
      </c>
      <c r="X43" s="55">
        <v>1115</v>
      </c>
      <c r="Y43"/>
    </row>
    <row r="44" spans="1:25" ht="15">
      <c r="A44" s="93">
        <v>4</v>
      </c>
      <c r="B44" s="94" t="s">
        <v>10</v>
      </c>
      <c r="C44" s="119">
        <v>2804</v>
      </c>
      <c r="D44" s="96">
        <v>68</v>
      </c>
      <c r="E44" s="120">
        <v>2.42510699001427E-2</v>
      </c>
      <c r="F44" s="96">
        <v>107</v>
      </c>
      <c r="G44" s="120">
        <v>3.8159771754636203E-2</v>
      </c>
      <c r="H44" s="96">
        <v>129</v>
      </c>
      <c r="I44" s="120">
        <v>4.6005706134094201E-2</v>
      </c>
      <c r="J44" s="96">
        <v>187</v>
      </c>
      <c r="K44" s="120">
        <v>6.6690442225392305E-2</v>
      </c>
      <c r="L44" s="96">
        <v>556</v>
      </c>
      <c r="M44" s="120">
        <v>0.19828815977175501</v>
      </c>
      <c r="N44" s="96">
        <v>332</v>
      </c>
      <c r="O44" s="120">
        <v>0.118402282453638</v>
      </c>
      <c r="P44" s="101">
        <v>1379</v>
      </c>
      <c r="R44" s="55">
        <v>125</v>
      </c>
      <c r="S44" s="55">
        <v>427</v>
      </c>
      <c r="T44" s="55">
        <v>594</v>
      </c>
      <c r="U44" s="55">
        <v>631</v>
      </c>
      <c r="V44" s="55">
        <v>1232</v>
      </c>
      <c r="W44" s="55">
        <v>2804</v>
      </c>
      <c r="X44" s="55">
        <v>1088</v>
      </c>
      <c r="Y44"/>
    </row>
    <row r="45" spans="1:25" ht="15">
      <c r="A45" s="93">
        <v>42</v>
      </c>
      <c r="B45" s="94" t="s">
        <v>490</v>
      </c>
      <c r="C45" s="119">
        <v>28673</v>
      </c>
      <c r="D45" s="96">
        <v>1234</v>
      </c>
      <c r="E45" s="120">
        <v>4.3037003452725597E-2</v>
      </c>
      <c r="F45" s="96">
        <v>1426</v>
      </c>
      <c r="G45" s="120">
        <v>4.9733198479405702E-2</v>
      </c>
      <c r="H45" s="96">
        <v>1626</v>
      </c>
      <c r="I45" s="120">
        <v>5.6708401632197501E-2</v>
      </c>
      <c r="J45" s="96">
        <v>3271</v>
      </c>
      <c r="K45" s="120">
        <v>0.11407944756391</v>
      </c>
      <c r="L45" s="96">
        <v>7936</v>
      </c>
      <c r="M45" s="120">
        <v>0.27677606110278002</v>
      </c>
      <c r="N45" s="96">
        <v>3384</v>
      </c>
      <c r="O45" s="120">
        <v>0.118020437345238</v>
      </c>
      <c r="P45" s="101">
        <v>18877</v>
      </c>
      <c r="R45" s="55">
        <v>138</v>
      </c>
      <c r="S45" s="55">
        <v>728</v>
      </c>
      <c r="T45" s="55">
        <v>893</v>
      </c>
      <c r="U45" s="55">
        <v>1040</v>
      </c>
      <c r="V45" s="55">
        <v>1736</v>
      </c>
      <c r="W45" s="55">
        <v>4291</v>
      </c>
      <c r="X45" s="55">
        <v>2622</v>
      </c>
      <c r="Y45"/>
    </row>
    <row r="46" spans="1:25" ht="15">
      <c r="A46" s="93">
        <v>44</v>
      </c>
      <c r="B46" s="94" t="s">
        <v>30</v>
      </c>
      <c r="C46" s="119">
        <v>7737</v>
      </c>
      <c r="D46" s="96">
        <v>399</v>
      </c>
      <c r="E46" s="120">
        <v>5.1570376114773199E-2</v>
      </c>
      <c r="F46" s="96">
        <v>478</v>
      </c>
      <c r="G46" s="120">
        <v>6.1781052087372397E-2</v>
      </c>
      <c r="H46" s="96">
        <v>542</v>
      </c>
      <c r="I46" s="120">
        <v>7.0052992115807206E-2</v>
      </c>
      <c r="J46" s="96">
        <v>985</v>
      </c>
      <c r="K46" s="120">
        <v>0.12731032700012901</v>
      </c>
      <c r="L46" s="96">
        <v>2366</v>
      </c>
      <c r="M46" s="120">
        <v>0.30580328292619902</v>
      </c>
      <c r="N46" s="96">
        <v>1055</v>
      </c>
      <c r="O46" s="120">
        <v>0.13635776140622999</v>
      </c>
      <c r="P46" s="101">
        <v>5825</v>
      </c>
      <c r="R46" s="55">
        <v>234</v>
      </c>
      <c r="S46" s="55">
        <v>2157</v>
      </c>
      <c r="T46" s="55">
        <v>2552</v>
      </c>
      <c r="U46" s="55">
        <v>2714</v>
      </c>
      <c r="V46" s="55">
        <v>3925</v>
      </c>
      <c r="W46" s="55">
        <v>7298</v>
      </c>
      <c r="X46" s="55">
        <v>3148</v>
      </c>
      <c r="Y46"/>
    </row>
    <row r="47" spans="1:25" ht="15">
      <c r="A47" s="93">
        <v>59</v>
      </c>
      <c r="B47" s="94" t="s">
        <v>39</v>
      </c>
      <c r="C47" s="119">
        <v>5292</v>
      </c>
      <c r="D47" s="96">
        <v>91</v>
      </c>
      <c r="E47" s="120">
        <v>1.7195767195767198E-2</v>
      </c>
      <c r="F47" s="96">
        <v>134</v>
      </c>
      <c r="G47" s="120">
        <v>2.5321239606953899E-2</v>
      </c>
      <c r="H47" s="96">
        <v>167</v>
      </c>
      <c r="I47" s="120">
        <v>3.1557067271352997E-2</v>
      </c>
      <c r="J47" s="96">
        <v>252</v>
      </c>
      <c r="K47" s="120">
        <v>4.7619047619047603E-2</v>
      </c>
      <c r="L47" s="96">
        <v>928</v>
      </c>
      <c r="M47" s="120">
        <v>0.17535903250189</v>
      </c>
      <c r="N47" s="96">
        <v>897</v>
      </c>
      <c r="O47" s="120">
        <v>0.169501133786848</v>
      </c>
      <c r="P47" s="101">
        <v>2469</v>
      </c>
      <c r="R47" s="55">
        <v>240</v>
      </c>
      <c r="S47" s="55">
        <v>230</v>
      </c>
      <c r="T47" s="55">
        <v>381</v>
      </c>
      <c r="U47" s="55">
        <v>486</v>
      </c>
      <c r="V47" s="55">
        <v>769</v>
      </c>
      <c r="W47" s="55">
        <v>2539</v>
      </c>
      <c r="X47" s="55">
        <v>2111</v>
      </c>
      <c r="Y47"/>
    </row>
    <row r="48" spans="1:25" ht="15">
      <c r="A48" s="93">
        <v>113</v>
      </c>
      <c r="B48" s="94" t="s">
        <v>55</v>
      </c>
      <c r="C48" s="119">
        <v>11168</v>
      </c>
      <c r="D48" s="96">
        <v>509</v>
      </c>
      <c r="E48" s="120">
        <v>4.5576647564469899E-2</v>
      </c>
      <c r="F48" s="96">
        <v>529</v>
      </c>
      <c r="G48" s="120">
        <v>4.7367478510028697E-2</v>
      </c>
      <c r="H48" s="96">
        <v>664</v>
      </c>
      <c r="I48" s="120">
        <v>5.9455587392550101E-2</v>
      </c>
      <c r="J48" s="96">
        <v>1163</v>
      </c>
      <c r="K48" s="120">
        <v>0.104136819484241</v>
      </c>
      <c r="L48" s="96">
        <v>2563</v>
      </c>
      <c r="M48" s="120">
        <v>0.229494985673352</v>
      </c>
      <c r="N48" s="96">
        <v>1115</v>
      </c>
      <c r="O48" s="120">
        <v>9.9838825214899701E-2</v>
      </c>
      <c r="P48" s="101">
        <v>6543</v>
      </c>
      <c r="R48" s="55">
        <v>284</v>
      </c>
      <c r="S48" s="55">
        <v>1808</v>
      </c>
      <c r="T48" s="55">
        <v>2170</v>
      </c>
      <c r="U48" s="55">
        <v>2096</v>
      </c>
      <c r="V48" s="55">
        <v>3177</v>
      </c>
      <c r="W48" s="55">
        <v>6374</v>
      </c>
      <c r="X48" s="55">
        <v>2995</v>
      </c>
      <c r="Y48"/>
    </row>
    <row r="49" spans="1:25" ht="15">
      <c r="A49" s="93">
        <v>125</v>
      </c>
      <c r="B49" s="94" t="s">
        <v>59</v>
      </c>
      <c r="C49" s="119">
        <v>9134</v>
      </c>
      <c r="D49" s="96">
        <v>427</v>
      </c>
      <c r="E49" s="120">
        <v>4.6748412524633201E-2</v>
      </c>
      <c r="F49" s="96">
        <v>594</v>
      </c>
      <c r="G49" s="120">
        <v>6.5031749507335201E-2</v>
      </c>
      <c r="H49" s="96">
        <v>631</v>
      </c>
      <c r="I49" s="120">
        <v>6.9082548719071601E-2</v>
      </c>
      <c r="J49" s="96">
        <v>1232</v>
      </c>
      <c r="K49" s="120">
        <v>0.134880665644843</v>
      </c>
      <c r="L49" s="96">
        <v>2804</v>
      </c>
      <c r="M49" s="120">
        <v>0.30698489161375098</v>
      </c>
      <c r="N49" s="96">
        <v>1088</v>
      </c>
      <c r="O49" s="120">
        <v>0.119115393037005</v>
      </c>
      <c r="P49" s="101">
        <v>6776</v>
      </c>
      <c r="R49" s="55">
        <v>306</v>
      </c>
      <c r="S49" s="55">
        <v>312</v>
      </c>
      <c r="T49" s="55">
        <v>394</v>
      </c>
      <c r="U49" s="55">
        <v>437</v>
      </c>
      <c r="V49" s="55">
        <v>721</v>
      </c>
      <c r="W49" s="55">
        <v>1593</v>
      </c>
      <c r="X49" s="55">
        <v>784</v>
      </c>
      <c r="Y49"/>
    </row>
    <row r="50" spans="1:25" ht="15">
      <c r="A50" s="93">
        <v>138</v>
      </c>
      <c r="B50" s="94" t="s">
        <v>65</v>
      </c>
      <c r="C50" s="119">
        <v>15337</v>
      </c>
      <c r="D50" s="96">
        <v>728</v>
      </c>
      <c r="E50" s="120">
        <v>4.7466910086718397E-2</v>
      </c>
      <c r="F50" s="96">
        <v>893</v>
      </c>
      <c r="G50" s="120">
        <v>5.8225207015713598E-2</v>
      </c>
      <c r="H50" s="96">
        <v>1040</v>
      </c>
      <c r="I50" s="120">
        <v>6.7809871552454895E-2</v>
      </c>
      <c r="J50" s="96">
        <v>1736</v>
      </c>
      <c r="K50" s="120">
        <v>0.11319032405294401</v>
      </c>
      <c r="L50" s="96">
        <v>4291</v>
      </c>
      <c r="M50" s="120">
        <v>0.279780921953446</v>
      </c>
      <c r="N50" s="96">
        <v>2622</v>
      </c>
      <c r="O50" s="120">
        <v>0.17095911847167</v>
      </c>
      <c r="P50" s="101">
        <v>11310</v>
      </c>
      <c r="R50" s="55">
        <v>347</v>
      </c>
      <c r="S50" s="55">
        <v>105</v>
      </c>
      <c r="T50" s="55">
        <v>167</v>
      </c>
      <c r="U50" s="55">
        <v>193</v>
      </c>
      <c r="V50" s="55">
        <v>354</v>
      </c>
      <c r="W50" s="55">
        <v>1171</v>
      </c>
      <c r="X50" s="55">
        <v>947</v>
      </c>
      <c r="Y50"/>
    </row>
    <row r="51" spans="1:25" ht="15">
      <c r="A51" s="93">
        <v>234</v>
      </c>
      <c r="B51" s="94" t="s">
        <v>92</v>
      </c>
      <c r="C51" s="119">
        <v>24937</v>
      </c>
      <c r="D51" s="96">
        <v>2157</v>
      </c>
      <c r="E51" s="120">
        <v>8.6497974896739799E-2</v>
      </c>
      <c r="F51" s="96">
        <v>2552</v>
      </c>
      <c r="G51" s="120">
        <v>0.102337891486546</v>
      </c>
      <c r="H51" s="96">
        <v>2714</v>
      </c>
      <c r="I51" s="120">
        <v>0.1088342623411</v>
      </c>
      <c r="J51" s="96">
        <v>3925</v>
      </c>
      <c r="K51" s="120">
        <v>0.15739663953162</v>
      </c>
      <c r="L51" s="96">
        <v>7298</v>
      </c>
      <c r="M51" s="120">
        <v>0.29265749689216802</v>
      </c>
      <c r="N51" s="96">
        <v>3148</v>
      </c>
      <c r="O51" s="120">
        <v>0.126238120062558</v>
      </c>
      <c r="P51" s="101">
        <v>21794</v>
      </c>
      <c r="R51" s="55">
        <v>411</v>
      </c>
      <c r="S51" s="55">
        <v>363</v>
      </c>
      <c r="T51" s="55">
        <v>511</v>
      </c>
      <c r="U51" s="55">
        <v>647</v>
      </c>
      <c r="V51" s="55">
        <v>1073</v>
      </c>
      <c r="W51" s="55">
        <v>2948</v>
      </c>
      <c r="X51" s="55">
        <v>1702</v>
      </c>
      <c r="Y51"/>
    </row>
    <row r="52" spans="1:25" ht="15">
      <c r="A52" s="93">
        <v>240</v>
      </c>
      <c r="B52" s="94" t="s">
        <v>97</v>
      </c>
      <c r="C52" s="119">
        <v>12571</v>
      </c>
      <c r="D52" s="96">
        <v>230</v>
      </c>
      <c r="E52" s="120">
        <v>1.82960782753958E-2</v>
      </c>
      <c r="F52" s="96">
        <v>381</v>
      </c>
      <c r="G52" s="120">
        <v>3.0307851404025098E-2</v>
      </c>
      <c r="H52" s="96">
        <v>486</v>
      </c>
      <c r="I52" s="120">
        <v>3.8660408877575402E-2</v>
      </c>
      <c r="J52" s="96">
        <v>769</v>
      </c>
      <c r="K52" s="120">
        <v>6.1172539972953598E-2</v>
      </c>
      <c r="L52" s="96">
        <v>2539</v>
      </c>
      <c r="M52" s="120">
        <v>0.201972794527086</v>
      </c>
      <c r="N52" s="96">
        <v>2111</v>
      </c>
      <c r="O52" s="120">
        <v>0.167926179301567</v>
      </c>
      <c r="P52" s="101">
        <v>6516</v>
      </c>
      <c r="R52" s="55">
        <v>501</v>
      </c>
      <c r="S52" s="55">
        <v>91</v>
      </c>
      <c r="T52" s="55">
        <v>137</v>
      </c>
      <c r="U52" s="55">
        <v>157</v>
      </c>
      <c r="V52" s="55">
        <v>243</v>
      </c>
      <c r="W52" s="55">
        <v>714</v>
      </c>
      <c r="X52" s="55">
        <v>483</v>
      </c>
      <c r="Y52"/>
    </row>
    <row r="53" spans="1:25" ht="15">
      <c r="A53" s="93">
        <v>284</v>
      </c>
      <c r="B53" s="94" t="s">
        <v>108</v>
      </c>
      <c r="C53" s="119">
        <v>21808</v>
      </c>
      <c r="D53" s="96">
        <v>1808</v>
      </c>
      <c r="E53" s="120">
        <v>8.2905355832721905E-2</v>
      </c>
      <c r="F53" s="96">
        <v>2170</v>
      </c>
      <c r="G53" s="120">
        <v>9.9504768892149695E-2</v>
      </c>
      <c r="H53" s="96">
        <v>2096</v>
      </c>
      <c r="I53" s="120">
        <v>9.6111518708730706E-2</v>
      </c>
      <c r="J53" s="96">
        <v>3177</v>
      </c>
      <c r="K53" s="120">
        <v>0.14568048422597199</v>
      </c>
      <c r="L53" s="96">
        <v>6374</v>
      </c>
      <c r="M53" s="120">
        <v>0.29227806309611198</v>
      </c>
      <c r="N53" s="96">
        <v>2995</v>
      </c>
      <c r="O53" s="120">
        <v>0.13733492296405</v>
      </c>
      <c r="P53" s="101">
        <v>18620</v>
      </c>
      <c r="R53" s="55">
        <v>543</v>
      </c>
      <c r="S53" s="55">
        <v>457</v>
      </c>
      <c r="T53" s="55">
        <v>637</v>
      </c>
      <c r="U53" s="55">
        <v>694</v>
      </c>
      <c r="V53" s="55">
        <v>1111</v>
      </c>
      <c r="W53" s="55">
        <v>2466</v>
      </c>
      <c r="X53" s="55">
        <v>1098</v>
      </c>
      <c r="Y53"/>
    </row>
    <row r="54" spans="1:25" ht="15">
      <c r="A54" s="93">
        <v>306</v>
      </c>
      <c r="B54" s="94" t="s">
        <v>110</v>
      </c>
      <c r="C54" s="119">
        <v>6491</v>
      </c>
      <c r="D54" s="96">
        <v>312</v>
      </c>
      <c r="E54" s="120">
        <v>4.8066553689724199E-2</v>
      </c>
      <c r="F54" s="96">
        <v>394</v>
      </c>
      <c r="G54" s="120">
        <v>6.0699429979972297E-2</v>
      </c>
      <c r="H54" s="96">
        <v>437</v>
      </c>
      <c r="I54" s="120">
        <v>6.7323987059004803E-2</v>
      </c>
      <c r="J54" s="96">
        <v>721</v>
      </c>
      <c r="K54" s="120">
        <v>0.11107687567401001</v>
      </c>
      <c r="L54" s="96">
        <v>1593</v>
      </c>
      <c r="M54" s="120">
        <v>0.245416730858111</v>
      </c>
      <c r="N54" s="96">
        <v>784</v>
      </c>
      <c r="O54" s="120">
        <v>0.12078262209212801</v>
      </c>
      <c r="P54" s="101">
        <v>4241</v>
      </c>
      <c r="R54" s="55">
        <v>628</v>
      </c>
      <c r="S54" s="55">
        <v>540</v>
      </c>
      <c r="T54" s="55">
        <v>689</v>
      </c>
      <c r="U54" s="55">
        <v>856</v>
      </c>
      <c r="V54" s="55">
        <v>1105</v>
      </c>
      <c r="W54" s="55">
        <v>2671</v>
      </c>
      <c r="X54" s="55">
        <v>1203</v>
      </c>
      <c r="Y54"/>
    </row>
    <row r="55" spans="1:25" ht="15">
      <c r="A55" s="93">
        <v>347</v>
      </c>
      <c r="B55" s="94" t="s">
        <v>124</v>
      </c>
      <c r="C55" s="119">
        <v>4961</v>
      </c>
      <c r="D55" s="96">
        <v>105</v>
      </c>
      <c r="E55" s="120">
        <v>2.11650876839347E-2</v>
      </c>
      <c r="F55" s="96">
        <v>167</v>
      </c>
      <c r="G55" s="120">
        <v>3.3662568030639002E-2</v>
      </c>
      <c r="H55" s="96">
        <v>193</v>
      </c>
      <c r="I55" s="120">
        <v>3.8903446885708501E-2</v>
      </c>
      <c r="J55" s="96">
        <v>354</v>
      </c>
      <c r="K55" s="120">
        <v>7.1356581334408406E-2</v>
      </c>
      <c r="L55" s="96">
        <v>1171</v>
      </c>
      <c r="M55" s="120">
        <v>0.23604112074178599</v>
      </c>
      <c r="N55" s="96">
        <v>947</v>
      </c>
      <c r="O55" s="120">
        <v>0.190888933682725</v>
      </c>
      <c r="P55" s="101">
        <v>2937</v>
      </c>
      <c r="R55" s="55">
        <v>656</v>
      </c>
      <c r="S55" s="55">
        <v>563</v>
      </c>
      <c r="T55" s="55">
        <v>556</v>
      </c>
      <c r="U55" s="55">
        <v>604</v>
      </c>
      <c r="V55" s="55">
        <v>1136</v>
      </c>
      <c r="W55" s="55">
        <v>2976</v>
      </c>
      <c r="X55" s="55">
        <v>1556</v>
      </c>
      <c r="Y55"/>
    </row>
    <row r="56" spans="1:25" ht="15">
      <c r="A56" s="93">
        <v>411</v>
      </c>
      <c r="B56" s="94" t="s">
        <v>145</v>
      </c>
      <c r="C56" s="119">
        <v>10896</v>
      </c>
      <c r="D56" s="96">
        <v>363</v>
      </c>
      <c r="E56" s="120">
        <v>3.3314977973568298E-2</v>
      </c>
      <c r="F56" s="96">
        <v>511</v>
      </c>
      <c r="G56" s="120">
        <v>4.6897944199706297E-2</v>
      </c>
      <c r="H56" s="96">
        <v>647</v>
      </c>
      <c r="I56" s="120">
        <v>5.9379588839941301E-2</v>
      </c>
      <c r="J56" s="96">
        <v>1073</v>
      </c>
      <c r="K56" s="120">
        <v>9.8476505139500695E-2</v>
      </c>
      <c r="L56" s="96">
        <v>2948</v>
      </c>
      <c r="M56" s="120">
        <v>0.270558002936858</v>
      </c>
      <c r="N56" s="96">
        <v>1702</v>
      </c>
      <c r="O56" s="120">
        <v>0.156204111600587</v>
      </c>
      <c r="P56" s="101">
        <v>7244</v>
      </c>
      <c r="R56" s="55">
        <v>761</v>
      </c>
      <c r="S56" s="55">
        <v>547</v>
      </c>
      <c r="T56" s="55">
        <v>606</v>
      </c>
      <c r="U56" s="55">
        <v>675</v>
      </c>
      <c r="V56" s="55">
        <v>1348</v>
      </c>
      <c r="W56" s="55">
        <v>3236</v>
      </c>
      <c r="X56" s="55">
        <v>1908</v>
      </c>
      <c r="Y56"/>
    </row>
    <row r="57" spans="1:25" ht="15">
      <c r="A57" s="93">
        <v>501</v>
      </c>
      <c r="B57" s="94" t="s">
        <v>163</v>
      </c>
      <c r="C57" s="119">
        <v>3496</v>
      </c>
      <c r="D57" s="96">
        <v>91</v>
      </c>
      <c r="E57" s="120">
        <v>2.6029748283752902E-2</v>
      </c>
      <c r="F57" s="96">
        <v>137</v>
      </c>
      <c r="G57" s="120">
        <v>3.9187643020594999E-2</v>
      </c>
      <c r="H57" s="96">
        <v>157</v>
      </c>
      <c r="I57" s="120">
        <v>4.4908466819221997E-2</v>
      </c>
      <c r="J57" s="96">
        <v>243</v>
      </c>
      <c r="K57" s="120">
        <v>6.9508009153318104E-2</v>
      </c>
      <c r="L57" s="96">
        <v>714</v>
      </c>
      <c r="M57" s="120">
        <v>0.20423340961098399</v>
      </c>
      <c r="N57" s="96">
        <v>483</v>
      </c>
      <c r="O57" s="120">
        <v>0.13815789473684201</v>
      </c>
      <c r="P57" s="101">
        <v>1825</v>
      </c>
      <c r="R57" s="55">
        <v>842</v>
      </c>
      <c r="S57" s="55">
        <v>416</v>
      </c>
      <c r="T57" s="55">
        <v>481</v>
      </c>
      <c r="U57" s="55">
        <v>600</v>
      </c>
      <c r="V57" s="55">
        <v>875</v>
      </c>
      <c r="W57" s="55">
        <v>2024</v>
      </c>
      <c r="X57" s="55">
        <v>1093</v>
      </c>
      <c r="Y57"/>
    </row>
    <row r="58" spans="1:25" ht="15">
      <c r="A58" s="93">
        <v>543</v>
      </c>
      <c r="B58" s="94" t="s">
        <v>167</v>
      </c>
      <c r="C58" s="119">
        <v>8835</v>
      </c>
      <c r="D58" s="96">
        <v>457</v>
      </c>
      <c r="E58" s="120">
        <v>5.1726089417091101E-2</v>
      </c>
      <c r="F58" s="96">
        <v>637</v>
      </c>
      <c r="G58" s="120">
        <v>7.2099603848330501E-2</v>
      </c>
      <c r="H58" s="96">
        <v>694</v>
      </c>
      <c r="I58" s="120">
        <v>7.8551216751556296E-2</v>
      </c>
      <c r="J58" s="96">
        <v>1111</v>
      </c>
      <c r="K58" s="120">
        <v>0.125749858517261</v>
      </c>
      <c r="L58" s="96">
        <v>2466</v>
      </c>
      <c r="M58" s="120">
        <v>0.27911714770798002</v>
      </c>
      <c r="N58" s="96">
        <v>1098</v>
      </c>
      <c r="O58" s="120">
        <v>0.12427843803056</v>
      </c>
      <c r="P58" s="101">
        <v>6463</v>
      </c>
      <c r="R58" s="55">
        <v>38</v>
      </c>
      <c r="S58" s="55">
        <v>537</v>
      </c>
      <c r="T58" s="55">
        <v>701</v>
      </c>
      <c r="U58" s="55">
        <v>858</v>
      </c>
      <c r="V58" s="55">
        <v>1419</v>
      </c>
      <c r="W58" s="55">
        <v>3489</v>
      </c>
      <c r="X58" s="55">
        <v>1749</v>
      </c>
      <c r="Y58"/>
    </row>
    <row r="59" spans="1:25" ht="15">
      <c r="A59" s="93">
        <v>628</v>
      </c>
      <c r="B59" s="94" t="s">
        <v>183</v>
      </c>
      <c r="C59" s="119">
        <v>9963</v>
      </c>
      <c r="D59" s="96">
        <v>540</v>
      </c>
      <c r="E59" s="120">
        <v>5.4200542005420099E-2</v>
      </c>
      <c r="F59" s="96">
        <v>689</v>
      </c>
      <c r="G59" s="120">
        <v>6.9155876743952599E-2</v>
      </c>
      <c r="H59" s="96">
        <v>856</v>
      </c>
      <c r="I59" s="120">
        <v>8.5917896215999198E-2</v>
      </c>
      <c r="J59" s="96">
        <v>1105</v>
      </c>
      <c r="K59" s="120">
        <v>0.110910368362943</v>
      </c>
      <c r="L59" s="96">
        <v>2671</v>
      </c>
      <c r="M59" s="120">
        <v>0.268091940178661</v>
      </c>
      <c r="N59" s="96">
        <v>1203</v>
      </c>
      <c r="O59" s="120">
        <v>0.120746763023186</v>
      </c>
      <c r="P59" s="101">
        <v>7064</v>
      </c>
      <c r="R59" s="55">
        <v>86</v>
      </c>
      <c r="S59" s="55">
        <v>158</v>
      </c>
      <c r="T59" s="55">
        <v>188</v>
      </c>
      <c r="U59" s="55">
        <v>256</v>
      </c>
      <c r="V59" s="55">
        <v>466</v>
      </c>
      <c r="W59" s="55">
        <v>1136</v>
      </c>
      <c r="X59" s="55">
        <v>528</v>
      </c>
      <c r="Y59"/>
    </row>
    <row r="60" spans="1:25" ht="15">
      <c r="A60" s="93">
        <v>656</v>
      </c>
      <c r="B60" s="94" t="s">
        <v>195</v>
      </c>
      <c r="C60" s="119">
        <v>18757</v>
      </c>
      <c r="D60" s="96">
        <v>563</v>
      </c>
      <c r="E60" s="120">
        <v>3.0015460894599399E-2</v>
      </c>
      <c r="F60" s="96">
        <v>556</v>
      </c>
      <c r="G60" s="120">
        <v>2.9642266887028802E-2</v>
      </c>
      <c r="H60" s="96">
        <v>604</v>
      </c>
      <c r="I60" s="120">
        <v>3.22013115103695E-2</v>
      </c>
      <c r="J60" s="96">
        <v>1136</v>
      </c>
      <c r="K60" s="120">
        <v>6.0564056085727999E-2</v>
      </c>
      <c r="L60" s="96">
        <v>2976</v>
      </c>
      <c r="M60" s="120">
        <v>0.15866076664711801</v>
      </c>
      <c r="N60" s="96">
        <v>1556</v>
      </c>
      <c r="O60" s="120">
        <v>8.2955696539958407E-2</v>
      </c>
      <c r="P60" s="101">
        <v>7391</v>
      </c>
      <c r="R60" s="55">
        <v>107</v>
      </c>
      <c r="S60" s="55">
        <v>372</v>
      </c>
      <c r="T60" s="55">
        <v>533</v>
      </c>
      <c r="U60" s="55">
        <v>646</v>
      </c>
      <c r="V60" s="55">
        <v>975</v>
      </c>
      <c r="W60" s="55">
        <v>2129</v>
      </c>
      <c r="X60" s="55">
        <v>878</v>
      </c>
      <c r="Y60"/>
    </row>
    <row r="61" spans="1:25" ht="15">
      <c r="A61" s="93">
        <v>761</v>
      </c>
      <c r="B61" s="94" t="s">
        <v>230</v>
      </c>
      <c r="C61" s="119">
        <v>16647</v>
      </c>
      <c r="D61" s="96">
        <v>547</v>
      </c>
      <c r="E61" s="120">
        <v>3.2858773352555999E-2</v>
      </c>
      <c r="F61" s="96">
        <v>606</v>
      </c>
      <c r="G61" s="120">
        <v>3.64029554874752E-2</v>
      </c>
      <c r="H61" s="96">
        <v>675</v>
      </c>
      <c r="I61" s="120">
        <v>4.0547846458821403E-2</v>
      </c>
      <c r="J61" s="96">
        <v>1348</v>
      </c>
      <c r="K61" s="120">
        <v>8.09755511503574E-2</v>
      </c>
      <c r="L61" s="96">
        <v>3236</v>
      </c>
      <c r="M61" s="120">
        <v>0.19438937946777199</v>
      </c>
      <c r="N61" s="96">
        <v>1908</v>
      </c>
      <c r="O61" s="120">
        <v>0.114615245990269</v>
      </c>
      <c r="P61" s="101">
        <v>8320</v>
      </c>
      <c r="R61" s="55">
        <v>134</v>
      </c>
      <c r="S61" s="55">
        <v>359</v>
      </c>
      <c r="T61" s="55">
        <v>518</v>
      </c>
      <c r="U61" s="55">
        <v>726</v>
      </c>
      <c r="V61" s="55">
        <v>1212</v>
      </c>
      <c r="W61" s="55">
        <v>2517</v>
      </c>
      <c r="X61" s="55">
        <v>1114</v>
      </c>
      <c r="Y61"/>
    </row>
    <row r="62" spans="1:25" ht="15">
      <c r="A62" s="93">
        <v>842</v>
      </c>
      <c r="B62" s="94" t="s">
        <v>244</v>
      </c>
      <c r="C62" s="119">
        <v>7527</v>
      </c>
      <c r="D62" s="96">
        <v>416</v>
      </c>
      <c r="E62" s="120">
        <v>5.5267702936096702E-2</v>
      </c>
      <c r="F62" s="96">
        <v>481</v>
      </c>
      <c r="G62" s="120">
        <v>6.3903281519861799E-2</v>
      </c>
      <c r="H62" s="96">
        <v>600</v>
      </c>
      <c r="I62" s="120">
        <v>7.9713033080908699E-2</v>
      </c>
      <c r="J62" s="96">
        <v>875</v>
      </c>
      <c r="K62" s="120">
        <v>0.116248173242992</v>
      </c>
      <c r="L62" s="96">
        <v>2024</v>
      </c>
      <c r="M62" s="120">
        <v>0.26889863159293198</v>
      </c>
      <c r="N62" s="96">
        <v>1093</v>
      </c>
      <c r="O62" s="120">
        <v>0.14521057526238901</v>
      </c>
      <c r="P62" s="101">
        <v>5489</v>
      </c>
      <c r="R62" s="55">
        <v>150</v>
      </c>
      <c r="S62" s="55">
        <v>60</v>
      </c>
      <c r="T62" s="55">
        <v>91</v>
      </c>
      <c r="U62" s="55">
        <v>117</v>
      </c>
      <c r="V62" s="55">
        <v>245</v>
      </c>
      <c r="W62" s="55">
        <v>644</v>
      </c>
      <c r="X62" s="55">
        <v>465</v>
      </c>
      <c r="Y62"/>
    </row>
    <row r="63" spans="1:25" ht="15">
      <c r="A63" s="89">
        <v>6</v>
      </c>
      <c r="B63" s="90" t="s">
        <v>321</v>
      </c>
      <c r="C63" s="91">
        <v>256574</v>
      </c>
      <c r="D63" s="91">
        <v>8435</v>
      </c>
      <c r="E63" s="118">
        <v>3.2875505702058702E-2</v>
      </c>
      <c r="F63" s="91">
        <v>11436</v>
      </c>
      <c r="G63" s="118">
        <v>4.45719363614396E-2</v>
      </c>
      <c r="H63" s="91">
        <v>13884</v>
      </c>
      <c r="I63" s="118">
        <v>5.4113043410478102E-2</v>
      </c>
      <c r="J63" s="91">
        <v>24334</v>
      </c>
      <c r="K63" s="118">
        <v>9.4842033877165999E-2</v>
      </c>
      <c r="L63" s="91">
        <v>54055</v>
      </c>
      <c r="M63" s="118">
        <v>0.210679959777686</v>
      </c>
      <c r="N63" s="91">
        <v>24881</v>
      </c>
      <c r="O63" s="118">
        <v>9.6973972421211793E-2</v>
      </c>
      <c r="P63" s="100">
        <v>137025</v>
      </c>
      <c r="R63" s="55">
        <v>237</v>
      </c>
      <c r="S63" s="55">
        <v>509</v>
      </c>
      <c r="T63" s="55">
        <v>712</v>
      </c>
      <c r="U63" s="55">
        <v>857</v>
      </c>
      <c r="V63" s="55">
        <v>1878</v>
      </c>
      <c r="W63" s="55">
        <v>4022</v>
      </c>
      <c r="X63" s="55">
        <v>1408</v>
      </c>
      <c r="Y63"/>
    </row>
    <row r="64" spans="1:25" ht="15">
      <c r="A64" s="93">
        <v>38</v>
      </c>
      <c r="B64" s="94" t="s">
        <v>22</v>
      </c>
      <c r="C64" s="119">
        <v>12558</v>
      </c>
      <c r="D64" s="96">
        <v>537</v>
      </c>
      <c r="E64" s="120">
        <v>4.2761586239847098E-2</v>
      </c>
      <c r="F64" s="96">
        <v>701</v>
      </c>
      <c r="G64" s="120">
        <v>5.5820990603599303E-2</v>
      </c>
      <c r="H64" s="96">
        <v>858</v>
      </c>
      <c r="I64" s="120">
        <v>6.8322981366459604E-2</v>
      </c>
      <c r="J64" s="96">
        <v>1419</v>
      </c>
      <c r="K64" s="120">
        <v>0.112995699952222</v>
      </c>
      <c r="L64" s="96">
        <v>3489</v>
      </c>
      <c r="M64" s="120">
        <v>0.277830864787386</v>
      </c>
      <c r="N64" s="96">
        <v>1749</v>
      </c>
      <c r="O64" s="120">
        <v>0.13927376970855199</v>
      </c>
      <c r="P64" s="101">
        <v>8753</v>
      </c>
      <c r="R64" s="55">
        <v>264</v>
      </c>
      <c r="S64" s="55">
        <v>181</v>
      </c>
      <c r="T64" s="55">
        <v>241</v>
      </c>
      <c r="U64" s="55">
        <v>256</v>
      </c>
      <c r="V64" s="55">
        <v>545</v>
      </c>
      <c r="W64" s="55">
        <v>1164</v>
      </c>
      <c r="X64" s="55">
        <v>518</v>
      </c>
      <c r="Y64"/>
    </row>
    <row r="65" spans="1:25" ht="15">
      <c r="A65" s="93">
        <v>86</v>
      </c>
      <c r="B65" s="94" t="s">
        <v>43</v>
      </c>
      <c r="C65" s="119">
        <v>6148</v>
      </c>
      <c r="D65" s="96">
        <v>158</v>
      </c>
      <c r="E65" s="120">
        <v>2.5699414443721501E-2</v>
      </c>
      <c r="F65" s="96">
        <v>188</v>
      </c>
      <c r="G65" s="120">
        <v>3.0579050097592701E-2</v>
      </c>
      <c r="H65" s="96">
        <v>256</v>
      </c>
      <c r="I65" s="120">
        <v>4.1639557579700698E-2</v>
      </c>
      <c r="J65" s="96">
        <v>466</v>
      </c>
      <c r="K65" s="120">
        <v>7.5797007156799004E-2</v>
      </c>
      <c r="L65" s="96">
        <v>1136</v>
      </c>
      <c r="M65" s="120">
        <v>0.184775536759922</v>
      </c>
      <c r="N65" s="96">
        <v>528</v>
      </c>
      <c r="O65" s="120">
        <v>8.5881587508132698E-2</v>
      </c>
      <c r="P65" s="101">
        <v>2732</v>
      </c>
      <c r="R65" s="55">
        <v>310</v>
      </c>
      <c r="S65" s="55">
        <v>195</v>
      </c>
      <c r="T65" s="55">
        <v>321</v>
      </c>
      <c r="U65" s="55">
        <v>393</v>
      </c>
      <c r="V65" s="55">
        <v>657</v>
      </c>
      <c r="W65" s="55">
        <v>1793</v>
      </c>
      <c r="X65" s="55">
        <v>1310</v>
      </c>
      <c r="Y65"/>
    </row>
    <row r="66" spans="1:25" ht="15">
      <c r="A66" s="93">
        <v>107</v>
      </c>
      <c r="B66" s="94" t="s">
        <v>993</v>
      </c>
      <c r="C66" s="119">
        <v>7905</v>
      </c>
      <c r="D66" s="96">
        <v>372</v>
      </c>
      <c r="E66" s="120">
        <v>4.7058823529411799E-2</v>
      </c>
      <c r="F66" s="96">
        <v>533</v>
      </c>
      <c r="G66" s="120">
        <v>6.7425679949399103E-2</v>
      </c>
      <c r="H66" s="96">
        <v>646</v>
      </c>
      <c r="I66" s="120">
        <v>8.1720430107526901E-2</v>
      </c>
      <c r="J66" s="96">
        <v>975</v>
      </c>
      <c r="K66" s="120">
        <v>0.123339658444023</v>
      </c>
      <c r="L66" s="96">
        <v>2129</v>
      </c>
      <c r="M66" s="120">
        <v>0.26932321315622998</v>
      </c>
      <c r="N66" s="96">
        <v>878</v>
      </c>
      <c r="O66" s="120">
        <v>0.111068943706515</v>
      </c>
      <c r="P66" s="101">
        <v>5533</v>
      </c>
      <c r="R66" s="55">
        <v>315</v>
      </c>
      <c r="S66" s="55">
        <v>244</v>
      </c>
      <c r="T66" s="55">
        <v>304</v>
      </c>
      <c r="U66" s="55">
        <v>339</v>
      </c>
      <c r="V66" s="55">
        <v>613</v>
      </c>
      <c r="W66" s="55">
        <v>1462</v>
      </c>
      <c r="X66" s="55">
        <v>879</v>
      </c>
      <c r="Y66"/>
    </row>
    <row r="67" spans="1:25" ht="15">
      <c r="A67" s="93">
        <v>134</v>
      </c>
      <c r="B67" s="94" t="s">
        <v>63</v>
      </c>
      <c r="C67" s="119">
        <v>10063</v>
      </c>
      <c r="D67" s="96">
        <v>359</v>
      </c>
      <c r="E67" s="120">
        <v>3.5675245950511802E-2</v>
      </c>
      <c r="F67" s="96">
        <v>518</v>
      </c>
      <c r="G67" s="120">
        <v>5.1475703070654903E-2</v>
      </c>
      <c r="H67" s="96">
        <v>726</v>
      </c>
      <c r="I67" s="120">
        <v>7.2145483454238296E-2</v>
      </c>
      <c r="J67" s="96">
        <v>1212</v>
      </c>
      <c r="K67" s="120">
        <v>0.120441220312034</v>
      </c>
      <c r="L67" s="96">
        <v>2517</v>
      </c>
      <c r="M67" s="120">
        <v>0.25012421743018998</v>
      </c>
      <c r="N67" s="96">
        <v>1114</v>
      </c>
      <c r="O67" s="120">
        <v>0.110702573785154</v>
      </c>
      <c r="P67" s="101">
        <v>6446</v>
      </c>
      <c r="R67" s="55">
        <v>361</v>
      </c>
      <c r="S67" s="55">
        <v>1076</v>
      </c>
      <c r="T67" s="55">
        <v>1401</v>
      </c>
      <c r="U67" s="55">
        <v>1866</v>
      </c>
      <c r="V67" s="55">
        <v>2760</v>
      </c>
      <c r="W67" s="55">
        <v>5670</v>
      </c>
      <c r="X67" s="55">
        <v>2779</v>
      </c>
      <c r="Y67"/>
    </row>
    <row r="68" spans="1:25" ht="15">
      <c r="A68" s="93">
        <v>150</v>
      </c>
      <c r="B68" s="94" t="s">
        <v>994</v>
      </c>
      <c r="C68" s="119">
        <v>3932</v>
      </c>
      <c r="D68" s="96">
        <v>60</v>
      </c>
      <c r="E68" s="120">
        <v>1.52594099694812E-2</v>
      </c>
      <c r="F68" s="96">
        <v>91</v>
      </c>
      <c r="G68" s="120">
        <v>2.3143438453713101E-2</v>
      </c>
      <c r="H68" s="96">
        <v>117</v>
      </c>
      <c r="I68" s="120">
        <v>2.9755849440488299E-2</v>
      </c>
      <c r="J68" s="96">
        <v>245</v>
      </c>
      <c r="K68" s="120">
        <v>6.2309257375381497E-2</v>
      </c>
      <c r="L68" s="96">
        <v>644</v>
      </c>
      <c r="M68" s="120">
        <v>0.163784333672431</v>
      </c>
      <c r="N68" s="96">
        <v>465</v>
      </c>
      <c r="O68" s="120">
        <v>0.118260427263479</v>
      </c>
      <c r="P68" s="101">
        <v>1622</v>
      </c>
      <c r="R68" s="55">
        <v>647</v>
      </c>
      <c r="S68" s="55">
        <v>302</v>
      </c>
      <c r="T68" s="55">
        <v>353</v>
      </c>
      <c r="U68" s="55">
        <v>454</v>
      </c>
      <c r="V68" s="55">
        <v>598</v>
      </c>
      <c r="W68" s="55">
        <v>1547</v>
      </c>
      <c r="X68" s="55">
        <v>898</v>
      </c>
      <c r="Y68"/>
    </row>
    <row r="69" spans="1:25" ht="15">
      <c r="A69" s="93">
        <v>237</v>
      </c>
      <c r="B69" s="94" t="s">
        <v>95</v>
      </c>
      <c r="C69" s="119">
        <v>19849</v>
      </c>
      <c r="D69" s="96">
        <v>509</v>
      </c>
      <c r="E69" s="120">
        <v>2.5643609249836299E-2</v>
      </c>
      <c r="F69" s="96">
        <v>712</v>
      </c>
      <c r="G69" s="120">
        <v>3.5870824726686498E-2</v>
      </c>
      <c r="H69" s="96">
        <v>857</v>
      </c>
      <c r="I69" s="120">
        <v>4.3175978638722398E-2</v>
      </c>
      <c r="J69" s="96">
        <v>1878</v>
      </c>
      <c r="K69" s="120">
        <v>9.4614338253816294E-2</v>
      </c>
      <c r="L69" s="96">
        <v>4022</v>
      </c>
      <c r="M69" s="120">
        <v>0.202629855408333</v>
      </c>
      <c r="N69" s="96">
        <v>1408</v>
      </c>
      <c r="O69" s="120">
        <v>7.0935563504458704E-2</v>
      </c>
      <c r="P69" s="101">
        <v>9386</v>
      </c>
      <c r="R69" s="55">
        <v>658</v>
      </c>
      <c r="S69" s="55">
        <v>123</v>
      </c>
      <c r="T69" s="55">
        <v>146</v>
      </c>
      <c r="U69" s="55">
        <v>208</v>
      </c>
      <c r="V69" s="55">
        <v>328</v>
      </c>
      <c r="W69" s="55">
        <v>660</v>
      </c>
      <c r="X69" s="55">
        <v>306</v>
      </c>
      <c r="Y69"/>
    </row>
    <row r="70" spans="1:25" ht="15">
      <c r="A70" s="93">
        <v>264</v>
      </c>
      <c r="B70" s="94" t="s">
        <v>102</v>
      </c>
      <c r="C70" s="119">
        <v>12894</v>
      </c>
      <c r="D70" s="96">
        <v>181</v>
      </c>
      <c r="E70" s="120">
        <v>1.4037536838839799E-2</v>
      </c>
      <c r="F70" s="96">
        <v>241</v>
      </c>
      <c r="G70" s="120">
        <v>1.86908639677369E-2</v>
      </c>
      <c r="H70" s="96">
        <v>256</v>
      </c>
      <c r="I70" s="120">
        <v>1.9854195749961199E-2</v>
      </c>
      <c r="J70" s="96">
        <v>545</v>
      </c>
      <c r="K70" s="120">
        <v>4.2267721420815897E-2</v>
      </c>
      <c r="L70" s="96">
        <v>1164</v>
      </c>
      <c r="M70" s="120">
        <v>9.0274546300604899E-2</v>
      </c>
      <c r="N70" s="96">
        <v>518</v>
      </c>
      <c r="O70" s="120">
        <v>4.0173724212812199E-2</v>
      </c>
      <c r="P70" s="101">
        <v>2905</v>
      </c>
      <c r="R70" s="55">
        <v>664</v>
      </c>
      <c r="S70" s="55">
        <v>635</v>
      </c>
      <c r="T70" s="55">
        <v>746</v>
      </c>
      <c r="U70" s="55">
        <v>906</v>
      </c>
      <c r="V70" s="55">
        <v>1875</v>
      </c>
      <c r="W70" s="55">
        <v>4057</v>
      </c>
      <c r="X70" s="55">
        <v>1777</v>
      </c>
      <c r="Y70"/>
    </row>
    <row r="71" spans="1:25" ht="15">
      <c r="A71" s="93">
        <v>310</v>
      </c>
      <c r="B71" s="94" t="s">
        <v>114</v>
      </c>
      <c r="C71" s="119">
        <v>10420</v>
      </c>
      <c r="D71" s="96">
        <v>195</v>
      </c>
      <c r="E71" s="120">
        <v>1.8714011516314799E-2</v>
      </c>
      <c r="F71" s="96">
        <v>321</v>
      </c>
      <c r="G71" s="120">
        <v>3.08061420345489E-2</v>
      </c>
      <c r="H71" s="96">
        <v>393</v>
      </c>
      <c r="I71" s="120">
        <v>3.7715930902111297E-2</v>
      </c>
      <c r="J71" s="96">
        <v>657</v>
      </c>
      <c r="K71" s="120">
        <v>6.3051823416506697E-2</v>
      </c>
      <c r="L71" s="96">
        <v>1793</v>
      </c>
      <c r="M71" s="120">
        <v>0.17207293666026899</v>
      </c>
      <c r="N71" s="96">
        <v>1310</v>
      </c>
      <c r="O71" s="120">
        <v>0.12571976967370399</v>
      </c>
      <c r="P71" s="101">
        <v>4669</v>
      </c>
      <c r="R71" s="55">
        <v>686</v>
      </c>
      <c r="S71" s="55">
        <v>952</v>
      </c>
      <c r="T71" s="55">
        <v>1441</v>
      </c>
      <c r="U71" s="55">
        <v>1506</v>
      </c>
      <c r="V71" s="55">
        <v>3137</v>
      </c>
      <c r="W71" s="55">
        <v>7213</v>
      </c>
      <c r="X71" s="55">
        <v>3168</v>
      </c>
      <c r="Y71"/>
    </row>
    <row r="72" spans="1:25" ht="15">
      <c r="A72" s="93">
        <v>315</v>
      </c>
      <c r="B72" s="94" t="s">
        <v>118</v>
      </c>
      <c r="C72" s="119">
        <v>7031</v>
      </c>
      <c r="D72" s="96">
        <v>244</v>
      </c>
      <c r="E72" s="120">
        <v>3.4703456122884398E-2</v>
      </c>
      <c r="F72" s="96">
        <v>304</v>
      </c>
      <c r="G72" s="120">
        <v>4.3237092874413303E-2</v>
      </c>
      <c r="H72" s="96">
        <v>339</v>
      </c>
      <c r="I72" s="120">
        <v>4.8215047646138501E-2</v>
      </c>
      <c r="J72" s="96">
        <v>613</v>
      </c>
      <c r="K72" s="120">
        <v>8.71853221447874E-2</v>
      </c>
      <c r="L72" s="96">
        <v>1462</v>
      </c>
      <c r="M72" s="120">
        <v>0.20793628217892199</v>
      </c>
      <c r="N72" s="96">
        <v>879</v>
      </c>
      <c r="O72" s="120">
        <v>0.125017778409899</v>
      </c>
      <c r="P72" s="101">
        <v>3841</v>
      </c>
      <c r="R72" s="55">
        <v>819</v>
      </c>
      <c r="S72" s="55">
        <v>259</v>
      </c>
      <c r="T72" s="55">
        <v>300</v>
      </c>
      <c r="U72" s="55">
        <v>440</v>
      </c>
      <c r="V72" s="55">
        <v>654</v>
      </c>
      <c r="W72" s="55">
        <v>1482</v>
      </c>
      <c r="X72" s="55">
        <v>667</v>
      </c>
      <c r="Y72"/>
    </row>
    <row r="73" spans="1:25" ht="15">
      <c r="A73" s="93">
        <v>361</v>
      </c>
      <c r="B73" s="94" t="s">
        <v>131</v>
      </c>
      <c r="C73" s="119">
        <v>29650</v>
      </c>
      <c r="D73" s="96">
        <v>1076</v>
      </c>
      <c r="E73" s="120">
        <v>3.6290050590219197E-2</v>
      </c>
      <c r="F73" s="96">
        <v>1401</v>
      </c>
      <c r="G73" s="120">
        <v>4.7251264755480603E-2</v>
      </c>
      <c r="H73" s="96">
        <v>1866</v>
      </c>
      <c r="I73" s="120">
        <v>6.2934232715008406E-2</v>
      </c>
      <c r="J73" s="96">
        <v>2760</v>
      </c>
      <c r="K73" s="120">
        <v>9.3086003372681303E-2</v>
      </c>
      <c r="L73" s="96">
        <v>5670</v>
      </c>
      <c r="M73" s="120">
        <v>0.19123102866779099</v>
      </c>
      <c r="N73" s="96">
        <v>2779</v>
      </c>
      <c r="O73" s="120">
        <v>9.3726812816188901E-2</v>
      </c>
      <c r="P73" s="101">
        <v>15552</v>
      </c>
      <c r="R73" s="55">
        <v>854</v>
      </c>
      <c r="S73" s="55">
        <v>1015</v>
      </c>
      <c r="T73" s="55">
        <v>1294</v>
      </c>
      <c r="U73" s="55">
        <v>1569</v>
      </c>
      <c r="V73" s="55">
        <v>2470</v>
      </c>
      <c r="W73" s="55">
        <v>4983</v>
      </c>
      <c r="X73" s="55">
        <v>1787</v>
      </c>
      <c r="Y73"/>
    </row>
    <row r="74" spans="1:25" ht="15">
      <c r="A74" s="93">
        <v>647</v>
      </c>
      <c r="B74" s="94" t="s">
        <v>995</v>
      </c>
      <c r="C74" s="119">
        <v>7380</v>
      </c>
      <c r="D74" s="96">
        <v>302</v>
      </c>
      <c r="E74" s="120">
        <v>4.0921409214092097E-2</v>
      </c>
      <c r="F74" s="96">
        <v>353</v>
      </c>
      <c r="G74" s="120">
        <v>4.7831978319783197E-2</v>
      </c>
      <c r="H74" s="96">
        <v>454</v>
      </c>
      <c r="I74" s="120">
        <v>6.1517615176151799E-2</v>
      </c>
      <c r="J74" s="96">
        <v>598</v>
      </c>
      <c r="K74" s="120">
        <v>8.1029810298102994E-2</v>
      </c>
      <c r="L74" s="96">
        <v>1547</v>
      </c>
      <c r="M74" s="120">
        <v>0.20962059620596199</v>
      </c>
      <c r="N74" s="96">
        <v>898</v>
      </c>
      <c r="O74" s="120">
        <v>0.12168021680216801</v>
      </c>
      <c r="P74" s="101">
        <v>4152</v>
      </c>
      <c r="R74" s="55">
        <v>887</v>
      </c>
      <c r="S74" s="55">
        <v>1458</v>
      </c>
      <c r="T74" s="55">
        <v>2146</v>
      </c>
      <c r="U74" s="55">
        <v>2487</v>
      </c>
      <c r="V74" s="55">
        <v>4502</v>
      </c>
      <c r="W74" s="55">
        <v>10087</v>
      </c>
      <c r="X74" s="55">
        <v>4650</v>
      </c>
      <c r="Y74"/>
    </row>
    <row r="75" spans="1:25" ht="15">
      <c r="A75" s="93">
        <v>658</v>
      </c>
      <c r="B75" s="94" t="s">
        <v>996</v>
      </c>
      <c r="C75" s="119">
        <v>4070</v>
      </c>
      <c r="D75" s="96">
        <v>123</v>
      </c>
      <c r="E75" s="120">
        <v>3.02211302211302E-2</v>
      </c>
      <c r="F75" s="96">
        <v>146</v>
      </c>
      <c r="G75" s="120">
        <v>3.5872235872235897E-2</v>
      </c>
      <c r="H75" s="96">
        <v>208</v>
      </c>
      <c r="I75" s="120">
        <v>5.1105651105651101E-2</v>
      </c>
      <c r="J75" s="96">
        <v>328</v>
      </c>
      <c r="K75" s="120">
        <v>8.0589680589680607E-2</v>
      </c>
      <c r="L75" s="96">
        <v>660</v>
      </c>
      <c r="M75" s="120">
        <v>0.162162162162162</v>
      </c>
      <c r="N75" s="96">
        <v>306</v>
      </c>
      <c r="O75" s="120">
        <v>7.5184275184275201E-2</v>
      </c>
      <c r="P75" s="101">
        <v>1771</v>
      </c>
      <c r="R75" s="55">
        <v>2</v>
      </c>
      <c r="S75" s="55">
        <v>700</v>
      </c>
      <c r="T75" s="55">
        <v>826</v>
      </c>
      <c r="U75" s="55">
        <v>986</v>
      </c>
      <c r="V75" s="55">
        <v>1814</v>
      </c>
      <c r="W75" s="55">
        <v>4562</v>
      </c>
      <c r="X75" s="55">
        <v>2942</v>
      </c>
      <c r="Y75"/>
    </row>
    <row r="76" spans="1:25" ht="15">
      <c r="A76" s="93">
        <v>664</v>
      </c>
      <c r="B76" s="94" t="s">
        <v>997</v>
      </c>
      <c r="C76" s="119">
        <v>22252</v>
      </c>
      <c r="D76" s="96">
        <v>635</v>
      </c>
      <c r="E76" s="120">
        <v>2.8536760740607601E-2</v>
      </c>
      <c r="F76" s="96">
        <v>746</v>
      </c>
      <c r="G76" s="120">
        <v>3.3525076397627203E-2</v>
      </c>
      <c r="H76" s="96">
        <v>906</v>
      </c>
      <c r="I76" s="120">
        <v>4.0715441308646398E-2</v>
      </c>
      <c r="J76" s="96">
        <v>1875</v>
      </c>
      <c r="K76" s="120">
        <v>8.4262088801006593E-2</v>
      </c>
      <c r="L76" s="96">
        <v>4057</v>
      </c>
      <c r="M76" s="120">
        <v>0.18232069027503101</v>
      </c>
      <c r="N76" s="96">
        <v>1777</v>
      </c>
      <c r="O76" s="120">
        <v>7.98579902930074E-2</v>
      </c>
      <c r="P76" s="101">
        <v>9996</v>
      </c>
      <c r="R76" s="55">
        <v>21</v>
      </c>
      <c r="S76" s="55">
        <v>142</v>
      </c>
      <c r="T76" s="55">
        <v>237</v>
      </c>
      <c r="U76" s="55">
        <v>265</v>
      </c>
      <c r="V76" s="55">
        <v>400</v>
      </c>
      <c r="W76" s="55">
        <v>1137</v>
      </c>
      <c r="X76" s="55">
        <v>680</v>
      </c>
      <c r="Y76"/>
    </row>
    <row r="77" spans="1:25" ht="15">
      <c r="A77" s="93">
        <v>686</v>
      </c>
      <c r="B77" s="94" t="s">
        <v>219</v>
      </c>
      <c r="C77" s="119">
        <v>40697</v>
      </c>
      <c r="D77" s="96">
        <v>952</v>
      </c>
      <c r="E77" s="120">
        <v>2.3392387645280999E-2</v>
      </c>
      <c r="F77" s="96">
        <v>1441</v>
      </c>
      <c r="G77" s="120">
        <v>3.5408015332825497E-2</v>
      </c>
      <c r="H77" s="96">
        <v>1506</v>
      </c>
      <c r="I77" s="120">
        <v>3.7005184657345799E-2</v>
      </c>
      <c r="J77" s="96">
        <v>3137</v>
      </c>
      <c r="K77" s="120">
        <v>7.7081848784922705E-2</v>
      </c>
      <c r="L77" s="96">
        <v>7213</v>
      </c>
      <c r="M77" s="120">
        <v>0.17723665135022201</v>
      </c>
      <c r="N77" s="96">
        <v>3168</v>
      </c>
      <c r="O77" s="120">
        <v>7.7843575693540099E-2</v>
      </c>
      <c r="P77" s="101">
        <v>17417</v>
      </c>
      <c r="R77" s="55">
        <v>55</v>
      </c>
      <c r="S77" s="55">
        <v>394</v>
      </c>
      <c r="T77" s="55">
        <v>540</v>
      </c>
      <c r="U77" s="55">
        <v>648</v>
      </c>
      <c r="V77" s="55">
        <v>989</v>
      </c>
      <c r="W77" s="55">
        <v>2279</v>
      </c>
      <c r="X77" s="55">
        <v>1220</v>
      </c>
      <c r="Y77"/>
    </row>
    <row r="78" spans="1:25" ht="15">
      <c r="A78" s="93">
        <v>819</v>
      </c>
      <c r="B78" s="94" t="s">
        <v>240</v>
      </c>
      <c r="C78" s="119">
        <v>4767</v>
      </c>
      <c r="D78" s="96">
        <v>259</v>
      </c>
      <c r="E78" s="120">
        <v>5.43318649045521E-2</v>
      </c>
      <c r="F78" s="96">
        <v>300</v>
      </c>
      <c r="G78" s="120">
        <v>6.2932662051604804E-2</v>
      </c>
      <c r="H78" s="96">
        <v>440</v>
      </c>
      <c r="I78" s="120">
        <v>9.2301237675687001E-2</v>
      </c>
      <c r="J78" s="96">
        <v>654</v>
      </c>
      <c r="K78" s="120">
        <v>0.13719320327249801</v>
      </c>
      <c r="L78" s="96">
        <v>1482</v>
      </c>
      <c r="M78" s="120">
        <v>0.310887350534928</v>
      </c>
      <c r="N78" s="96">
        <v>667</v>
      </c>
      <c r="O78" s="120">
        <v>0.13992028529473499</v>
      </c>
      <c r="P78" s="101">
        <v>3802</v>
      </c>
      <c r="R78" s="55">
        <v>148</v>
      </c>
      <c r="S78" s="55">
        <v>1415</v>
      </c>
      <c r="T78" s="55">
        <v>1592</v>
      </c>
      <c r="U78" s="55">
        <v>1541</v>
      </c>
      <c r="V78" s="55">
        <v>3352</v>
      </c>
      <c r="W78" s="55">
        <v>7394</v>
      </c>
      <c r="X78" s="55">
        <v>3164</v>
      </c>
      <c r="Y78"/>
    </row>
    <row r="79" spans="1:25" ht="15">
      <c r="A79" s="93">
        <v>854</v>
      </c>
      <c r="B79" s="94" t="s">
        <v>248</v>
      </c>
      <c r="C79" s="119">
        <v>15105</v>
      </c>
      <c r="D79" s="96">
        <v>1015</v>
      </c>
      <c r="E79" s="120">
        <v>6.7196292618338302E-2</v>
      </c>
      <c r="F79" s="96">
        <v>1294</v>
      </c>
      <c r="G79" s="120">
        <v>8.5666997682886506E-2</v>
      </c>
      <c r="H79" s="96">
        <v>1569</v>
      </c>
      <c r="I79" s="120">
        <v>0.103872889771599</v>
      </c>
      <c r="J79" s="96">
        <v>2470</v>
      </c>
      <c r="K79" s="120">
        <v>0.16352201257861601</v>
      </c>
      <c r="L79" s="96">
        <v>4983</v>
      </c>
      <c r="M79" s="120">
        <v>0.32989076464746803</v>
      </c>
      <c r="N79" s="96">
        <v>1787</v>
      </c>
      <c r="O79" s="120">
        <v>0.118305196954651</v>
      </c>
      <c r="P79" s="101">
        <v>13118</v>
      </c>
      <c r="R79" s="55">
        <v>197</v>
      </c>
      <c r="S79" s="55">
        <v>736</v>
      </c>
      <c r="T79" s="55">
        <v>981</v>
      </c>
      <c r="U79" s="55">
        <v>1114</v>
      </c>
      <c r="V79" s="55">
        <v>1670</v>
      </c>
      <c r="W79" s="55">
        <v>4396</v>
      </c>
      <c r="X79" s="55">
        <v>2723</v>
      </c>
      <c r="Y79"/>
    </row>
    <row r="80" spans="1:25" ht="15">
      <c r="A80" s="93">
        <v>887</v>
      </c>
      <c r="B80" s="94" t="s">
        <v>261</v>
      </c>
      <c r="C80" s="119">
        <v>41853</v>
      </c>
      <c r="D80" s="96">
        <v>1458</v>
      </c>
      <c r="E80" s="120">
        <v>3.4836212457888302E-2</v>
      </c>
      <c r="F80" s="96">
        <v>2146</v>
      </c>
      <c r="G80" s="120">
        <v>5.1274699543640799E-2</v>
      </c>
      <c r="H80" s="96">
        <v>2487</v>
      </c>
      <c r="I80" s="120">
        <v>5.9422263637015298E-2</v>
      </c>
      <c r="J80" s="96">
        <v>4502</v>
      </c>
      <c r="K80" s="120">
        <v>0.10756696055241</v>
      </c>
      <c r="L80" s="96">
        <v>10087</v>
      </c>
      <c r="M80" s="120">
        <v>0.241010202374979</v>
      </c>
      <c r="N80" s="96">
        <v>4650</v>
      </c>
      <c r="O80" s="120">
        <v>0.111103146727833</v>
      </c>
      <c r="P80" s="101">
        <v>25330</v>
      </c>
      <c r="R80" s="55">
        <v>206</v>
      </c>
      <c r="S80" s="55">
        <v>116</v>
      </c>
      <c r="T80" s="55">
        <v>185</v>
      </c>
      <c r="U80" s="55">
        <v>213</v>
      </c>
      <c r="V80" s="55">
        <v>351</v>
      </c>
      <c r="W80" s="55">
        <v>1048</v>
      </c>
      <c r="X80" s="55">
        <v>731</v>
      </c>
      <c r="Y80"/>
    </row>
    <row r="81" spans="1:25" ht="15">
      <c r="A81" s="89">
        <v>7</v>
      </c>
      <c r="B81" s="90" t="s">
        <v>322</v>
      </c>
      <c r="C81" s="91">
        <v>763096</v>
      </c>
      <c r="D81" s="91">
        <v>19455</v>
      </c>
      <c r="E81" s="118">
        <v>2.5494826339018901E-2</v>
      </c>
      <c r="F81" s="91">
        <v>22173</v>
      </c>
      <c r="G81" s="118">
        <v>2.9056632455156401E-2</v>
      </c>
      <c r="H81" s="91">
        <v>23482</v>
      </c>
      <c r="I81" s="118">
        <v>3.07720129577406E-2</v>
      </c>
      <c r="J81" s="91">
        <v>46372</v>
      </c>
      <c r="K81" s="118">
        <v>6.0768238858544703E-2</v>
      </c>
      <c r="L81" s="91">
        <v>110255</v>
      </c>
      <c r="M81" s="118">
        <v>0.144483787098871</v>
      </c>
      <c r="N81" s="91">
        <v>56256</v>
      </c>
      <c r="O81" s="118">
        <v>7.37207376267206E-2</v>
      </c>
      <c r="P81" s="100">
        <v>277993</v>
      </c>
      <c r="R81" s="55">
        <v>313</v>
      </c>
      <c r="S81" s="55">
        <v>483</v>
      </c>
      <c r="T81" s="55">
        <v>526</v>
      </c>
      <c r="U81" s="55">
        <v>606</v>
      </c>
      <c r="V81" s="55">
        <v>825</v>
      </c>
      <c r="W81" s="55">
        <v>2402</v>
      </c>
      <c r="X81" s="55">
        <v>1452</v>
      </c>
      <c r="Y81"/>
    </row>
    <row r="82" spans="1:25" ht="15">
      <c r="A82" s="93">
        <v>2</v>
      </c>
      <c r="B82" s="94" t="s">
        <v>8</v>
      </c>
      <c r="C82" s="119">
        <v>21126</v>
      </c>
      <c r="D82" s="96">
        <v>700</v>
      </c>
      <c r="E82" s="120">
        <v>3.31345261762757E-2</v>
      </c>
      <c r="F82" s="96">
        <v>826</v>
      </c>
      <c r="G82" s="120">
        <v>3.9098740888005301E-2</v>
      </c>
      <c r="H82" s="96">
        <v>986</v>
      </c>
      <c r="I82" s="120">
        <v>4.6672346871154E-2</v>
      </c>
      <c r="J82" s="96">
        <v>1814</v>
      </c>
      <c r="K82" s="120">
        <v>8.5865757833948703E-2</v>
      </c>
      <c r="L82" s="96">
        <v>4562</v>
      </c>
      <c r="M82" s="120">
        <v>0.215942440594528</v>
      </c>
      <c r="N82" s="96">
        <v>2942</v>
      </c>
      <c r="O82" s="120">
        <v>0.13925968001514699</v>
      </c>
      <c r="P82" s="101">
        <v>11830</v>
      </c>
      <c r="R82" s="55">
        <v>318</v>
      </c>
      <c r="S82" s="55">
        <v>929</v>
      </c>
      <c r="T82" s="55">
        <v>1087</v>
      </c>
      <c r="U82" s="55">
        <v>1113</v>
      </c>
      <c r="V82" s="55">
        <v>2342</v>
      </c>
      <c r="W82" s="55">
        <v>6376</v>
      </c>
      <c r="X82" s="55">
        <v>3327</v>
      </c>
      <c r="Y82"/>
    </row>
    <row r="83" spans="1:25" ht="15">
      <c r="A83" s="93">
        <v>21</v>
      </c>
      <c r="B83" s="94" t="s">
        <v>12</v>
      </c>
      <c r="C83" s="119">
        <v>5347</v>
      </c>
      <c r="D83" s="96">
        <v>142</v>
      </c>
      <c r="E83" s="120">
        <v>2.65569478212082E-2</v>
      </c>
      <c r="F83" s="96">
        <v>237</v>
      </c>
      <c r="G83" s="120">
        <v>4.4323919955114997E-2</v>
      </c>
      <c r="H83" s="96">
        <v>265</v>
      </c>
      <c r="I83" s="120">
        <v>4.9560501215634899E-2</v>
      </c>
      <c r="J83" s="96">
        <v>400</v>
      </c>
      <c r="K83" s="120">
        <v>7.4808303721713099E-2</v>
      </c>
      <c r="L83" s="96">
        <v>1137</v>
      </c>
      <c r="M83" s="120">
        <v>0.21264260332897</v>
      </c>
      <c r="N83" s="96">
        <v>680</v>
      </c>
      <c r="O83" s="120">
        <v>0.127174116326912</v>
      </c>
      <c r="P83" s="101">
        <v>2861</v>
      </c>
      <c r="R83" s="55">
        <v>321</v>
      </c>
      <c r="S83" s="55">
        <v>305</v>
      </c>
      <c r="T83" s="55">
        <v>267</v>
      </c>
      <c r="U83" s="55">
        <v>225</v>
      </c>
      <c r="V83" s="55">
        <v>540</v>
      </c>
      <c r="W83" s="55">
        <v>1298</v>
      </c>
      <c r="X83" s="55">
        <v>714</v>
      </c>
      <c r="Y83"/>
    </row>
    <row r="84" spans="1:25" ht="15">
      <c r="A84" s="93">
        <v>55</v>
      </c>
      <c r="B84" s="94" t="s">
        <v>998</v>
      </c>
      <c r="C84" s="119">
        <v>8242</v>
      </c>
      <c r="D84" s="96">
        <v>394</v>
      </c>
      <c r="E84" s="120">
        <v>4.7803931084688202E-2</v>
      </c>
      <c r="F84" s="96">
        <v>540</v>
      </c>
      <c r="G84" s="120">
        <v>6.5518078136374697E-2</v>
      </c>
      <c r="H84" s="96">
        <v>648</v>
      </c>
      <c r="I84" s="120">
        <v>7.8621693763649594E-2</v>
      </c>
      <c r="J84" s="96">
        <v>989</v>
      </c>
      <c r="K84" s="120">
        <v>0.119995146809027</v>
      </c>
      <c r="L84" s="96">
        <v>2279</v>
      </c>
      <c r="M84" s="120">
        <v>0.27651055569036598</v>
      </c>
      <c r="N84" s="96">
        <v>1220</v>
      </c>
      <c r="O84" s="120">
        <v>0.14802232467847601</v>
      </c>
      <c r="P84" s="101">
        <v>6070</v>
      </c>
      <c r="R84" s="55">
        <v>376</v>
      </c>
      <c r="S84" s="55">
        <v>944</v>
      </c>
      <c r="T84" s="55">
        <v>1117</v>
      </c>
      <c r="U84" s="55">
        <v>1195</v>
      </c>
      <c r="V84" s="55">
        <v>3144</v>
      </c>
      <c r="W84" s="55">
        <v>6478</v>
      </c>
      <c r="X84" s="55">
        <v>3084</v>
      </c>
      <c r="Y84"/>
    </row>
    <row r="85" spans="1:25" ht="15">
      <c r="A85" s="93">
        <v>148</v>
      </c>
      <c r="B85" s="94" t="s">
        <v>73</v>
      </c>
      <c r="C85" s="119">
        <v>70734</v>
      </c>
      <c r="D85" s="96">
        <v>1415</v>
      </c>
      <c r="E85" s="120">
        <v>2.0004523991291299E-2</v>
      </c>
      <c r="F85" s="96">
        <v>1592</v>
      </c>
      <c r="G85" s="120">
        <v>2.2506856674300899E-2</v>
      </c>
      <c r="H85" s="96">
        <v>1541</v>
      </c>
      <c r="I85" s="120">
        <v>2.1785845562247299E-2</v>
      </c>
      <c r="J85" s="96">
        <v>3352</v>
      </c>
      <c r="K85" s="120">
        <v>4.7388808776543098E-2</v>
      </c>
      <c r="L85" s="96">
        <v>7394</v>
      </c>
      <c r="M85" s="120">
        <v>0.10453247377498801</v>
      </c>
      <c r="N85" s="96">
        <v>3164</v>
      </c>
      <c r="O85" s="120">
        <v>4.47309638928945E-2</v>
      </c>
      <c r="P85" s="101">
        <v>18458</v>
      </c>
      <c r="R85" s="55">
        <v>400</v>
      </c>
      <c r="S85" s="55">
        <v>585</v>
      </c>
      <c r="T85" s="55">
        <v>730</v>
      </c>
      <c r="U85" s="55">
        <v>846</v>
      </c>
      <c r="V85" s="55">
        <v>1898</v>
      </c>
      <c r="W85" s="55">
        <v>4241</v>
      </c>
      <c r="X85" s="55">
        <v>2041</v>
      </c>
      <c r="Y85"/>
    </row>
    <row r="86" spans="1:25" ht="15">
      <c r="A86" s="93">
        <v>197</v>
      </c>
      <c r="B86" s="94" t="s">
        <v>84</v>
      </c>
      <c r="C86" s="119">
        <v>16099</v>
      </c>
      <c r="D86" s="96">
        <v>736</v>
      </c>
      <c r="E86" s="120">
        <v>4.5717125287284902E-2</v>
      </c>
      <c r="F86" s="96">
        <v>981</v>
      </c>
      <c r="G86" s="120">
        <v>6.0935461829927297E-2</v>
      </c>
      <c r="H86" s="96">
        <v>1114</v>
      </c>
      <c r="I86" s="120">
        <v>6.91968445245046E-2</v>
      </c>
      <c r="J86" s="96">
        <v>1670</v>
      </c>
      <c r="K86" s="120">
        <v>0.103733151127399</v>
      </c>
      <c r="L86" s="96">
        <v>4396</v>
      </c>
      <c r="M86" s="120">
        <v>0.27306043853655498</v>
      </c>
      <c r="N86" s="96">
        <v>2723</v>
      </c>
      <c r="O86" s="120">
        <v>0.16914094043108299</v>
      </c>
      <c r="P86" s="101">
        <v>11620</v>
      </c>
      <c r="R86" s="55">
        <v>440</v>
      </c>
      <c r="S86" s="55">
        <v>2174</v>
      </c>
      <c r="T86" s="55">
        <v>2139</v>
      </c>
      <c r="U86" s="55">
        <v>1917</v>
      </c>
      <c r="V86" s="55">
        <v>4129</v>
      </c>
      <c r="W86" s="55">
        <v>9410</v>
      </c>
      <c r="X86" s="55">
        <v>4165</v>
      </c>
      <c r="Y86"/>
    </row>
    <row r="87" spans="1:25" ht="15">
      <c r="A87" s="93">
        <v>206</v>
      </c>
      <c r="B87" s="94" t="s">
        <v>86</v>
      </c>
      <c r="C87" s="119">
        <v>5136</v>
      </c>
      <c r="D87" s="96">
        <v>116</v>
      </c>
      <c r="E87" s="120">
        <v>2.2585669781931501E-2</v>
      </c>
      <c r="F87" s="96">
        <v>185</v>
      </c>
      <c r="G87" s="120">
        <v>3.6020249221183798E-2</v>
      </c>
      <c r="H87" s="96">
        <v>213</v>
      </c>
      <c r="I87" s="120">
        <v>4.14719626168224E-2</v>
      </c>
      <c r="J87" s="96">
        <v>351</v>
      </c>
      <c r="K87" s="120">
        <v>6.8341121495327103E-2</v>
      </c>
      <c r="L87" s="96">
        <v>1048</v>
      </c>
      <c r="M87" s="120">
        <v>0.20404984423676001</v>
      </c>
      <c r="N87" s="96">
        <v>731</v>
      </c>
      <c r="O87" s="120">
        <v>0.14232866043613701</v>
      </c>
      <c r="P87" s="101">
        <v>2644</v>
      </c>
      <c r="R87" s="55">
        <v>483</v>
      </c>
      <c r="S87" s="55">
        <v>463</v>
      </c>
      <c r="T87" s="55">
        <v>604</v>
      </c>
      <c r="U87" s="55">
        <v>722</v>
      </c>
      <c r="V87" s="55">
        <v>1206</v>
      </c>
      <c r="W87" s="55">
        <v>2812</v>
      </c>
      <c r="X87" s="55">
        <v>1764</v>
      </c>
      <c r="Y87"/>
    </row>
    <row r="88" spans="1:25" ht="15">
      <c r="A88" s="93">
        <v>313</v>
      </c>
      <c r="B88" s="94" t="s">
        <v>999</v>
      </c>
      <c r="C88" s="119">
        <v>10502</v>
      </c>
      <c r="D88" s="96">
        <v>483</v>
      </c>
      <c r="E88" s="120">
        <v>4.5991239763854497E-2</v>
      </c>
      <c r="F88" s="96">
        <v>526</v>
      </c>
      <c r="G88" s="120">
        <v>5.0085697962292897E-2</v>
      </c>
      <c r="H88" s="96">
        <v>606</v>
      </c>
      <c r="I88" s="120">
        <v>5.7703294610550397E-2</v>
      </c>
      <c r="J88" s="96">
        <v>825</v>
      </c>
      <c r="K88" s="120">
        <v>7.8556465435155196E-2</v>
      </c>
      <c r="L88" s="96">
        <v>2402</v>
      </c>
      <c r="M88" s="120">
        <v>0.22871833936393099</v>
      </c>
      <c r="N88" s="96">
        <v>1452</v>
      </c>
      <c r="O88" s="120">
        <v>0.138259379165873</v>
      </c>
      <c r="P88" s="101">
        <v>6294</v>
      </c>
      <c r="R88" s="55">
        <v>541</v>
      </c>
      <c r="S88" s="55">
        <v>873</v>
      </c>
      <c r="T88" s="55">
        <v>1034</v>
      </c>
      <c r="U88" s="55">
        <v>1090</v>
      </c>
      <c r="V88" s="55">
        <v>1834</v>
      </c>
      <c r="W88" s="55">
        <v>4979</v>
      </c>
      <c r="X88" s="55">
        <v>2663</v>
      </c>
      <c r="Y88"/>
    </row>
    <row r="89" spans="1:25" ht="15">
      <c r="A89" s="93">
        <v>318</v>
      </c>
      <c r="B89" s="94" t="s">
        <v>120</v>
      </c>
      <c r="C89" s="119">
        <v>66158</v>
      </c>
      <c r="D89" s="96">
        <v>929</v>
      </c>
      <c r="E89" s="120">
        <v>1.4042141539949799E-2</v>
      </c>
      <c r="F89" s="96">
        <v>1087</v>
      </c>
      <c r="G89" s="120">
        <v>1.6430363674839001E-2</v>
      </c>
      <c r="H89" s="96">
        <v>1113</v>
      </c>
      <c r="I89" s="120">
        <v>1.6823362253998001E-2</v>
      </c>
      <c r="J89" s="96">
        <v>2342</v>
      </c>
      <c r="K89" s="120">
        <v>3.5400102784243798E-2</v>
      </c>
      <c r="L89" s="96">
        <v>6376</v>
      </c>
      <c r="M89" s="120">
        <v>9.6375343873756805E-2</v>
      </c>
      <c r="N89" s="96">
        <v>3327</v>
      </c>
      <c r="O89" s="120">
        <v>5.02887028023822E-2</v>
      </c>
      <c r="P89" s="101">
        <v>15174</v>
      </c>
      <c r="R89" s="55">
        <v>607</v>
      </c>
      <c r="S89" s="55">
        <v>267</v>
      </c>
      <c r="T89" s="55">
        <v>276</v>
      </c>
      <c r="U89" s="55">
        <v>289</v>
      </c>
      <c r="V89" s="55">
        <v>695</v>
      </c>
      <c r="W89" s="55">
        <v>1618</v>
      </c>
      <c r="X89" s="55">
        <v>967</v>
      </c>
      <c r="Y89"/>
    </row>
    <row r="90" spans="1:25" ht="15">
      <c r="A90" s="93">
        <v>321</v>
      </c>
      <c r="B90" s="94" t="s">
        <v>122</v>
      </c>
      <c r="C90" s="119">
        <v>9842</v>
      </c>
      <c r="D90" s="96">
        <v>305</v>
      </c>
      <c r="E90" s="120">
        <v>3.0989636252794099E-2</v>
      </c>
      <c r="F90" s="96">
        <v>267</v>
      </c>
      <c r="G90" s="120">
        <v>2.7128632391790301E-2</v>
      </c>
      <c r="H90" s="96">
        <v>225</v>
      </c>
      <c r="I90" s="120">
        <v>2.2861207071733398E-2</v>
      </c>
      <c r="J90" s="96">
        <v>540</v>
      </c>
      <c r="K90" s="120">
        <v>5.4866896972160101E-2</v>
      </c>
      <c r="L90" s="96">
        <v>1298</v>
      </c>
      <c r="M90" s="120">
        <v>0.131883763462711</v>
      </c>
      <c r="N90" s="96">
        <v>714</v>
      </c>
      <c r="O90" s="120">
        <v>7.2546230440967294E-2</v>
      </c>
      <c r="P90" s="101">
        <v>3349</v>
      </c>
      <c r="R90" s="55">
        <v>615</v>
      </c>
      <c r="S90" s="55">
        <v>2802</v>
      </c>
      <c r="T90" s="55">
        <v>2811</v>
      </c>
      <c r="U90" s="55">
        <v>2705</v>
      </c>
      <c r="V90" s="55">
        <v>7408</v>
      </c>
      <c r="W90" s="55">
        <v>16199</v>
      </c>
      <c r="X90" s="55">
        <v>6713</v>
      </c>
      <c r="Y90"/>
    </row>
    <row r="91" spans="1:25" ht="15">
      <c r="A91" s="93">
        <v>376</v>
      </c>
      <c r="B91" s="94" t="s">
        <v>1000</v>
      </c>
      <c r="C91" s="119">
        <v>74386</v>
      </c>
      <c r="D91" s="96">
        <v>944</v>
      </c>
      <c r="E91" s="120">
        <v>1.26905600516226E-2</v>
      </c>
      <c r="F91" s="96">
        <v>1117</v>
      </c>
      <c r="G91" s="120">
        <v>1.50162665017611E-2</v>
      </c>
      <c r="H91" s="96">
        <v>1195</v>
      </c>
      <c r="I91" s="120">
        <v>1.6064850912806201E-2</v>
      </c>
      <c r="J91" s="96">
        <v>3144</v>
      </c>
      <c r="K91" s="120">
        <v>4.2266017799048199E-2</v>
      </c>
      <c r="L91" s="96">
        <v>6478</v>
      </c>
      <c r="M91" s="120">
        <v>8.7086279676283199E-2</v>
      </c>
      <c r="N91" s="96">
        <v>3084</v>
      </c>
      <c r="O91" s="120">
        <v>4.1459414405936597E-2</v>
      </c>
      <c r="P91" s="101">
        <v>15962</v>
      </c>
      <c r="R91" s="55">
        <v>649</v>
      </c>
      <c r="S91" s="55">
        <v>610</v>
      </c>
      <c r="T91" s="55">
        <v>832</v>
      </c>
      <c r="U91" s="55">
        <v>985</v>
      </c>
      <c r="V91" s="55">
        <v>1544</v>
      </c>
      <c r="W91" s="55">
        <v>3998</v>
      </c>
      <c r="X91" s="55">
        <v>2443</v>
      </c>
      <c r="Y91"/>
    </row>
    <row r="92" spans="1:25" ht="15">
      <c r="A92" s="93">
        <v>400</v>
      </c>
      <c r="B92" s="94" t="s">
        <v>1001</v>
      </c>
      <c r="C92" s="119">
        <v>24374</v>
      </c>
      <c r="D92" s="96">
        <v>585</v>
      </c>
      <c r="E92" s="120">
        <v>2.40009846557807E-2</v>
      </c>
      <c r="F92" s="96">
        <v>730</v>
      </c>
      <c r="G92" s="120">
        <v>2.9949946664478502E-2</v>
      </c>
      <c r="H92" s="96">
        <v>846</v>
      </c>
      <c r="I92" s="120">
        <v>3.4709116271436802E-2</v>
      </c>
      <c r="J92" s="96">
        <v>1898</v>
      </c>
      <c r="K92" s="120">
        <v>7.7869861327644202E-2</v>
      </c>
      <c r="L92" s="96">
        <v>4241</v>
      </c>
      <c r="M92" s="120">
        <v>0.17399688192336099</v>
      </c>
      <c r="N92" s="96">
        <v>2041</v>
      </c>
      <c r="O92" s="120">
        <v>8.3736768687946203E-2</v>
      </c>
      <c r="P92" s="101">
        <v>10341</v>
      </c>
      <c r="R92" s="55">
        <v>652</v>
      </c>
      <c r="S92" s="55">
        <v>331</v>
      </c>
      <c r="T92" s="55">
        <v>434</v>
      </c>
      <c r="U92" s="55">
        <v>529</v>
      </c>
      <c r="V92" s="55">
        <v>731</v>
      </c>
      <c r="W92" s="55">
        <v>1792</v>
      </c>
      <c r="X92" s="55">
        <v>1096</v>
      </c>
      <c r="Y92"/>
    </row>
    <row r="93" spans="1:25" ht="15">
      <c r="A93" s="93">
        <v>440</v>
      </c>
      <c r="B93" s="94" t="s">
        <v>149</v>
      </c>
      <c r="C93" s="119">
        <v>75558</v>
      </c>
      <c r="D93" s="96">
        <v>2174</v>
      </c>
      <c r="E93" s="120">
        <v>2.8772598533576901E-2</v>
      </c>
      <c r="F93" s="96">
        <v>2139</v>
      </c>
      <c r="G93" s="120">
        <v>2.8309378225998601E-2</v>
      </c>
      <c r="H93" s="96">
        <v>1917</v>
      </c>
      <c r="I93" s="120">
        <v>2.53712379893592E-2</v>
      </c>
      <c r="J93" s="96">
        <v>4129</v>
      </c>
      <c r="K93" s="120">
        <v>5.4646761428306698E-2</v>
      </c>
      <c r="L93" s="96">
        <v>9410</v>
      </c>
      <c r="M93" s="120">
        <v>0.124540088408904</v>
      </c>
      <c r="N93" s="96">
        <v>4165</v>
      </c>
      <c r="O93" s="120">
        <v>5.5123216601815801E-2</v>
      </c>
      <c r="P93" s="101">
        <v>23934</v>
      </c>
      <c r="R93" s="55">
        <v>660</v>
      </c>
      <c r="S93" s="55">
        <v>745</v>
      </c>
      <c r="T93" s="55">
        <v>953</v>
      </c>
      <c r="U93" s="55">
        <v>1030</v>
      </c>
      <c r="V93" s="55">
        <v>1580</v>
      </c>
      <c r="W93" s="55">
        <v>3984</v>
      </c>
      <c r="X93" s="55">
        <v>1880</v>
      </c>
      <c r="Y93"/>
    </row>
    <row r="94" spans="1:25" ht="15">
      <c r="A94" s="93">
        <v>483</v>
      </c>
      <c r="B94" s="94" t="s">
        <v>157</v>
      </c>
      <c r="C94" s="119">
        <v>11059</v>
      </c>
      <c r="D94" s="96">
        <v>463</v>
      </c>
      <c r="E94" s="120">
        <v>4.1866353196491499E-2</v>
      </c>
      <c r="F94" s="96">
        <v>604</v>
      </c>
      <c r="G94" s="120">
        <v>5.4616149742291301E-2</v>
      </c>
      <c r="H94" s="96">
        <v>722</v>
      </c>
      <c r="I94" s="120">
        <v>6.5286192241613195E-2</v>
      </c>
      <c r="J94" s="96">
        <v>1206</v>
      </c>
      <c r="K94" s="120">
        <v>0.10905145130662799</v>
      </c>
      <c r="L94" s="96">
        <v>2812</v>
      </c>
      <c r="M94" s="120">
        <v>0.254272538204178</v>
      </c>
      <c r="N94" s="96">
        <v>1764</v>
      </c>
      <c r="O94" s="120">
        <v>0.15950809295596299</v>
      </c>
      <c r="P94" s="101">
        <v>7571</v>
      </c>
      <c r="R94" s="55">
        <v>667</v>
      </c>
      <c r="S94" s="55">
        <v>652</v>
      </c>
      <c r="T94" s="55">
        <v>766</v>
      </c>
      <c r="U94" s="55">
        <v>806</v>
      </c>
      <c r="V94" s="55">
        <v>1547</v>
      </c>
      <c r="W94" s="55">
        <v>3866</v>
      </c>
      <c r="X94" s="55">
        <v>2314</v>
      </c>
      <c r="Y94"/>
    </row>
    <row r="95" spans="1:25" ht="15">
      <c r="A95" s="93">
        <v>541</v>
      </c>
      <c r="B95" s="94" t="s">
        <v>509</v>
      </c>
      <c r="C95" s="119">
        <v>24121</v>
      </c>
      <c r="D95" s="96">
        <v>873</v>
      </c>
      <c r="E95" s="120">
        <v>3.6192529331288102E-2</v>
      </c>
      <c r="F95" s="96">
        <v>1034</v>
      </c>
      <c r="G95" s="120">
        <v>4.28672111438166E-2</v>
      </c>
      <c r="H95" s="96">
        <v>1090</v>
      </c>
      <c r="I95" s="120">
        <v>4.5188839600348203E-2</v>
      </c>
      <c r="J95" s="96">
        <v>1834</v>
      </c>
      <c r="K95" s="120">
        <v>7.6033331951411598E-2</v>
      </c>
      <c r="L95" s="96">
        <v>4979</v>
      </c>
      <c r="M95" s="120">
        <v>0.20641764437627</v>
      </c>
      <c r="N95" s="96">
        <v>2663</v>
      </c>
      <c r="O95" s="120">
        <v>0.110401724638282</v>
      </c>
      <c r="P95" s="101">
        <v>12473</v>
      </c>
      <c r="R95" s="55">
        <v>674</v>
      </c>
      <c r="S95" s="55">
        <v>619</v>
      </c>
      <c r="T95" s="55">
        <v>817</v>
      </c>
      <c r="U95" s="55">
        <v>903</v>
      </c>
      <c r="V95" s="55">
        <v>1706</v>
      </c>
      <c r="W95" s="55">
        <v>4843</v>
      </c>
      <c r="X95" s="55">
        <v>2516</v>
      </c>
      <c r="Y95"/>
    </row>
    <row r="96" spans="1:25" ht="15">
      <c r="A96" s="93">
        <v>607</v>
      </c>
      <c r="B96" s="94" t="s">
        <v>510</v>
      </c>
      <c r="C96" s="119">
        <v>27622</v>
      </c>
      <c r="D96" s="96">
        <v>267</v>
      </c>
      <c r="E96" s="120">
        <v>9.6662080949967404E-3</v>
      </c>
      <c r="F96" s="96">
        <v>276</v>
      </c>
      <c r="G96" s="120">
        <v>9.9920353341539404E-3</v>
      </c>
      <c r="H96" s="96">
        <v>289</v>
      </c>
      <c r="I96" s="120">
        <v>1.04626746796032E-2</v>
      </c>
      <c r="J96" s="96">
        <v>695</v>
      </c>
      <c r="K96" s="120">
        <v>2.5161103468249901E-2</v>
      </c>
      <c r="L96" s="96">
        <v>1618</v>
      </c>
      <c r="M96" s="120">
        <v>5.8576496995148802E-2</v>
      </c>
      <c r="N96" s="96">
        <v>967</v>
      </c>
      <c r="O96" s="120">
        <v>3.5008326696111799E-2</v>
      </c>
      <c r="P96" s="101">
        <v>4112</v>
      </c>
      <c r="R96" s="55">
        <v>697</v>
      </c>
      <c r="S96" s="55">
        <v>1483</v>
      </c>
      <c r="T96" s="55">
        <v>1621</v>
      </c>
      <c r="U96" s="55">
        <v>1666</v>
      </c>
      <c r="V96" s="55">
        <v>2731</v>
      </c>
      <c r="W96" s="55">
        <v>6384</v>
      </c>
      <c r="X96" s="55">
        <v>2811</v>
      </c>
      <c r="Y96"/>
    </row>
    <row r="97" spans="1:25" ht="15">
      <c r="A97" s="93">
        <v>615</v>
      </c>
      <c r="B97" s="94" t="s">
        <v>1002</v>
      </c>
      <c r="C97" s="119">
        <v>156303</v>
      </c>
      <c r="D97" s="96">
        <v>2802</v>
      </c>
      <c r="E97" s="120">
        <v>1.7926719256828101E-2</v>
      </c>
      <c r="F97" s="96">
        <v>2811</v>
      </c>
      <c r="G97" s="120">
        <v>1.7984299725533101E-2</v>
      </c>
      <c r="H97" s="96">
        <v>2705</v>
      </c>
      <c r="I97" s="120">
        <v>1.7306129760785102E-2</v>
      </c>
      <c r="J97" s="96">
        <v>7408</v>
      </c>
      <c r="K97" s="120">
        <v>4.7395123574083702E-2</v>
      </c>
      <c r="L97" s="96">
        <v>16199</v>
      </c>
      <c r="M97" s="120">
        <v>0.10363844583917101</v>
      </c>
      <c r="N97" s="96">
        <v>6713</v>
      </c>
      <c r="O97" s="120">
        <v>4.2948631824085301E-2</v>
      </c>
      <c r="P97" s="101">
        <v>38638</v>
      </c>
      <c r="R97" s="55">
        <v>756</v>
      </c>
      <c r="S97" s="55">
        <v>1687</v>
      </c>
      <c r="T97" s="55">
        <v>1798</v>
      </c>
      <c r="U97" s="55">
        <v>2088</v>
      </c>
      <c r="V97" s="55">
        <v>3936</v>
      </c>
      <c r="W97" s="55">
        <v>8759</v>
      </c>
      <c r="X97" s="55">
        <v>4846</v>
      </c>
      <c r="Y97"/>
    </row>
    <row r="98" spans="1:25" ht="15">
      <c r="A98" s="93">
        <v>649</v>
      </c>
      <c r="B98" s="94" t="s">
        <v>1003</v>
      </c>
      <c r="C98" s="119">
        <v>16961</v>
      </c>
      <c r="D98" s="96">
        <v>610</v>
      </c>
      <c r="E98" s="120">
        <v>3.5964860562466797E-2</v>
      </c>
      <c r="F98" s="96">
        <v>832</v>
      </c>
      <c r="G98" s="120">
        <v>4.9053711455692497E-2</v>
      </c>
      <c r="H98" s="96">
        <v>985</v>
      </c>
      <c r="I98" s="120">
        <v>5.8074405990212803E-2</v>
      </c>
      <c r="J98" s="96">
        <v>1544</v>
      </c>
      <c r="K98" s="120">
        <v>9.1032368374506206E-2</v>
      </c>
      <c r="L98" s="96">
        <v>3998</v>
      </c>
      <c r="M98" s="120">
        <v>0.235717233653676</v>
      </c>
      <c r="N98" s="96">
        <v>2443</v>
      </c>
      <c r="O98" s="120">
        <v>0.144036318613289</v>
      </c>
      <c r="P98" s="101">
        <v>10412</v>
      </c>
      <c r="R98" s="55">
        <v>30</v>
      </c>
      <c r="S98" s="55">
        <v>604</v>
      </c>
      <c r="T98" s="55">
        <v>619</v>
      </c>
      <c r="U98" s="55">
        <v>723</v>
      </c>
      <c r="V98" s="55">
        <v>1626</v>
      </c>
      <c r="W98" s="55">
        <v>4256</v>
      </c>
      <c r="X98" s="55">
        <v>2740</v>
      </c>
      <c r="Y98"/>
    </row>
    <row r="99" spans="1:25" ht="15">
      <c r="A99" s="93">
        <v>652</v>
      </c>
      <c r="B99" s="94" t="s">
        <v>193</v>
      </c>
      <c r="C99" s="119">
        <v>6089</v>
      </c>
      <c r="D99" s="96">
        <v>331</v>
      </c>
      <c r="E99" s="120">
        <v>5.4360321891936299E-2</v>
      </c>
      <c r="F99" s="96">
        <v>434</v>
      </c>
      <c r="G99" s="120">
        <v>7.1276071604532795E-2</v>
      </c>
      <c r="H99" s="96">
        <v>529</v>
      </c>
      <c r="I99" s="120">
        <v>8.6877976679257701E-2</v>
      </c>
      <c r="J99" s="96">
        <v>731</v>
      </c>
      <c r="K99" s="120">
        <v>0.12005255378551501</v>
      </c>
      <c r="L99" s="96">
        <v>1792</v>
      </c>
      <c r="M99" s="120">
        <v>0.29430119888323197</v>
      </c>
      <c r="N99" s="96">
        <v>1096</v>
      </c>
      <c r="O99" s="120">
        <v>0.179996715388405</v>
      </c>
      <c r="P99" s="101">
        <v>4913</v>
      </c>
      <c r="R99" s="55">
        <v>34</v>
      </c>
      <c r="S99" s="55">
        <v>1591</v>
      </c>
      <c r="T99" s="55">
        <v>1920</v>
      </c>
      <c r="U99" s="55">
        <v>2330</v>
      </c>
      <c r="V99" s="55">
        <v>4188</v>
      </c>
      <c r="W99" s="55">
        <v>10871</v>
      </c>
      <c r="X99" s="55">
        <v>6028</v>
      </c>
      <c r="Y99"/>
    </row>
    <row r="100" spans="1:25" ht="15">
      <c r="A100" s="93">
        <v>660</v>
      </c>
      <c r="B100" s="94" t="s">
        <v>1004</v>
      </c>
      <c r="C100" s="119">
        <v>14593</v>
      </c>
      <c r="D100" s="96">
        <v>745</v>
      </c>
      <c r="E100" s="120">
        <v>5.1051874186253697E-2</v>
      </c>
      <c r="F100" s="96">
        <v>953</v>
      </c>
      <c r="G100" s="120">
        <v>6.5305283355033203E-2</v>
      </c>
      <c r="H100" s="96">
        <v>1030</v>
      </c>
      <c r="I100" s="120">
        <v>7.0581785787706394E-2</v>
      </c>
      <c r="J100" s="96">
        <v>1580</v>
      </c>
      <c r="K100" s="120">
        <v>0.108271088878229</v>
      </c>
      <c r="L100" s="96">
        <v>3984</v>
      </c>
      <c r="M100" s="120">
        <v>0.27300760638662402</v>
      </c>
      <c r="N100" s="96">
        <v>1880</v>
      </c>
      <c r="O100" s="120">
        <v>0.12882889056396901</v>
      </c>
      <c r="P100" s="101">
        <v>10172</v>
      </c>
      <c r="R100" s="55">
        <v>36</v>
      </c>
      <c r="S100" s="55">
        <v>146</v>
      </c>
      <c r="T100" s="55">
        <v>164</v>
      </c>
      <c r="U100" s="55">
        <v>179</v>
      </c>
      <c r="V100" s="55">
        <v>290</v>
      </c>
      <c r="W100" s="55">
        <v>780</v>
      </c>
      <c r="X100" s="55">
        <v>647</v>
      </c>
      <c r="Y100"/>
    </row>
    <row r="101" spans="1:25" ht="15">
      <c r="A101" s="93">
        <v>667</v>
      </c>
      <c r="B101" s="94" t="s">
        <v>209</v>
      </c>
      <c r="C101" s="119">
        <v>17572</v>
      </c>
      <c r="D101" s="96">
        <v>652</v>
      </c>
      <c r="E101" s="120">
        <v>3.7104484407011203E-2</v>
      </c>
      <c r="F101" s="96">
        <v>766</v>
      </c>
      <c r="G101" s="120">
        <v>4.3592078306396498E-2</v>
      </c>
      <c r="H101" s="96">
        <v>806</v>
      </c>
      <c r="I101" s="120">
        <v>4.5868427043022998E-2</v>
      </c>
      <c r="J101" s="96">
        <v>1547</v>
      </c>
      <c r="K101" s="120">
        <v>8.8037787389027997E-2</v>
      </c>
      <c r="L101" s="96">
        <v>3866</v>
      </c>
      <c r="M101" s="120">
        <v>0.220009105394947</v>
      </c>
      <c r="N101" s="96">
        <v>2314</v>
      </c>
      <c r="O101" s="120">
        <v>0.13168677441384</v>
      </c>
      <c r="P101" s="101">
        <v>9951</v>
      </c>
      <c r="R101" s="55">
        <v>91</v>
      </c>
      <c r="S101" s="55">
        <v>363</v>
      </c>
      <c r="T101" s="55">
        <v>482</v>
      </c>
      <c r="U101" s="55">
        <v>552</v>
      </c>
      <c r="V101" s="55">
        <v>1033</v>
      </c>
      <c r="W101" s="55">
        <v>2430</v>
      </c>
      <c r="X101" s="55">
        <v>1398</v>
      </c>
      <c r="Y101"/>
    </row>
    <row r="102" spans="1:25" ht="15">
      <c r="A102" s="93">
        <v>674</v>
      </c>
      <c r="B102" s="94" t="s">
        <v>213</v>
      </c>
      <c r="C102" s="119">
        <v>24984</v>
      </c>
      <c r="D102" s="96">
        <v>619</v>
      </c>
      <c r="E102" s="120">
        <v>2.4775856548190801E-2</v>
      </c>
      <c r="F102" s="96">
        <v>817</v>
      </c>
      <c r="G102" s="120">
        <v>3.2700928594300301E-2</v>
      </c>
      <c r="H102" s="96">
        <v>903</v>
      </c>
      <c r="I102" s="120">
        <v>3.6143131604226698E-2</v>
      </c>
      <c r="J102" s="96">
        <v>1706</v>
      </c>
      <c r="K102" s="120">
        <v>6.8283701569004193E-2</v>
      </c>
      <c r="L102" s="96">
        <v>4843</v>
      </c>
      <c r="M102" s="120">
        <v>0.19384406019852701</v>
      </c>
      <c r="N102" s="96">
        <v>2516</v>
      </c>
      <c r="O102" s="120">
        <v>0.100704450848543</v>
      </c>
      <c r="P102" s="101">
        <v>11404</v>
      </c>
      <c r="R102" s="55">
        <v>93</v>
      </c>
      <c r="S102" s="55">
        <v>977</v>
      </c>
      <c r="T102" s="55">
        <v>1241</v>
      </c>
      <c r="U102" s="55">
        <v>1360</v>
      </c>
      <c r="V102" s="55">
        <v>2426</v>
      </c>
      <c r="W102" s="55">
        <v>5508</v>
      </c>
      <c r="X102" s="55">
        <v>2344</v>
      </c>
      <c r="Y102"/>
    </row>
    <row r="103" spans="1:25" ht="15">
      <c r="A103" s="93">
        <v>697</v>
      </c>
      <c r="B103" s="94" t="s">
        <v>223</v>
      </c>
      <c r="C103" s="119">
        <v>40538</v>
      </c>
      <c r="D103" s="96">
        <v>1483</v>
      </c>
      <c r="E103" s="120">
        <v>3.65829591987765E-2</v>
      </c>
      <c r="F103" s="96">
        <v>1621</v>
      </c>
      <c r="G103" s="120">
        <v>3.9987172529478497E-2</v>
      </c>
      <c r="H103" s="96">
        <v>1666</v>
      </c>
      <c r="I103" s="120">
        <v>4.1097242093837902E-2</v>
      </c>
      <c r="J103" s="96">
        <v>2731</v>
      </c>
      <c r="K103" s="120">
        <v>6.7368888450342904E-2</v>
      </c>
      <c r="L103" s="96">
        <v>6384</v>
      </c>
      <c r="M103" s="120">
        <v>0.15748186886378199</v>
      </c>
      <c r="N103" s="96">
        <v>2811</v>
      </c>
      <c r="O103" s="120">
        <v>6.9342345453648396E-2</v>
      </c>
      <c r="P103" s="101">
        <v>16696</v>
      </c>
      <c r="R103" s="55">
        <v>101</v>
      </c>
      <c r="S103" s="55">
        <v>1111</v>
      </c>
      <c r="T103" s="55">
        <v>1316</v>
      </c>
      <c r="U103" s="55">
        <v>1536</v>
      </c>
      <c r="V103" s="55">
        <v>2716</v>
      </c>
      <c r="W103" s="55">
        <v>6993</v>
      </c>
      <c r="X103" s="55">
        <v>4174</v>
      </c>
      <c r="Y103"/>
    </row>
    <row r="104" spans="1:25" ht="15">
      <c r="A104" s="93">
        <v>756</v>
      </c>
      <c r="B104" s="94" t="s">
        <v>228</v>
      </c>
      <c r="C104" s="119">
        <v>35750</v>
      </c>
      <c r="D104" s="96">
        <v>1687</v>
      </c>
      <c r="E104" s="120">
        <v>4.71888111888112E-2</v>
      </c>
      <c r="F104" s="96">
        <v>1798</v>
      </c>
      <c r="G104" s="120">
        <v>5.0293706293706303E-2</v>
      </c>
      <c r="H104" s="96">
        <v>2088</v>
      </c>
      <c r="I104" s="120">
        <v>5.8405594405594403E-2</v>
      </c>
      <c r="J104" s="96">
        <v>3936</v>
      </c>
      <c r="K104" s="120">
        <v>0.110097902097902</v>
      </c>
      <c r="L104" s="96">
        <v>8759</v>
      </c>
      <c r="M104" s="120">
        <v>0.245006993006993</v>
      </c>
      <c r="N104" s="96">
        <v>4846</v>
      </c>
      <c r="O104" s="120">
        <v>0.135552447552448</v>
      </c>
      <c r="P104" s="101">
        <v>23114</v>
      </c>
      <c r="R104" s="55">
        <v>145</v>
      </c>
      <c r="S104" s="55">
        <v>183</v>
      </c>
      <c r="T104" s="55">
        <v>181</v>
      </c>
      <c r="U104" s="55">
        <v>272</v>
      </c>
      <c r="V104" s="55">
        <v>441</v>
      </c>
      <c r="W104" s="55">
        <v>1336</v>
      </c>
      <c r="X104" s="55">
        <v>886</v>
      </c>
      <c r="Y104"/>
    </row>
    <row r="105" spans="1:25" ht="15">
      <c r="A105" s="89">
        <v>8</v>
      </c>
      <c r="B105" s="90" t="s">
        <v>323</v>
      </c>
      <c r="C105" s="91">
        <v>388398</v>
      </c>
      <c r="D105" s="91">
        <v>12419</v>
      </c>
      <c r="E105" s="118">
        <v>3.1974932929623702E-2</v>
      </c>
      <c r="F105" s="91">
        <v>15178</v>
      </c>
      <c r="G105" s="118">
        <v>3.9078471052889002E-2</v>
      </c>
      <c r="H105" s="91">
        <v>17601</v>
      </c>
      <c r="I105" s="118">
        <v>4.5316917182889702E-2</v>
      </c>
      <c r="J105" s="91">
        <v>31757</v>
      </c>
      <c r="K105" s="118">
        <v>8.1764066756265505E-2</v>
      </c>
      <c r="L105" s="91">
        <v>80564</v>
      </c>
      <c r="M105" s="118">
        <v>0.207426402813609</v>
      </c>
      <c r="N105" s="91">
        <v>49569</v>
      </c>
      <c r="O105" s="118">
        <v>0.12762424111349699</v>
      </c>
      <c r="P105" s="100">
        <v>207088</v>
      </c>
      <c r="R105" s="55">
        <v>209</v>
      </c>
      <c r="S105" s="55">
        <v>628</v>
      </c>
      <c r="T105" s="55">
        <v>868</v>
      </c>
      <c r="U105" s="55">
        <v>1009</v>
      </c>
      <c r="V105" s="55">
        <v>1934</v>
      </c>
      <c r="W105" s="55">
        <v>5139</v>
      </c>
      <c r="X105" s="55">
        <v>2687</v>
      </c>
      <c r="Y105"/>
    </row>
    <row r="106" spans="1:25" ht="15">
      <c r="A106" s="93">
        <v>30</v>
      </c>
      <c r="B106" s="94" t="s">
        <v>14</v>
      </c>
      <c r="C106" s="119">
        <v>33092</v>
      </c>
      <c r="D106" s="96">
        <v>604</v>
      </c>
      <c r="E106" s="120">
        <v>1.8252145533663701E-2</v>
      </c>
      <c r="F106" s="96">
        <v>619</v>
      </c>
      <c r="G106" s="120">
        <v>1.8705427293605699E-2</v>
      </c>
      <c r="H106" s="96">
        <v>723</v>
      </c>
      <c r="I106" s="120">
        <v>2.1848180829203399E-2</v>
      </c>
      <c r="J106" s="96">
        <v>1626</v>
      </c>
      <c r="K106" s="120">
        <v>4.91357427777106E-2</v>
      </c>
      <c r="L106" s="96">
        <v>4256</v>
      </c>
      <c r="M106" s="120">
        <v>0.12861114468753801</v>
      </c>
      <c r="N106" s="96">
        <v>2740</v>
      </c>
      <c r="O106" s="120">
        <v>8.27994681494017E-2</v>
      </c>
      <c r="P106" s="101">
        <v>10568</v>
      </c>
      <c r="R106" s="55">
        <v>282</v>
      </c>
      <c r="S106" s="55">
        <v>334</v>
      </c>
      <c r="T106" s="55">
        <v>398</v>
      </c>
      <c r="U106" s="55">
        <v>487</v>
      </c>
      <c r="V106" s="55">
        <v>1008</v>
      </c>
      <c r="W106" s="55">
        <v>2951</v>
      </c>
      <c r="X106" s="55">
        <v>2592</v>
      </c>
      <c r="Y106"/>
    </row>
    <row r="107" spans="1:25" ht="15">
      <c r="A107" s="93">
        <v>34</v>
      </c>
      <c r="B107" s="94" t="s">
        <v>18</v>
      </c>
      <c r="C107" s="119">
        <v>45436</v>
      </c>
      <c r="D107" s="96">
        <v>1591</v>
      </c>
      <c r="E107" s="120">
        <v>3.50162866449511E-2</v>
      </c>
      <c r="F107" s="96">
        <v>1920</v>
      </c>
      <c r="G107" s="120">
        <v>4.2257240954309397E-2</v>
      </c>
      <c r="H107" s="96">
        <v>2330</v>
      </c>
      <c r="I107" s="120">
        <v>5.1280922616427499E-2</v>
      </c>
      <c r="J107" s="96">
        <v>4188</v>
      </c>
      <c r="K107" s="120">
        <v>9.2173606831587304E-2</v>
      </c>
      <c r="L107" s="96">
        <v>10871</v>
      </c>
      <c r="M107" s="120">
        <v>0.23925961792411299</v>
      </c>
      <c r="N107" s="96">
        <v>6028</v>
      </c>
      <c r="O107" s="120">
        <v>0.13267012941279999</v>
      </c>
      <c r="P107" s="101">
        <v>26928</v>
      </c>
      <c r="R107" s="55">
        <v>353</v>
      </c>
      <c r="S107" s="55">
        <v>135</v>
      </c>
      <c r="T107" s="55">
        <v>176</v>
      </c>
      <c r="U107" s="55">
        <v>213</v>
      </c>
      <c r="V107" s="55">
        <v>375</v>
      </c>
      <c r="W107" s="55">
        <v>1001</v>
      </c>
      <c r="X107" s="55">
        <v>736</v>
      </c>
      <c r="Y107"/>
    </row>
    <row r="108" spans="1:25" ht="15">
      <c r="A108" s="93">
        <v>36</v>
      </c>
      <c r="B108" s="94" t="s">
        <v>20</v>
      </c>
      <c r="C108" s="119">
        <v>6214</v>
      </c>
      <c r="D108" s="96">
        <v>146</v>
      </c>
      <c r="E108" s="120">
        <v>2.3495333118764099E-2</v>
      </c>
      <c r="F108" s="96">
        <v>164</v>
      </c>
      <c r="G108" s="120">
        <v>2.6392018023817201E-2</v>
      </c>
      <c r="H108" s="96">
        <v>179</v>
      </c>
      <c r="I108" s="120">
        <v>2.88059221113614E-2</v>
      </c>
      <c r="J108" s="96">
        <v>290</v>
      </c>
      <c r="K108" s="120">
        <v>4.6668812359188898E-2</v>
      </c>
      <c r="L108" s="96">
        <v>780</v>
      </c>
      <c r="M108" s="120">
        <v>0.125523012552301</v>
      </c>
      <c r="N108" s="96">
        <v>647</v>
      </c>
      <c r="O108" s="120">
        <v>0.10411972964274201</v>
      </c>
      <c r="P108" s="101">
        <v>2206</v>
      </c>
      <c r="R108" s="55">
        <v>364</v>
      </c>
      <c r="S108" s="55">
        <v>483</v>
      </c>
      <c r="T108" s="55">
        <v>679</v>
      </c>
      <c r="U108" s="55">
        <v>732</v>
      </c>
      <c r="V108" s="55">
        <v>1388</v>
      </c>
      <c r="W108" s="55">
        <v>3664</v>
      </c>
      <c r="X108" s="55">
        <v>2205</v>
      </c>
      <c r="Y108"/>
    </row>
    <row r="109" spans="1:25" ht="15">
      <c r="A109" s="93">
        <v>91</v>
      </c>
      <c r="B109" s="94" t="s">
        <v>47</v>
      </c>
      <c r="C109" s="119">
        <v>10743</v>
      </c>
      <c r="D109" s="96">
        <v>363</v>
      </c>
      <c r="E109" s="120">
        <v>3.37894442893047E-2</v>
      </c>
      <c r="F109" s="96">
        <v>482</v>
      </c>
      <c r="G109" s="120">
        <v>4.4866424648608398E-2</v>
      </c>
      <c r="H109" s="96">
        <v>552</v>
      </c>
      <c r="I109" s="120">
        <v>5.1382295448198799E-2</v>
      </c>
      <c r="J109" s="96">
        <v>1033</v>
      </c>
      <c r="K109" s="120">
        <v>9.6155636228241706E-2</v>
      </c>
      <c r="L109" s="96">
        <v>2430</v>
      </c>
      <c r="M109" s="120">
        <v>0.22619380061435401</v>
      </c>
      <c r="N109" s="96">
        <v>1398</v>
      </c>
      <c r="O109" s="120">
        <v>0.13013124825467701</v>
      </c>
      <c r="P109" s="101">
        <v>6258</v>
      </c>
      <c r="R109" s="55">
        <v>368</v>
      </c>
      <c r="S109" s="55">
        <v>310</v>
      </c>
      <c r="T109" s="55">
        <v>442</v>
      </c>
      <c r="U109" s="55">
        <v>502</v>
      </c>
      <c r="V109" s="55">
        <v>855</v>
      </c>
      <c r="W109" s="55">
        <v>2460</v>
      </c>
      <c r="X109" s="55">
        <v>1918</v>
      </c>
      <c r="Y109"/>
    </row>
    <row r="110" spans="1:25" ht="15">
      <c r="A110" s="93">
        <v>93</v>
      </c>
      <c r="B110" s="94" t="s">
        <v>49</v>
      </c>
      <c r="C110" s="119">
        <v>17068</v>
      </c>
      <c r="D110" s="96">
        <v>977</v>
      </c>
      <c r="E110" s="120">
        <v>5.72416217483009E-2</v>
      </c>
      <c r="F110" s="96">
        <v>1241</v>
      </c>
      <c r="G110" s="120">
        <v>7.2709163346613606E-2</v>
      </c>
      <c r="H110" s="96">
        <v>1360</v>
      </c>
      <c r="I110" s="120">
        <v>7.9681274900398405E-2</v>
      </c>
      <c r="J110" s="96">
        <v>2426</v>
      </c>
      <c r="K110" s="120">
        <v>0.14213733302085799</v>
      </c>
      <c r="L110" s="96">
        <v>5508</v>
      </c>
      <c r="M110" s="120">
        <v>0.32270916334661398</v>
      </c>
      <c r="N110" s="96">
        <v>2344</v>
      </c>
      <c r="O110" s="120">
        <v>0.13733302085774499</v>
      </c>
      <c r="P110" s="101">
        <v>13856</v>
      </c>
      <c r="R110" s="55">
        <v>390</v>
      </c>
      <c r="S110" s="55">
        <v>326</v>
      </c>
      <c r="T110" s="55">
        <v>382</v>
      </c>
      <c r="U110" s="55">
        <v>346</v>
      </c>
      <c r="V110" s="55">
        <v>812</v>
      </c>
      <c r="W110" s="55">
        <v>1880</v>
      </c>
      <c r="X110" s="55">
        <v>905</v>
      </c>
      <c r="Y110"/>
    </row>
    <row r="111" spans="1:25" ht="15">
      <c r="A111" s="93">
        <v>101</v>
      </c>
      <c r="B111" s="94" t="s">
        <v>1005</v>
      </c>
      <c r="C111" s="119">
        <v>27720</v>
      </c>
      <c r="D111" s="96">
        <v>1111</v>
      </c>
      <c r="E111" s="120">
        <v>4.0079365079365097E-2</v>
      </c>
      <c r="F111" s="96">
        <v>1316</v>
      </c>
      <c r="G111" s="120">
        <v>4.7474747474747503E-2</v>
      </c>
      <c r="H111" s="96">
        <v>1536</v>
      </c>
      <c r="I111" s="120">
        <v>5.5411255411255397E-2</v>
      </c>
      <c r="J111" s="96">
        <v>2716</v>
      </c>
      <c r="K111" s="120">
        <v>9.7979797979798E-2</v>
      </c>
      <c r="L111" s="96">
        <v>6993</v>
      </c>
      <c r="M111" s="120">
        <v>0.25227272727272698</v>
      </c>
      <c r="N111" s="96">
        <v>4174</v>
      </c>
      <c r="O111" s="120">
        <v>0.150577200577201</v>
      </c>
      <c r="P111" s="101">
        <v>17846</v>
      </c>
      <c r="R111" s="55">
        <v>467</v>
      </c>
      <c r="S111" s="55">
        <v>189</v>
      </c>
      <c r="T111" s="55">
        <v>236</v>
      </c>
      <c r="U111" s="55">
        <v>327</v>
      </c>
      <c r="V111" s="55">
        <v>554</v>
      </c>
      <c r="W111" s="55">
        <v>1740</v>
      </c>
      <c r="X111" s="55">
        <v>1294</v>
      </c>
      <c r="Y111"/>
    </row>
    <row r="112" spans="1:25" ht="15">
      <c r="A112" s="93">
        <v>145</v>
      </c>
      <c r="B112" s="94" t="s">
        <v>69</v>
      </c>
      <c r="C112" s="119">
        <v>4444</v>
      </c>
      <c r="D112" s="96">
        <v>183</v>
      </c>
      <c r="E112" s="120">
        <v>4.1179117911791199E-2</v>
      </c>
      <c r="F112" s="96">
        <v>181</v>
      </c>
      <c r="G112" s="120">
        <v>4.0729072907290699E-2</v>
      </c>
      <c r="H112" s="96">
        <v>272</v>
      </c>
      <c r="I112" s="120">
        <v>6.1206120612061203E-2</v>
      </c>
      <c r="J112" s="96">
        <v>441</v>
      </c>
      <c r="K112" s="120">
        <v>9.9234923492349206E-2</v>
      </c>
      <c r="L112" s="96">
        <v>1336</v>
      </c>
      <c r="M112" s="120">
        <v>0.30063006300630102</v>
      </c>
      <c r="N112" s="96">
        <v>886</v>
      </c>
      <c r="O112" s="120">
        <v>0.19936993699369901</v>
      </c>
      <c r="P112" s="101">
        <v>3299</v>
      </c>
      <c r="R112" s="55">
        <v>576</v>
      </c>
      <c r="S112" s="55">
        <v>271</v>
      </c>
      <c r="T112" s="55">
        <v>411</v>
      </c>
      <c r="U112" s="55">
        <v>493</v>
      </c>
      <c r="V112" s="55">
        <v>764</v>
      </c>
      <c r="W112" s="55">
        <v>2089</v>
      </c>
      <c r="X112" s="55">
        <v>1342</v>
      </c>
      <c r="Y112"/>
    </row>
    <row r="113" spans="1:25" ht="15">
      <c r="A113" s="93">
        <v>209</v>
      </c>
      <c r="B113" s="94" t="s">
        <v>88</v>
      </c>
      <c r="C113" s="119">
        <v>22145</v>
      </c>
      <c r="D113" s="96">
        <v>628</v>
      </c>
      <c r="E113" s="120">
        <v>2.83585459471664E-2</v>
      </c>
      <c r="F113" s="96">
        <v>868</v>
      </c>
      <c r="G113" s="120">
        <v>3.9196206818694998E-2</v>
      </c>
      <c r="H113" s="96">
        <v>1009</v>
      </c>
      <c r="I113" s="120">
        <v>4.5563332580718E-2</v>
      </c>
      <c r="J113" s="96">
        <v>1934</v>
      </c>
      <c r="K113" s="120">
        <v>8.7333483856400995E-2</v>
      </c>
      <c r="L113" s="96">
        <v>5139</v>
      </c>
      <c r="M113" s="120">
        <v>0.23206141341160499</v>
      </c>
      <c r="N113" s="96">
        <v>2687</v>
      </c>
      <c r="O113" s="120">
        <v>0.121336644840822</v>
      </c>
      <c r="P113" s="101">
        <v>12265</v>
      </c>
      <c r="R113" s="55">
        <v>642</v>
      </c>
      <c r="S113" s="55">
        <v>805</v>
      </c>
      <c r="T113" s="55">
        <v>863</v>
      </c>
      <c r="U113" s="55">
        <v>1171</v>
      </c>
      <c r="V113" s="55">
        <v>1945</v>
      </c>
      <c r="W113" s="55">
        <v>4709</v>
      </c>
      <c r="X113" s="55">
        <v>2667</v>
      </c>
      <c r="Y113"/>
    </row>
    <row r="114" spans="1:25" ht="15">
      <c r="A114" s="93">
        <v>282</v>
      </c>
      <c r="B114" s="94" t="s">
        <v>106</v>
      </c>
      <c r="C114" s="119">
        <v>26522</v>
      </c>
      <c r="D114" s="96">
        <v>334</v>
      </c>
      <c r="E114" s="120">
        <v>1.25933187542418E-2</v>
      </c>
      <c r="F114" s="96">
        <v>398</v>
      </c>
      <c r="G114" s="120">
        <v>1.5006409773018601E-2</v>
      </c>
      <c r="H114" s="96">
        <v>487</v>
      </c>
      <c r="I114" s="120">
        <v>1.8362114471005199E-2</v>
      </c>
      <c r="J114" s="96">
        <v>1008</v>
      </c>
      <c r="K114" s="120">
        <v>3.8006183545735601E-2</v>
      </c>
      <c r="L114" s="96">
        <v>2951</v>
      </c>
      <c r="M114" s="120">
        <v>0.11126611869391401</v>
      </c>
      <c r="N114" s="96">
        <v>2592</v>
      </c>
      <c r="O114" s="120">
        <v>9.7730186260462995E-2</v>
      </c>
      <c r="P114" s="101">
        <v>7770</v>
      </c>
      <c r="R114" s="55">
        <v>679</v>
      </c>
      <c r="S114" s="55">
        <v>547</v>
      </c>
      <c r="T114" s="55">
        <v>697</v>
      </c>
      <c r="U114" s="55">
        <v>930</v>
      </c>
      <c r="V114" s="55">
        <v>1537</v>
      </c>
      <c r="W114" s="55">
        <v>4589</v>
      </c>
      <c r="X114" s="55">
        <v>3863</v>
      </c>
      <c r="Y114"/>
    </row>
    <row r="115" spans="1:25" ht="15">
      <c r="A115" s="93">
        <v>353</v>
      </c>
      <c r="B115" s="94" t="s">
        <v>126</v>
      </c>
      <c r="C115" s="119">
        <v>5966</v>
      </c>
      <c r="D115" s="96">
        <v>135</v>
      </c>
      <c r="E115" s="120">
        <v>2.2628226617499199E-2</v>
      </c>
      <c r="F115" s="96">
        <v>176</v>
      </c>
      <c r="G115" s="120">
        <v>2.9500502849480401E-2</v>
      </c>
      <c r="H115" s="96">
        <v>213</v>
      </c>
      <c r="I115" s="120">
        <v>3.5702313107609802E-2</v>
      </c>
      <c r="J115" s="96">
        <v>375</v>
      </c>
      <c r="K115" s="120">
        <v>6.2856185048608806E-2</v>
      </c>
      <c r="L115" s="96">
        <v>1001</v>
      </c>
      <c r="M115" s="120">
        <v>0.16778410995642001</v>
      </c>
      <c r="N115" s="96">
        <v>736</v>
      </c>
      <c r="O115" s="120">
        <v>0.123365739188736</v>
      </c>
      <c r="P115" s="101">
        <v>2636</v>
      </c>
      <c r="R115" s="55">
        <v>789</v>
      </c>
      <c r="S115" s="55">
        <v>410</v>
      </c>
      <c r="T115" s="55">
        <v>575</v>
      </c>
      <c r="U115" s="55">
        <v>654</v>
      </c>
      <c r="V115" s="55">
        <v>1295</v>
      </c>
      <c r="W115" s="55">
        <v>3507</v>
      </c>
      <c r="X115" s="55">
        <v>2675</v>
      </c>
      <c r="Y115"/>
    </row>
    <row r="116" spans="1:25" ht="15">
      <c r="A116" s="93">
        <v>364</v>
      </c>
      <c r="B116" s="94" t="s">
        <v>133</v>
      </c>
      <c r="C116" s="119">
        <v>15531</v>
      </c>
      <c r="D116" s="96">
        <v>483</v>
      </c>
      <c r="E116" s="120">
        <v>3.1099092138303999E-2</v>
      </c>
      <c r="F116" s="96">
        <v>679</v>
      </c>
      <c r="G116" s="120">
        <v>4.3719013585731797E-2</v>
      </c>
      <c r="H116" s="96">
        <v>732</v>
      </c>
      <c r="I116" s="120">
        <v>4.7131543364883101E-2</v>
      </c>
      <c r="J116" s="96">
        <v>1388</v>
      </c>
      <c r="K116" s="120">
        <v>8.9369647801171806E-2</v>
      </c>
      <c r="L116" s="96">
        <v>3664</v>
      </c>
      <c r="M116" s="120">
        <v>0.23591526624171</v>
      </c>
      <c r="N116" s="96">
        <v>2205</v>
      </c>
      <c r="O116" s="120">
        <v>0.14197411628356199</v>
      </c>
      <c r="P116" s="101">
        <v>9151</v>
      </c>
      <c r="R116" s="55">
        <v>792</v>
      </c>
      <c r="S116" s="55">
        <v>157</v>
      </c>
      <c r="T116" s="55">
        <v>242</v>
      </c>
      <c r="U116" s="55">
        <v>206</v>
      </c>
      <c r="V116" s="55">
        <v>494</v>
      </c>
      <c r="W116" s="55">
        <v>1202</v>
      </c>
      <c r="X116" s="55">
        <v>810</v>
      </c>
      <c r="Y116"/>
    </row>
    <row r="117" spans="1:25" ht="15">
      <c r="A117" s="93">
        <v>368</v>
      </c>
      <c r="B117" s="94" t="s">
        <v>135</v>
      </c>
      <c r="C117" s="119">
        <v>14414</v>
      </c>
      <c r="D117" s="96">
        <v>310</v>
      </c>
      <c r="E117" s="120">
        <v>2.15068683224643E-2</v>
      </c>
      <c r="F117" s="96">
        <v>442</v>
      </c>
      <c r="G117" s="120">
        <v>3.0664631608158702E-2</v>
      </c>
      <c r="H117" s="96">
        <v>502</v>
      </c>
      <c r="I117" s="120">
        <v>3.48272512834744E-2</v>
      </c>
      <c r="J117" s="96">
        <v>855</v>
      </c>
      <c r="K117" s="120">
        <v>5.9317330373248198E-2</v>
      </c>
      <c r="L117" s="96">
        <v>2460</v>
      </c>
      <c r="M117" s="120">
        <v>0.170667406687942</v>
      </c>
      <c r="N117" s="96">
        <v>1918</v>
      </c>
      <c r="O117" s="120">
        <v>0.13306507562092401</v>
      </c>
      <c r="P117" s="101">
        <v>6487</v>
      </c>
      <c r="R117" s="55">
        <v>809</v>
      </c>
      <c r="S117" s="55">
        <v>120</v>
      </c>
      <c r="T117" s="55">
        <v>169</v>
      </c>
      <c r="U117" s="55">
        <v>217</v>
      </c>
      <c r="V117" s="55">
        <v>461</v>
      </c>
      <c r="W117" s="55">
        <v>1258</v>
      </c>
      <c r="X117" s="55">
        <v>1205</v>
      </c>
      <c r="Y117"/>
    </row>
    <row r="118" spans="1:25" ht="15">
      <c r="A118" s="93">
        <v>390</v>
      </c>
      <c r="B118" s="94" t="s">
        <v>141</v>
      </c>
      <c r="C118" s="119">
        <v>8722</v>
      </c>
      <c r="D118" s="96">
        <v>326</v>
      </c>
      <c r="E118" s="120">
        <v>3.7376748452189898E-2</v>
      </c>
      <c r="F118" s="96">
        <v>382</v>
      </c>
      <c r="G118" s="120">
        <v>4.37972941985783E-2</v>
      </c>
      <c r="H118" s="96">
        <v>346</v>
      </c>
      <c r="I118" s="120">
        <v>3.96698005044714E-2</v>
      </c>
      <c r="J118" s="96">
        <v>812</v>
      </c>
      <c r="K118" s="120">
        <v>9.3097913322632397E-2</v>
      </c>
      <c r="L118" s="96">
        <v>1880</v>
      </c>
      <c r="M118" s="120">
        <v>0.21554689291446899</v>
      </c>
      <c r="N118" s="96">
        <v>905</v>
      </c>
      <c r="O118" s="120">
        <v>0.103760605365742</v>
      </c>
      <c r="P118" s="101">
        <v>4651</v>
      </c>
      <c r="R118" s="55">
        <v>847</v>
      </c>
      <c r="S118" s="55">
        <v>2357</v>
      </c>
      <c r="T118" s="55">
        <v>2660</v>
      </c>
      <c r="U118" s="55">
        <v>2765</v>
      </c>
      <c r="V118" s="55">
        <v>4500</v>
      </c>
      <c r="W118" s="55">
        <v>8938</v>
      </c>
      <c r="X118" s="55">
        <v>3933</v>
      </c>
      <c r="Y118"/>
    </row>
    <row r="119" spans="1:25" ht="15">
      <c r="A119" s="93">
        <v>467</v>
      </c>
      <c r="B119" s="94" t="s">
        <v>151</v>
      </c>
      <c r="C119" s="119">
        <v>6477</v>
      </c>
      <c r="D119" s="96">
        <v>189</v>
      </c>
      <c r="E119" s="120">
        <v>2.91801760074108E-2</v>
      </c>
      <c r="F119" s="96">
        <v>236</v>
      </c>
      <c r="G119" s="120">
        <v>3.6436621892851601E-2</v>
      </c>
      <c r="H119" s="96">
        <v>327</v>
      </c>
      <c r="I119" s="120">
        <v>5.0486336266790201E-2</v>
      </c>
      <c r="J119" s="96">
        <v>554</v>
      </c>
      <c r="K119" s="120">
        <v>8.5533425968812707E-2</v>
      </c>
      <c r="L119" s="96">
        <v>1740</v>
      </c>
      <c r="M119" s="120">
        <v>0.26864289022695698</v>
      </c>
      <c r="N119" s="96">
        <v>1294</v>
      </c>
      <c r="O119" s="120">
        <v>0.199783850548093</v>
      </c>
      <c r="P119" s="101">
        <v>4340</v>
      </c>
      <c r="R119" s="55">
        <v>856</v>
      </c>
      <c r="S119" s="55">
        <v>128</v>
      </c>
      <c r="T119" s="55">
        <v>169</v>
      </c>
      <c r="U119" s="55">
        <v>220</v>
      </c>
      <c r="V119" s="55">
        <v>329</v>
      </c>
      <c r="W119" s="55">
        <v>1121</v>
      </c>
      <c r="X119" s="55">
        <v>920</v>
      </c>
      <c r="Y119"/>
    </row>
    <row r="120" spans="1:25" ht="15">
      <c r="A120" s="93">
        <v>576</v>
      </c>
      <c r="B120" s="94" t="s">
        <v>169</v>
      </c>
      <c r="C120" s="119">
        <v>9073</v>
      </c>
      <c r="D120" s="96">
        <v>271</v>
      </c>
      <c r="E120" s="120">
        <v>2.9868841617987401E-2</v>
      </c>
      <c r="F120" s="96">
        <v>411</v>
      </c>
      <c r="G120" s="120">
        <v>4.5299239501818599E-2</v>
      </c>
      <c r="H120" s="96">
        <v>493</v>
      </c>
      <c r="I120" s="120">
        <v>5.4337043976633997E-2</v>
      </c>
      <c r="J120" s="96">
        <v>764</v>
      </c>
      <c r="K120" s="120">
        <v>8.4205885594621402E-2</v>
      </c>
      <c r="L120" s="96">
        <v>2089</v>
      </c>
      <c r="M120" s="120">
        <v>0.230243579852309</v>
      </c>
      <c r="N120" s="96">
        <v>1342</v>
      </c>
      <c r="O120" s="120">
        <v>0.14791138542929599</v>
      </c>
      <c r="P120" s="101">
        <v>5370</v>
      </c>
      <c r="R120" s="55">
        <v>861</v>
      </c>
      <c r="S120" s="55">
        <v>244</v>
      </c>
      <c r="T120" s="55">
        <v>288</v>
      </c>
      <c r="U120" s="55">
        <v>377</v>
      </c>
      <c r="V120" s="55">
        <v>786</v>
      </c>
      <c r="W120" s="55">
        <v>2142</v>
      </c>
      <c r="X120" s="55">
        <v>1600</v>
      </c>
      <c r="Y120"/>
    </row>
    <row r="121" spans="1:25" ht="15">
      <c r="A121" s="93">
        <v>642</v>
      </c>
      <c r="B121" s="94" t="s">
        <v>187</v>
      </c>
      <c r="C121" s="119">
        <v>18910</v>
      </c>
      <c r="D121" s="96">
        <v>805</v>
      </c>
      <c r="E121" s="120">
        <v>4.2570068746694903E-2</v>
      </c>
      <c r="F121" s="96">
        <v>863</v>
      </c>
      <c r="G121" s="120">
        <v>4.5637228979375999E-2</v>
      </c>
      <c r="H121" s="96">
        <v>1171</v>
      </c>
      <c r="I121" s="120">
        <v>6.1924907456372302E-2</v>
      </c>
      <c r="J121" s="96">
        <v>1945</v>
      </c>
      <c r="K121" s="120">
        <v>0.102855631940772</v>
      </c>
      <c r="L121" s="96">
        <v>4709</v>
      </c>
      <c r="M121" s="120">
        <v>0.249021681649921</v>
      </c>
      <c r="N121" s="96">
        <v>2667</v>
      </c>
      <c r="O121" s="120">
        <v>0.14103648863035401</v>
      </c>
      <c r="P121" s="101">
        <v>12160</v>
      </c>
      <c r="R121" s="55">
        <v>1</v>
      </c>
      <c r="S121" s="55">
        <v>48255</v>
      </c>
      <c r="T121" s="55">
        <v>58822</v>
      </c>
      <c r="U121" s="55">
        <v>62283</v>
      </c>
      <c r="V121" s="55">
        <v>145969</v>
      </c>
      <c r="W121" s="55">
        <v>338227</v>
      </c>
      <c r="X121" s="55">
        <v>139698</v>
      </c>
      <c r="Y121"/>
    </row>
    <row r="122" spans="1:25" ht="15">
      <c r="A122" s="93">
        <v>679</v>
      </c>
      <c r="B122" s="94" t="s">
        <v>1006</v>
      </c>
      <c r="C122" s="119">
        <v>29737</v>
      </c>
      <c r="D122" s="96">
        <v>547</v>
      </c>
      <c r="E122" s="120">
        <v>1.8394592595083602E-2</v>
      </c>
      <c r="F122" s="96">
        <v>697</v>
      </c>
      <c r="G122" s="120">
        <v>2.3438813599219802E-2</v>
      </c>
      <c r="H122" s="96">
        <v>930</v>
      </c>
      <c r="I122" s="120">
        <v>3.1274170225644798E-2</v>
      </c>
      <c r="J122" s="96">
        <v>1537</v>
      </c>
      <c r="K122" s="120">
        <v>5.1686451222382898E-2</v>
      </c>
      <c r="L122" s="96">
        <v>4589</v>
      </c>
      <c r="M122" s="120">
        <v>0.15431953458654199</v>
      </c>
      <c r="N122" s="96">
        <v>3863</v>
      </c>
      <c r="O122" s="120">
        <v>0.129905504926523</v>
      </c>
      <c r="P122" s="101">
        <v>12163</v>
      </c>
      <c r="R122" s="55">
        <v>79</v>
      </c>
      <c r="S122" s="55">
        <v>1103</v>
      </c>
      <c r="T122" s="55">
        <v>1393</v>
      </c>
      <c r="U122" s="55">
        <v>1577</v>
      </c>
      <c r="V122" s="55">
        <v>3310</v>
      </c>
      <c r="W122" s="55">
        <v>8953</v>
      </c>
      <c r="X122" s="55">
        <v>4631</v>
      </c>
      <c r="Y122"/>
    </row>
    <row r="123" spans="1:25" ht="15">
      <c r="A123" s="93">
        <v>789</v>
      </c>
      <c r="B123" s="94" t="s">
        <v>232</v>
      </c>
      <c r="C123" s="119">
        <v>16646</v>
      </c>
      <c r="D123" s="96">
        <v>410</v>
      </c>
      <c r="E123" s="120">
        <v>2.4630541871921201E-2</v>
      </c>
      <c r="F123" s="96">
        <v>575</v>
      </c>
      <c r="G123" s="120">
        <v>3.4542833113060202E-2</v>
      </c>
      <c r="H123" s="96">
        <v>654</v>
      </c>
      <c r="I123" s="120">
        <v>3.9288718010332797E-2</v>
      </c>
      <c r="J123" s="96">
        <v>1295</v>
      </c>
      <c r="K123" s="120">
        <v>7.7796467619848597E-2</v>
      </c>
      <c r="L123" s="96">
        <v>3507</v>
      </c>
      <c r="M123" s="120">
        <v>0.21068124474348199</v>
      </c>
      <c r="N123" s="96">
        <v>2675</v>
      </c>
      <c r="O123" s="120">
        <v>0.160699267091193</v>
      </c>
      <c r="P123" s="101">
        <v>9116</v>
      </c>
      <c r="R123" s="55">
        <v>88</v>
      </c>
      <c r="S123" s="55">
        <v>9286</v>
      </c>
      <c r="T123" s="55">
        <v>10237</v>
      </c>
      <c r="U123" s="55">
        <v>11294</v>
      </c>
      <c r="V123" s="55">
        <v>24661</v>
      </c>
      <c r="W123" s="55">
        <v>58084</v>
      </c>
      <c r="X123" s="55">
        <v>23924</v>
      </c>
      <c r="Y123"/>
    </row>
    <row r="124" spans="1:25" ht="15">
      <c r="A124" s="93">
        <v>792</v>
      </c>
      <c r="B124" s="94" t="s">
        <v>236</v>
      </c>
      <c r="C124" s="119">
        <v>6597</v>
      </c>
      <c r="D124" s="96">
        <v>157</v>
      </c>
      <c r="E124" s="120">
        <v>2.3798696377141101E-2</v>
      </c>
      <c r="F124" s="96">
        <v>242</v>
      </c>
      <c r="G124" s="120">
        <v>3.6683340912536E-2</v>
      </c>
      <c r="H124" s="96">
        <v>206</v>
      </c>
      <c r="I124" s="120">
        <v>3.1226314991662899E-2</v>
      </c>
      <c r="J124" s="96">
        <v>494</v>
      </c>
      <c r="K124" s="120">
        <v>7.4882522358647896E-2</v>
      </c>
      <c r="L124" s="96">
        <v>1202</v>
      </c>
      <c r="M124" s="120">
        <v>0.18220403213581901</v>
      </c>
      <c r="N124" s="96">
        <v>810</v>
      </c>
      <c r="O124" s="120">
        <v>0.122783083219645</v>
      </c>
      <c r="P124" s="101">
        <v>3111</v>
      </c>
      <c r="R124" s="55">
        <v>129</v>
      </c>
      <c r="S124" s="55">
        <v>1186</v>
      </c>
      <c r="T124" s="55">
        <v>1340</v>
      </c>
      <c r="U124" s="55">
        <v>1374</v>
      </c>
      <c r="V124" s="55">
        <v>3241</v>
      </c>
      <c r="W124" s="55">
        <v>8672</v>
      </c>
      <c r="X124" s="55">
        <v>4867</v>
      </c>
      <c r="Y124"/>
    </row>
    <row r="125" spans="1:25" ht="15">
      <c r="A125" s="93">
        <v>809</v>
      </c>
      <c r="B125" s="94" t="s">
        <v>238</v>
      </c>
      <c r="C125" s="119">
        <v>11582</v>
      </c>
      <c r="D125" s="96">
        <v>120</v>
      </c>
      <c r="E125" s="120">
        <v>1.03609048523571E-2</v>
      </c>
      <c r="F125" s="96">
        <v>169</v>
      </c>
      <c r="G125" s="120">
        <v>1.45916076670696E-2</v>
      </c>
      <c r="H125" s="96">
        <v>217</v>
      </c>
      <c r="I125" s="120">
        <v>1.8735969608012399E-2</v>
      </c>
      <c r="J125" s="96">
        <v>461</v>
      </c>
      <c r="K125" s="120">
        <v>3.9803142807805197E-2</v>
      </c>
      <c r="L125" s="96">
        <v>1258</v>
      </c>
      <c r="M125" s="120">
        <v>0.10861681920221</v>
      </c>
      <c r="N125" s="96">
        <v>1205</v>
      </c>
      <c r="O125" s="120">
        <v>0.104040752892419</v>
      </c>
      <c r="P125" s="101">
        <v>3430</v>
      </c>
      <c r="R125" s="55">
        <v>212</v>
      </c>
      <c r="S125" s="55">
        <v>939</v>
      </c>
      <c r="T125" s="55">
        <v>1251</v>
      </c>
      <c r="U125" s="55">
        <v>1455</v>
      </c>
      <c r="V125" s="55">
        <v>3065</v>
      </c>
      <c r="W125" s="55">
        <v>8654</v>
      </c>
      <c r="X125" s="55">
        <v>4534</v>
      </c>
      <c r="Y125"/>
    </row>
    <row r="126" spans="1:25" ht="15">
      <c r="A126" s="93">
        <v>847</v>
      </c>
      <c r="B126" s="94" t="s">
        <v>246</v>
      </c>
      <c r="C126" s="119">
        <v>32148</v>
      </c>
      <c r="D126" s="96">
        <v>2357</v>
      </c>
      <c r="E126" s="120">
        <v>7.33171581435859E-2</v>
      </c>
      <c r="F126" s="96">
        <v>2660</v>
      </c>
      <c r="G126" s="120">
        <v>8.2742316784869999E-2</v>
      </c>
      <c r="H126" s="96">
        <v>2765</v>
      </c>
      <c r="I126" s="120">
        <v>8.6008460868483294E-2</v>
      </c>
      <c r="J126" s="96">
        <v>4500</v>
      </c>
      <c r="K126" s="120">
        <v>0.13997760358342701</v>
      </c>
      <c r="L126" s="96">
        <v>8938</v>
      </c>
      <c r="M126" s="120">
        <v>0.27802662685081497</v>
      </c>
      <c r="N126" s="96">
        <v>3933</v>
      </c>
      <c r="O126" s="120">
        <v>0.122340425531915</v>
      </c>
      <c r="P126" s="101">
        <v>25153</v>
      </c>
      <c r="R126" s="55">
        <v>266</v>
      </c>
      <c r="S126" s="55">
        <v>1254</v>
      </c>
      <c r="T126" s="55">
        <v>1987</v>
      </c>
      <c r="U126" s="55">
        <v>2170</v>
      </c>
      <c r="V126" s="55">
        <v>4769</v>
      </c>
      <c r="W126" s="55">
        <v>12575</v>
      </c>
      <c r="X126" s="55">
        <v>6654</v>
      </c>
      <c r="Y126"/>
    </row>
    <row r="127" spans="1:25" ht="15">
      <c r="A127" s="93">
        <v>856</v>
      </c>
      <c r="B127" s="94" t="s">
        <v>251</v>
      </c>
      <c r="C127" s="119">
        <v>6717</v>
      </c>
      <c r="D127" s="96">
        <v>128</v>
      </c>
      <c r="E127" s="120">
        <v>1.9056126246836402E-2</v>
      </c>
      <c r="F127" s="96">
        <v>169</v>
      </c>
      <c r="G127" s="120">
        <v>2.5160041685276201E-2</v>
      </c>
      <c r="H127" s="96">
        <v>220</v>
      </c>
      <c r="I127" s="120">
        <v>3.2752716986750002E-2</v>
      </c>
      <c r="J127" s="96">
        <v>329</v>
      </c>
      <c r="K127" s="120">
        <v>4.8980199493821597E-2</v>
      </c>
      <c r="L127" s="96">
        <v>1121</v>
      </c>
      <c r="M127" s="120">
        <v>0.16688998064612201</v>
      </c>
      <c r="N127" s="96">
        <v>920</v>
      </c>
      <c r="O127" s="120">
        <v>0.136965907399137</v>
      </c>
      <c r="P127" s="101">
        <v>2887</v>
      </c>
      <c r="R127" s="55">
        <v>308</v>
      </c>
      <c r="S127" s="55">
        <v>875</v>
      </c>
      <c r="T127" s="55">
        <v>1143</v>
      </c>
      <c r="U127" s="55">
        <v>1208</v>
      </c>
      <c r="V127" s="55">
        <v>2416</v>
      </c>
      <c r="W127" s="55">
        <v>6609</v>
      </c>
      <c r="X127" s="55">
        <v>3419</v>
      </c>
      <c r="Y127"/>
    </row>
    <row r="128" spans="1:25" ht="15">
      <c r="A128" s="93">
        <v>861</v>
      </c>
      <c r="B128" s="94" t="s">
        <v>255</v>
      </c>
      <c r="C128" s="119">
        <v>12494</v>
      </c>
      <c r="D128" s="96">
        <v>244</v>
      </c>
      <c r="E128" s="120">
        <v>1.9529374099567801E-2</v>
      </c>
      <c r="F128" s="96">
        <v>288</v>
      </c>
      <c r="G128" s="120">
        <v>2.3051064510965301E-2</v>
      </c>
      <c r="H128" s="96">
        <v>377</v>
      </c>
      <c r="I128" s="120">
        <v>3.0174483752201098E-2</v>
      </c>
      <c r="J128" s="96">
        <v>786</v>
      </c>
      <c r="K128" s="120">
        <v>6.2910196894509399E-2</v>
      </c>
      <c r="L128" s="96">
        <v>2142</v>
      </c>
      <c r="M128" s="120">
        <v>0.171442292300304</v>
      </c>
      <c r="N128" s="96">
        <v>1600</v>
      </c>
      <c r="O128" s="120">
        <v>0.12806146950536301</v>
      </c>
      <c r="P128" s="101">
        <v>5437</v>
      </c>
      <c r="R128" s="55">
        <v>360</v>
      </c>
      <c r="S128" s="55">
        <v>3975</v>
      </c>
      <c r="T128" s="55">
        <v>4667</v>
      </c>
      <c r="U128" s="55">
        <v>4988</v>
      </c>
      <c r="V128" s="55">
        <v>11392</v>
      </c>
      <c r="W128" s="55">
        <v>29364</v>
      </c>
      <c r="X128" s="55">
        <v>13258</v>
      </c>
      <c r="Y128"/>
    </row>
    <row r="129" spans="1:25" ht="15">
      <c r="A129" s="89">
        <v>9</v>
      </c>
      <c r="B129" s="90" t="s">
        <v>873</v>
      </c>
      <c r="C129" s="91">
        <v>4212261</v>
      </c>
      <c r="D129" s="91">
        <v>68326</v>
      </c>
      <c r="E129" s="118">
        <v>1.6220742256949399E-2</v>
      </c>
      <c r="F129" s="91">
        <v>82760</v>
      </c>
      <c r="G129" s="118">
        <v>1.9647405514520599E-2</v>
      </c>
      <c r="H129" s="91">
        <v>88357</v>
      </c>
      <c r="I129" s="118">
        <v>2.0976145590218601E-2</v>
      </c>
      <c r="J129" s="91">
        <v>203108</v>
      </c>
      <c r="K129" s="118">
        <v>4.8218284669444701E-2</v>
      </c>
      <c r="L129" s="91">
        <v>481993</v>
      </c>
      <c r="M129" s="118">
        <v>0.11442619533784799</v>
      </c>
      <c r="N129" s="91">
        <v>206369</v>
      </c>
      <c r="O129" s="118">
        <v>4.8992453221678299E-2</v>
      </c>
      <c r="P129" s="100">
        <v>1130913</v>
      </c>
      <c r="R129" s="55">
        <v>380</v>
      </c>
      <c r="S129" s="55">
        <v>692</v>
      </c>
      <c r="T129" s="55">
        <v>862</v>
      </c>
      <c r="U129" s="55">
        <v>934</v>
      </c>
      <c r="V129" s="55">
        <v>2030</v>
      </c>
      <c r="W129" s="55">
        <v>5400</v>
      </c>
      <c r="X129" s="55">
        <v>3019</v>
      </c>
      <c r="Y129"/>
    </row>
    <row r="130" spans="1:25" ht="15">
      <c r="A130" s="93">
        <v>1</v>
      </c>
      <c r="B130" s="94" t="s">
        <v>6</v>
      </c>
      <c r="C130" s="119">
        <v>2526795</v>
      </c>
      <c r="D130" s="96">
        <v>48255</v>
      </c>
      <c r="E130" s="120">
        <v>1.9097314978065098E-2</v>
      </c>
      <c r="F130" s="96">
        <v>58822</v>
      </c>
      <c r="G130" s="120">
        <v>2.3279292542529199E-2</v>
      </c>
      <c r="H130" s="96">
        <v>62283</v>
      </c>
      <c r="I130" s="120">
        <v>2.4649011890557002E-2</v>
      </c>
      <c r="J130" s="96">
        <v>145969</v>
      </c>
      <c r="K130" s="120">
        <v>5.7768437882772403E-2</v>
      </c>
      <c r="L130" s="96">
        <v>338227</v>
      </c>
      <c r="M130" s="120">
        <v>0.13385612999867399</v>
      </c>
      <c r="N130" s="96">
        <v>139698</v>
      </c>
      <c r="O130" s="120">
        <v>5.52866378158893E-2</v>
      </c>
      <c r="P130" s="101">
        <v>793254</v>
      </c>
      <c r="R130" s="55">
        <v>631</v>
      </c>
      <c r="S130" s="55">
        <v>761</v>
      </c>
      <c r="T130" s="55">
        <v>1058</v>
      </c>
      <c r="U130" s="55">
        <v>1074</v>
      </c>
      <c r="V130" s="55">
        <v>2255</v>
      </c>
      <c r="W130" s="55">
        <v>5455</v>
      </c>
      <c r="X130" s="55">
        <v>2365</v>
      </c>
      <c r="Y130"/>
    </row>
    <row r="131" spans="1:25" ht="15">
      <c r="A131" s="93">
        <v>79</v>
      </c>
      <c r="B131" s="94" t="s">
        <v>41</v>
      </c>
      <c r="C131" s="119">
        <v>64314</v>
      </c>
      <c r="D131" s="96">
        <v>1103</v>
      </c>
      <c r="E131" s="120">
        <v>1.7150231675840399E-2</v>
      </c>
      <c r="F131" s="96">
        <v>1393</v>
      </c>
      <c r="G131" s="120">
        <v>2.1659358771029601E-2</v>
      </c>
      <c r="H131" s="96">
        <v>1577</v>
      </c>
      <c r="I131" s="120">
        <v>2.4520322169356599E-2</v>
      </c>
      <c r="J131" s="96">
        <v>3310</v>
      </c>
      <c r="K131" s="120">
        <v>5.1466243741642603E-2</v>
      </c>
      <c r="L131" s="96">
        <v>8953</v>
      </c>
      <c r="M131" s="120">
        <v>0.139207637528376</v>
      </c>
      <c r="N131" s="96">
        <v>4631</v>
      </c>
      <c r="O131" s="120">
        <v>7.2006095095935599E-2</v>
      </c>
      <c r="P131" s="101">
        <v>20967</v>
      </c>
      <c r="R131" s="136"/>
      <c r="S131" s="137"/>
      <c r="T131" s="137"/>
      <c r="U131" s="137"/>
      <c r="V131" s="137"/>
      <c r="W131" s="137"/>
      <c r="X131" s="137"/>
      <c r="Y131" s="137"/>
    </row>
    <row r="132" spans="1:25" ht="15">
      <c r="A132" s="93">
        <v>88</v>
      </c>
      <c r="B132" s="94" t="s">
        <v>45</v>
      </c>
      <c r="C132" s="119">
        <v>609168</v>
      </c>
      <c r="D132" s="96">
        <v>9286</v>
      </c>
      <c r="E132" s="120">
        <v>1.52437422845586E-2</v>
      </c>
      <c r="F132" s="96">
        <v>10237</v>
      </c>
      <c r="G132" s="120">
        <v>1.68048879783574E-2</v>
      </c>
      <c r="H132" s="96">
        <v>11294</v>
      </c>
      <c r="I132" s="120">
        <v>1.85400414992252E-2</v>
      </c>
      <c r="J132" s="96">
        <v>24661</v>
      </c>
      <c r="K132" s="120">
        <v>4.04830851259423E-2</v>
      </c>
      <c r="L132" s="96">
        <v>58084</v>
      </c>
      <c r="M132" s="120">
        <v>9.5349722900743297E-2</v>
      </c>
      <c r="N132" s="96">
        <v>23924</v>
      </c>
      <c r="O132" s="120">
        <v>3.9273238252830099E-2</v>
      </c>
      <c r="P132" s="101">
        <v>137486</v>
      </c>
    </row>
    <row r="133" spans="1:25" ht="15">
      <c r="A133" s="93">
        <v>129</v>
      </c>
      <c r="B133" s="94" t="s">
        <v>1007</v>
      </c>
      <c r="C133" s="119">
        <v>89671</v>
      </c>
      <c r="D133" s="96">
        <v>1186</v>
      </c>
      <c r="E133" s="120">
        <v>1.32261266184162E-2</v>
      </c>
      <c r="F133" s="96">
        <v>1340</v>
      </c>
      <c r="G133" s="120">
        <v>1.4943515740874999E-2</v>
      </c>
      <c r="H133" s="96">
        <v>1374</v>
      </c>
      <c r="I133" s="120">
        <v>1.53226795731061E-2</v>
      </c>
      <c r="J133" s="96">
        <v>3241</v>
      </c>
      <c r="K133" s="120">
        <v>3.6143234713564003E-2</v>
      </c>
      <c r="L133" s="96">
        <v>8672</v>
      </c>
      <c r="M133" s="120">
        <v>9.6709080973781905E-2</v>
      </c>
      <c r="N133" s="96">
        <v>4867</v>
      </c>
      <c r="O133" s="120">
        <v>5.4276187396148097E-2</v>
      </c>
      <c r="P133" s="101">
        <v>20680</v>
      </c>
    </row>
    <row r="134" spans="1:25" ht="15">
      <c r="A134" s="93">
        <v>212</v>
      </c>
      <c r="B134" s="94" t="s">
        <v>90</v>
      </c>
      <c r="C134" s="119">
        <v>92069</v>
      </c>
      <c r="D134" s="96">
        <v>939</v>
      </c>
      <c r="E134" s="120">
        <v>1.01988725846919E-2</v>
      </c>
      <c r="F134" s="96">
        <v>1251</v>
      </c>
      <c r="G134" s="120">
        <v>1.3587635360436201E-2</v>
      </c>
      <c r="H134" s="96">
        <v>1455</v>
      </c>
      <c r="I134" s="120">
        <v>1.5803364867653599E-2</v>
      </c>
      <c r="J134" s="96">
        <v>3065</v>
      </c>
      <c r="K134" s="120">
        <v>3.3290249704026303E-2</v>
      </c>
      <c r="L134" s="96">
        <v>8654</v>
      </c>
      <c r="M134" s="120">
        <v>9.3994721350291605E-2</v>
      </c>
      <c r="N134" s="96">
        <v>4534</v>
      </c>
      <c r="O134" s="120">
        <v>4.92456744398223E-2</v>
      </c>
      <c r="P134" s="101">
        <v>19898</v>
      </c>
    </row>
    <row r="135" spans="1:25" ht="15">
      <c r="A135" s="93">
        <v>266</v>
      </c>
      <c r="B135" s="94" t="s">
        <v>104</v>
      </c>
      <c r="C135" s="119">
        <v>268381</v>
      </c>
      <c r="D135" s="96">
        <v>1254</v>
      </c>
      <c r="E135" s="120">
        <v>4.6724619104929199E-3</v>
      </c>
      <c r="F135" s="96">
        <v>1987</v>
      </c>
      <c r="G135" s="120">
        <v>7.4036537608847099E-3</v>
      </c>
      <c r="H135" s="96">
        <v>2170</v>
      </c>
      <c r="I135" s="120">
        <v>8.0855202119375098E-3</v>
      </c>
      <c r="J135" s="96">
        <v>4769</v>
      </c>
      <c r="K135" s="120">
        <v>1.7769514235359399E-2</v>
      </c>
      <c r="L135" s="96">
        <v>12575</v>
      </c>
      <c r="M135" s="120">
        <v>4.6855030721250801E-2</v>
      </c>
      <c r="N135" s="96">
        <v>6654</v>
      </c>
      <c r="O135" s="120">
        <v>2.47931112858213E-2</v>
      </c>
      <c r="P135" s="101">
        <v>29409</v>
      </c>
    </row>
    <row r="136" spans="1:25" ht="15">
      <c r="A136" s="93">
        <v>308</v>
      </c>
      <c r="B136" s="94" t="s">
        <v>112</v>
      </c>
      <c r="C136" s="119">
        <v>62138</v>
      </c>
      <c r="D136" s="96">
        <v>875</v>
      </c>
      <c r="E136" s="120">
        <v>1.4081560397824201E-2</v>
      </c>
      <c r="F136" s="96">
        <v>1143</v>
      </c>
      <c r="G136" s="120">
        <v>1.83945411825292E-2</v>
      </c>
      <c r="H136" s="96">
        <v>1208</v>
      </c>
      <c r="I136" s="120">
        <v>1.9440599954938999E-2</v>
      </c>
      <c r="J136" s="96">
        <v>2416</v>
      </c>
      <c r="K136" s="120">
        <v>3.8881199909877998E-2</v>
      </c>
      <c r="L136" s="96">
        <v>6609</v>
      </c>
      <c r="M136" s="120">
        <v>0.106360037336252</v>
      </c>
      <c r="N136" s="96">
        <v>3419</v>
      </c>
      <c r="O136" s="120">
        <v>5.5022691428755301E-2</v>
      </c>
      <c r="P136" s="101">
        <v>15670</v>
      </c>
    </row>
    <row r="137" spans="1:25" ht="15">
      <c r="A137" s="93">
        <v>360</v>
      </c>
      <c r="B137" s="94" t="s">
        <v>1008</v>
      </c>
      <c r="C137" s="119">
        <v>306397</v>
      </c>
      <c r="D137" s="96">
        <v>3975</v>
      </c>
      <c r="E137" s="120">
        <v>1.2973364621716299E-2</v>
      </c>
      <c r="F137" s="96">
        <v>4667</v>
      </c>
      <c r="G137" s="120">
        <v>1.52318723747295E-2</v>
      </c>
      <c r="H137" s="96">
        <v>4988</v>
      </c>
      <c r="I137" s="120">
        <v>1.62795327630492E-2</v>
      </c>
      <c r="J137" s="96">
        <v>11392</v>
      </c>
      <c r="K137" s="120">
        <v>3.7180520697004199E-2</v>
      </c>
      <c r="L137" s="96">
        <v>29364</v>
      </c>
      <c r="M137" s="120">
        <v>9.5836447484799095E-2</v>
      </c>
      <c r="N137" s="96">
        <v>13258</v>
      </c>
      <c r="O137" s="120">
        <v>4.3270658655273998E-2</v>
      </c>
      <c r="P137" s="101">
        <v>67644</v>
      </c>
    </row>
    <row r="138" spans="1:25" ht="15">
      <c r="A138" s="93">
        <v>380</v>
      </c>
      <c r="B138" s="94" t="s">
        <v>139</v>
      </c>
      <c r="C138" s="119">
        <v>84068</v>
      </c>
      <c r="D138" s="96">
        <v>692</v>
      </c>
      <c r="E138" s="120">
        <v>8.2314316981491192E-3</v>
      </c>
      <c r="F138" s="96">
        <v>862</v>
      </c>
      <c r="G138" s="120">
        <v>1.02536042251511E-2</v>
      </c>
      <c r="H138" s="96">
        <v>934</v>
      </c>
      <c r="I138" s="120">
        <v>1.1110053765999E-2</v>
      </c>
      <c r="J138" s="96">
        <v>2030</v>
      </c>
      <c r="K138" s="120">
        <v>2.4147118998905599E-2</v>
      </c>
      <c r="L138" s="96">
        <v>5400</v>
      </c>
      <c r="M138" s="120">
        <v>6.4233715563591406E-2</v>
      </c>
      <c r="N138" s="96">
        <v>3019</v>
      </c>
      <c r="O138" s="120">
        <v>3.5911405053052299E-2</v>
      </c>
      <c r="P138" s="101">
        <v>12937</v>
      </c>
    </row>
    <row r="139" spans="1:25" ht="15">
      <c r="A139" s="93">
        <v>631</v>
      </c>
      <c r="B139" s="94" t="s">
        <v>185</v>
      </c>
      <c r="C139" s="119">
        <v>109260</v>
      </c>
      <c r="D139" s="96">
        <v>761</v>
      </c>
      <c r="E139" s="120">
        <v>6.9650375251693198E-3</v>
      </c>
      <c r="F139" s="96">
        <v>1058</v>
      </c>
      <c r="G139" s="120">
        <v>9.6833241808530097E-3</v>
      </c>
      <c r="H139" s="96">
        <v>1074</v>
      </c>
      <c r="I139" s="120">
        <v>9.8297638660076892E-3</v>
      </c>
      <c r="J139" s="96">
        <v>2255</v>
      </c>
      <c r="K139" s="120">
        <v>2.06388431264873E-2</v>
      </c>
      <c r="L139" s="96">
        <v>5455</v>
      </c>
      <c r="M139" s="120">
        <v>4.9926780157422697E-2</v>
      </c>
      <c r="N139" s="96">
        <v>2365</v>
      </c>
      <c r="O139" s="120">
        <v>2.1645615961925699E-2</v>
      </c>
      <c r="P139" s="101">
        <v>12968</v>
      </c>
    </row>
    <row r="140" spans="1:25">
      <c r="B140" s="104"/>
    </row>
    <row r="141" spans="1:25">
      <c r="A141" s="172" t="s">
        <v>325</v>
      </c>
      <c r="B141" s="951" t="s">
        <v>1048</v>
      </c>
      <c r="C141" s="952"/>
      <c r="D141" s="952"/>
      <c r="E141" s="953" t="s">
        <v>292</v>
      </c>
      <c r="F141" s="953"/>
      <c r="G141" s="953"/>
      <c r="H141" s="953"/>
      <c r="I141" s="953"/>
      <c r="J141" s="953"/>
      <c r="K141" s="953"/>
      <c r="L141" s="953"/>
      <c r="M141" s="953"/>
      <c r="N141" s="129"/>
      <c r="O141" s="129"/>
      <c r="P141" s="131"/>
    </row>
    <row r="142" spans="1:25">
      <c r="A142" s="38" t="s">
        <v>330</v>
      </c>
      <c r="B142" s="825" t="s">
        <v>331</v>
      </c>
      <c r="C142" s="826"/>
      <c r="D142" s="826"/>
      <c r="E142" s="826"/>
      <c r="F142" s="826"/>
      <c r="G142" s="826"/>
      <c r="H142" s="826"/>
      <c r="I142" s="826"/>
      <c r="J142" s="826"/>
      <c r="K142" s="826"/>
      <c r="L142" s="826"/>
      <c r="M142" s="826"/>
      <c r="N142" s="173"/>
      <c r="O142" s="173"/>
      <c r="P142" s="133"/>
    </row>
    <row r="143" spans="1:25">
      <c r="A143" s="126" t="s">
        <v>601</v>
      </c>
      <c r="B143" s="127" t="s">
        <v>333</v>
      </c>
      <c r="C143" s="128"/>
      <c r="D143" s="128"/>
      <c r="E143" s="128"/>
      <c r="F143" s="128"/>
      <c r="G143" s="128"/>
      <c r="H143" s="128"/>
      <c r="I143" s="128"/>
      <c r="J143" s="128"/>
      <c r="K143" s="128"/>
      <c r="L143" s="128"/>
      <c r="M143" s="128"/>
      <c r="N143" s="174"/>
      <c r="O143" s="174"/>
      <c r="P143" s="135"/>
    </row>
    <row r="144" spans="1:25">
      <c r="B144" s="107"/>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workbookViewId="0">
      <selection activeCell="A4" sqref="A4"/>
    </sheetView>
  </sheetViews>
  <sheetFormatPr baseColWidth="10" defaultColWidth="0" defaultRowHeight="12.75"/>
  <cols>
    <col min="1" max="1" width="113.28515625" style="741" customWidth="1"/>
    <col min="2" max="2" width="11.42578125" style="741" customWidth="1"/>
    <col min="3" max="16384" width="11.42578125" style="741" hidden="1"/>
  </cols>
  <sheetData>
    <row r="6" spans="1:1" ht="13.5" customHeight="1">
      <c r="A6" s="742"/>
    </row>
    <row r="7" spans="1:1" ht="20.25">
      <c r="A7" s="743" t="s">
        <v>268</v>
      </c>
    </row>
    <row r="8" spans="1:1" ht="18">
      <c r="A8" s="744" t="s">
        <v>269</v>
      </c>
    </row>
    <row r="9" spans="1:1" ht="18">
      <c r="A9" s="744" t="s">
        <v>270</v>
      </c>
    </row>
    <row r="10" spans="1:1" ht="18">
      <c r="A10" s="744" t="s">
        <v>271</v>
      </c>
    </row>
    <row r="11" spans="1:1" ht="18">
      <c r="A11" s="744" t="s">
        <v>272</v>
      </c>
    </row>
    <row r="12" spans="1:1" ht="18">
      <c r="A12" s="744" t="s">
        <v>273</v>
      </c>
    </row>
    <row r="13" spans="1:1" ht="18">
      <c r="A13" s="744" t="s">
        <v>274</v>
      </c>
    </row>
    <row r="14" spans="1:1" ht="18">
      <c r="A14" s="744" t="s">
        <v>275</v>
      </c>
    </row>
    <row r="15" spans="1:1" ht="18">
      <c r="A15" s="744" t="s">
        <v>276</v>
      </c>
    </row>
    <row r="16" spans="1:1" ht="18">
      <c r="A16" s="744" t="s">
        <v>277</v>
      </c>
    </row>
    <row r="17" spans="1:1" ht="18">
      <c r="A17" s="744" t="s">
        <v>278</v>
      </c>
    </row>
    <row r="18" spans="1:1" ht="18">
      <c r="A18" s="744" t="s">
        <v>279</v>
      </c>
    </row>
    <row r="19" spans="1:1" ht="18">
      <c r="A19" s="744" t="s">
        <v>280</v>
      </c>
    </row>
    <row r="20" spans="1:1" ht="18">
      <c r="A20" s="744" t="s">
        <v>281</v>
      </c>
    </row>
    <row r="21" spans="1:1" ht="18">
      <c r="A21" s="744" t="s">
        <v>282</v>
      </c>
    </row>
    <row r="22" spans="1:1" ht="18">
      <c r="A22" s="744" t="s">
        <v>283</v>
      </c>
    </row>
    <row r="23" spans="1:1" ht="18">
      <c r="A23" s="744" t="s">
        <v>284</v>
      </c>
    </row>
    <row r="24" spans="1:1" ht="18">
      <c r="A24" s="744" t="s">
        <v>285</v>
      </c>
    </row>
    <row r="25" spans="1:1" ht="18">
      <c r="A25" s="744" t="s">
        <v>286</v>
      </c>
    </row>
    <row r="26" spans="1:1" ht="18">
      <c r="A26" s="744" t="s">
        <v>287</v>
      </c>
    </row>
    <row r="27" spans="1:1" ht="18">
      <c r="A27" s="744" t="s">
        <v>288</v>
      </c>
    </row>
    <row r="28" spans="1:1" ht="18">
      <c r="A28" s="744" t="s">
        <v>289</v>
      </c>
    </row>
    <row r="29" spans="1:1" ht="18">
      <c r="A29" s="744" t="s">
        <v>290</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2.75"/>
  <cols>
    <col min="1" max="1" width="4.42578125" customWidth="1"/>
    <col min="2" max="2" width="23.5703125" style="77" customWidth="1"/>
    <col min="3" max="3" width="23.5703125" style="138" customWidth="1"/>
    <col min="4" max="17" width="11.42578125" style="138" customWidth="1"/>
    <col min="18" max="18" width="18.85546875" style="139" customWidth="1"/>
    <col min="19" max="19" width="11.42578125" style="76" customWidth="1"/>
    <col min="20" max="20" width="9.85546875" style="76" hidden="1" customWidth="1"/>
    <col min="21" max="21" width="6.7109375" style="76" hidden="1" customWidth="1"/>
    <col min="22" max="22" width="8.5703125" style="76" hidden="1" customWidth="1"/>
    <col min="23" max="23" width="7.7109375" style="76" hidden="1" customWidth="1"/>
    <col min="24" max="24" width="8.85546875" style="76" hidden="1" customWidth="1"/>
    <col min="25" max="25" width="7.7109375" style="76" hidden="1" customWidth="1"/>
    <col min="26" max="26" width="12.5703125" style="76" hidden="1" customWidth="1"/>
    <col min="27" max="27" width="11.42578125" style="76" hidden="1" customWidth="1"/>
    <col min="28" max="28" width="0" hidden="1" customWidth="1"/>
    <col min="29" max="32" width="0" style="76" hidden="1" customWidth="1"/>
    <col min="33" max="16384" width="11.42578125" style="76" hidden="1"/>
  </cols>
  <sheetData>
    <row r="1" spans="1:32" ht="68.25" customHeight="1">
      <c r="A1" s="140"/>
      <c r="B1" s="141"/>
      <c r="C1" s="958" t="s">
        <v>1049</v>
      </c>
      <c r="D1" s="958"/>
      <c r="E1" s="958"/>
      <c r="F1" s="958"/>
      <c r="G1" s="958"/>
      <c r="H1" s="958"/>
      <c r="I1" s="958"/>
      <c r="J1" s="958"/>
      <c r="K1" s="958"/>
      <c r="L1" s="958"/>
      <c r="M1" s="958"/>
      <c r="N1" s="958"/>
      <c r="O1" s="958"/>
      <c r="P1" s="958"/>
      <c r="Q1" s="959"/>
      <c r="R1" s="153" t="s">
        <v>292</v>
      </c>
      <c r="S1" s="18" t="s">
        <v>314</v>
      </c>
    </row>
    <row r="2" spans="1:32" ht="15" customHeight="1">
      <c r="A2" s="957"/>
      <c r="B2" s="924" t="s">
        <v>916</v>
      </c>
      <c r="C2" s="956" t="s">
        <v>307</v>
      </c>
      <c r="D2" s="949" t="s">
        <v>1011</v>
      </c>
      <c r="E2" s="949"/>
      <c r="F2" s="949"/>
      <c r="G2" s="949"/>
      <c r="H2" s="949"/>
      <c r="I2" s="949"/>
      <c r="J2" s="949"/>
      <c r="K2" s="949"/>
      <c r="L2" s="949"/>
      <c r="M2" s="949"/>
      <c r="N2" s="949"/>
      <c r="O2" s="949"/>
      <c r="P2" s="949"/>
      <c r="Q2" s="949"/>
      <c r="R2" s="924" t="s">
        <v>1012</v>
      </c>
      <c r="U2" s="947" t="s">
        <v>761</v>
      </c>
      <c r="V2" s="947"/>
      <c r="W2" s="947"/>
      <c r="X2" s="947"/>
      <c r="Y2" s="947"/>
      <c r="Z2" s="947"/>
      <c r="AA2" s="947"/>
    </row>
    <row r="3" spans="1:32" ht="18.75" customHeight="1">
      <c r="A3" s="957"/>
      <c r="B3" s="924"/>
      <c r="C3" s="956"/>
      <c r="D3" s="83" t="s">
        <v>1013</v>
      </c>
      <c r="E3" s="83" t="s">
        <v>605</v>
      </c>
      <c r="F3" s="83" t="s">
        <v>1014</v>
      </c>
      <c r="G3" s="83" t="s">
        <v>605</v>
      </c>
      <c r="H3" s="83" t="s">
        <v>1015</v>
      </c>
      <c r="I3" s="83" t="s">
        <v>605</v>
      </c>
      <c r="J3" s="83" t="s">
        <v>1016</v>
      </c>
      <c r="K3" s="83" t="s">
        <v>605</v>
      </c>
      <c r="L3" s="83" t="s">
        <v>1017</v>
      </c>
      <c r="M3" s="83" t="s">
        <v>605</v>
      </c>
      <c r="N3" s="83" t="s">
        <v>1018</v>
      </c>
      <c r="O3" s="83" t="s">
        <v>605</v>
      </c>
      <c r="P3" s="83" t="s">
        <v>1019</v>
      </c>
      <c r="Q3" s="83" t="s">
        <v>605</v>
      </c>
      <c r="R3" s="924"/>
      <c r="U3" s="947"/>
      <c r="V3" s="947"/>
      <c r="W3" s="947"/>
      <c r="X3" s="947"/>
      <c r="Y3" s="947"/>
      <c r="Z3" s="947"/>
      <c r="AA3" s="947"/>
    </row>
    <row r="4" spans="1:32" ht="20.25" customHeight="1">
      <c r="A4" s="957"/>
      <c r="B4" s="85" t="s">
        <v>950</v>
      </c>
      <c r="C4" s="86">
        <v>6963990</v>
      </c>
      <c r="D4" s="143">
        <v>24929</v>
      </c>
      <c r="E4" s="144">
        <v>0.62484365749474002</v>
      </c>
      <c r="F4" s="143">
        <v>110786</v>
      </c>
      <c r="G4" s="144">
        <v>2.77684341286102</v>
      </c>
      <c r="H4" s="143">
        <v>392872</v>
      </c>
      <c r="I4" s="144">
        <v>9.8473094551435505</v>
      </c>
      <c r="J4" s="143">
        <v>1939477</v>
      </c>
      <c r="K4" s="151">
        <v>48.612856605035297</v>
      </c>
      <c r="L4" s="143">
        <v>744347</v>
      </c>
      <c r="M4" s="151">
        <v>18.6570059739756</v>
      </c>
      <c r="N4" s="143">
        <v>665287</v>
      </c>
      <c r="O4" s="152">
        <v>16.675372552597501</v>
      </c>
      <c r="P4" s="143">
        <v>111940</v>
      </c>
      <c r="Q4" s="151">
        <v>2.80576834289226</v>
      </c>
      <c r="R4" s="154">
        <v>3989638</v>
      </c>
      <c r="U4" s="155">
        <v>0</v>
      </c>
      <c r="V4" s="155">
        <v>1</v>
      </c>
      <c r="W4" s="156" t="s">
        <v>1021</v>
      </c>
      <c r="X4" s="157" t="s">
        <v>1022</v>
      </c>
      <c r="Y4" s="157" t="s">
        <v>1023</v>
      </c>
      <c r="Z4" s="157" t="s">
        <v>1024</v>
      </c>
      <c r="AA4" s="157" t="s">
        <v>1025</v>
      </c>
    </row>
    <row r="5" spans="1:32" ht="24.75" customHeight="1">
      <c r="A5" s="145">
        <v>1</v>
      </c>
      <c r="B5" s="90" t="s">
        <v>316</v>
      </c>
      <c r="C5" s="91">
        <v>110971</v>
      </c>
      <c r="D5" s="91">
        <v>197</v>
      </c>
      <c r="E5" s="146">
        <v>0.79512431385211502</v>
      </c>
      <c r="F5" s="91">
        <v>839</v>
      </c>
      <c r="G5" s="146">
        <v>3.3863416209234698</v>
      </c>
      <c r="H5" s="91">
        <v>2692</v>
      </c>
      <c r="I5" s="146">
        <v>10.865353567969001</v>
      </c>
      <c r="J5" s="91">
        <v>13079</v>
      </c>
      <c r="K5" s="146">
        <v>52.788989344527003</v>
      </c>
      <c r="L5" s="91">
        <v>5086</v>
      </c>
      <c r="M5" s="146">
        <v>20.5279302550856</v>
      </c>
      <c r="N5" s="91">
        <v>2591</v>
      </c>
      <c r="O5" s="146">
        <v>10.457701000968701</v>
      </c>
      <c r="P5" s="91">
        <v>292</v>
      </c>
      <c r="Q5" s="146">
        <v>1.1785598966741999</v>
      </c>
      <c r="R5" s="100">
        <v>24776</v>
      </c>
      <c r="S5"/>
      <c r="T5" t="s">
        <v>825</v>
      </c>
      <c r="U5" s="55" t="s">
        <v>1026</v>
      </c>
      <c r="V5" s="55" t="s">
        <v>1027</v>
      </c>
      <c r="W5" s="55" t="s">
        <v>1028</v>
      </c>
      <c r="X5" s="55" t="s">
        <v>1029</v>
      </c>
      <c r="Y5" s="55" t="s">
        <v>1030</v>
      </c>
      <c r="Z5" s="55" t="s">
        <v>1031</v>
      </c>
      <c r="AA5" s="55" t="s">
        <v>1032</v>
      </c>
      <c r="AC5"/>
      <c r="AD5"/>
      <c r="AE5"/>
      <c r="AF5"/>
    </row>
    <row r="6" spans="1:32" ht="15">
      <c r="A6" s="94">
        <v>142</v>
      </c>
      <c r="B6" s="94" t="s">
        <v>67</v>
      </c>
      <c r="C6" s="119">
        <v>4482</v>
      </c>
      <c r="D6" s="147">
        <v>2</v>
      </c>
      <c r="E6" s="148">
        <v>0.25940337224383903</v>
      </c>
      <c r="F6" s="147">
        <v>17</v>
      </c>
      <c r="G6" s="148">
        <v>2.20492866407263</v>
      </c>
      <c r="H6" s="147">
        <v>82</v>
      </c>
      <c r="I6" s="148">
        <v>10.6355382619974</v>
      </c>
      <c r="J6" s="147">
        <v>352</v>
      </c>
      <c r="K6" s="148">
        <v>45.654993514915702</v>
      </c>
      <c r="L6" s="147">
        <v>142</v>
      </c>
      <c r="M6" s="148">
        <v>18.417639429312601</v>
      </c>
      <c r="N6" s="147">
        <v>149</v>
      </c>
      <c r="O6" s="148">
        <v>19.325551232165999</v>
      </c>
      <c r="P6" s="147">
        <v>27</v>
      </c>
      <c r="Q6" s="148">
        <v>3.5019455252918301</v>
      </c>
      <c r="R6" s="101">
        <v>771</v>
      </c>
      <c r="S6"/>
      <c r="T6" s="55">
        <v>142</v>
      </c>
      <c r="U6" s="55">
        <v>2</v>
      </c>
      <c r="V6" s="55">
        <v>17</v>
      </c>
      <c r="W6" s="55">
        <v>82</v>
      </c>
      <c r="X6" s="55">
        <v>352</v>
      </c>
      <c r="Y6" s="55">
        <v>142</v>
      </c>
      <c r="Z6" s="55">
        <v>149</v>
      </c>
      <c r="AA6" s="55">
        <v>27</v>
      </c>
      <c r="AC6"/>
      <c r="AD6"/>
      <c r="AE6"/>
      <c r="AF6"/>
    </row>
    <row r="7" spans="1:32" ht="15">
      <c r="A7" s="94">
        <v>425</v>
      </c>
      <c r="B7" s="94" t="s">
        <v>147</v>
      </c>
      <c r="C7" s="119">
        <v>8902</v>
      </c>
      <c r="D7" s="147">
        <v>13</v>
      </c>
      <c r="E7" s="148">
        <v>0.61669829222011396</v>
      </c>
      <c r="F7" s="147">
        <v>66</v>
      </c>
      <c r="G7" s="148">
        <v>3.1309297912713498</v>
      </c>
      <c r="H7" s="147">
        <v>224</v>
      </c>
      <c r="I7" s="148">
        <v>10.6261859582543</v>
      </c>
      <c r="J7" s="147">
        <v>1193</v>
      </c>
      <c r="K7" s="148">
        <v>56.593927893738098</v>
      </c>
      <c r="L7" s="147">
        <v>386</v>
      </c>
      <c r="M7" s="148">
        <v>18.311195445920301</v>
      </c>
      <c r="N7" s="147">
        <v>199</v>
      </c>
      <c r="O7" s="148">
        <v>9.4402277039848208</v>
      </c>
      <c r="P7" s="147">
        <v>27</v>
      </c>
      <c r="Q7" s="148">
        <v>1.2808349146110101</v>
      </c>
      <c r="R7" s="101">
        <v>2108</v>
      </c>
      <c r="S7"/>
      <c r="T7" s="55">
        <v>425</v>
      </c>
      <c r="U7" s="55">
        <v>13</v>
      </c>
      <c r="V7" s="55">
        <v>66</v>
      </c>
      <c r="W7" s="55">
        <v>224</v>
      </c>
      <c r="X7" s="55">
        <v>1193</v>
      </c>
      <c r="Y7" s="55">
        <v>386</v>
      </c>
      <c r="Z7" s="55">
        <v>199</v>
      </c>
      <c r="AA7" s="55">
        <v>27</v>
      </c>
      <c r="AC7"/>
      <c r="AD7"/>
      <c r="AE7"/>
      <c r="AF7"/>
    </row>
    <row r="8" spans="1:32" ht="15">
      <c r="A8" s="94">
        <v>579</v>
      </c>
      <c r="B8" s="94" t="s">
        <v>171</v>
      </c>
      <c r="C8" s="119">
        <v>39161</v>
      </c>
      <c r="D8" s="147">
        <v>110</v>
      </c>
      <c r="E8" s="148">
        <v>0.765004520481257</v>
      </c>
      <c r="F8" s="147">
        <v>490</v>
      </c>
      <c r="G8" s="148">
        <v>3.4077474094165101</v>
      </c>
      <c r="H8" s="147">
        <v>1614</v>
      </c>
      <c r="I8" s="148">
        <v>11.224702691425</v>
      </c>
      <c r="J8" s="147">
        <v>7285</v>
      </c>
      <c r="K8" s="148">
        <v>50.664163015508699</v>
      </c>
      <c r="L8" s="147">
        <v>3112</v>
      </c>
      <c r="M8" s="148">
        <v>21.642673343069799</v>
      </c>
      <c r="N8" s="147">
        <v>1590</v>
      </c>
      <c r="O8" s="148">
        <v>11.057792614229101</v>
      </c>
      <c r="P8" s="147">
        <v>178</v>
      </c>
      <c r="Q8" s="148">
        <v>1.2379164058696699</v>
      </c>
      <c r="R8" s="101">
        <v>14379</v>
      </c>
      <c r="S8"/>
      <c r="T8" s="55">
        <v>579</v>
      </c>
      <c r="U8" s="55">
        <v>110</v>
      </c>
      <c r="V8" s="55">
        <v>490</v>
      </c>
      <c r="W8" s="55">
        <v>1614</v>
      </c>
      <c r="X8" s="55">
        <v>7285</v>
      </c>
      <c r="Y8" s="55">
        <v>3112</v>
      </c>
      <c r="Z8" s="55">
        <v>1590</v>
      </c>
      <c r="AA8" s="55">
        <v>178</v>
      </c>
      <c r="AC8"/>
      <c r="AD8"/>
      <c r="AE8"/>
      <c r="AF8"/>
    </row>
    <row r="9" spans="1:32" ht="15">
      <c r="A9" s="94">
        <v>585</v>
      </c>
      <c r="B9" s="94" t="s">
        <v>173</v>
      </c>
      <c r="C9" s="119">
        <v>15675</v>
      </c>
      <c r="D9" s="147">
        <v>15</v>
      </c>
      <c r="E9" s="148">
        <v>0.62866722548197795</v>
      </c>
      <c r="F9" s="147">
        <v>72</v>
      </c>
      <c r="G9" s="148">
        <v>3.0176026823135</v>
      </c>
      <c r="H9" s="147">
        <v>231</v>
      </c>
      <c r="I9" s="148">
        <v>9.6814752724224604</v>
      </c>
      <c r="J9" s="147">
        <v>1087</v>
      </c>
      <c r="K9" s="148">
        <v>45.557418273260701</v>
      </c>
      <c r="L9" s="147">
        <v>591</v>
      </c>
      <c r="M9" s="148">
        <v>24.769488683989898</v>
      </c>
      <c r="N9" s="147">
        <v>351</v>
      </c>
      <c r="O9" s="148">
        <v>14.710813076278299</v>
      </c>
      <c r="P9" s="147">
        <v>39</v>
      </c>
      <c r="Q9" s="148">
        <v>1.6345347862531401</v>
      </c>
      <c r="R9" s="101">
        <v>2386</v>
      </c>
      <c r="S9"/>
      <c r="T9" s="55">
        <v>585</v>
      </c>
      <c r="U9" s="55">
        <v>15</v>
      </c>
      <c r="V9" s="55">
        <v>72</v>
      </c>
      <c r="W9" s="55">
        <v>231</v>
      </c>
      <c r="X9" s="55">
        <v>1087</v>
      </c>
      <c r="Y9" s="55">
        <v>591</v>
      </c>
      <c r="Z9" s="55">
        <v>351</v>
      </c>
      <c r="AA9" s="55">
        <v>39</v>
      </c>
      <c r="AC9"/>
      <c r="AD9"/>
      <c r="AE9"/>
      <c r="AF9"/>
    </row>
    <row r="10" spans="1:32" ht="15">
      <c r="A10" s="94">
        <v>591</v>
      </c>
      <c r="B10" s="94" t="s">
        <v>175</v>
      </c>
      <c r="C10" s="119">
        <v>20322</v>
      </c>
      <c r="D10" s="147">
        <v>43</v>
      </c>
      <c r="E10" s="148">
        <v>1.09192483494159</v>
      </c>
      <c r="F10" s="147">
        <v>160</v>
      </c>
      <c r="G10" s="148">
        <v>4.0629761300152403</v>
      </c>
      <c r="H10" s="147">
        <v>447</v>
      </c>
      <c r="I10" s="148">
        <v>11.350939563230099</v>
      </c>
      <c r="J10" s="147">
        <v>2377</v>
      </c>
      <c r="K10" s="148">
        <v>60.360589131538902</v>
      </c>
      <c r="L10" s="147">
        <v>654</v>
      </c>
      <c r="M10" s="148">
        <v>16.607414931437301</v>
      </c>
      <c r="N10" s="147">
        <v>240</v>
      </c>
      <c r="O10" s="148">
        <v>6.0944641950228498</v>
      </c>
      <c r="P10" s="147">
        <v>17</v>
      </c>
      <c r="Q10" s="148">
        <v>0.43169121381411901</v>
      </c>
      <c r="R10" s="101">
        <v>3938</v>
      </c>
      <c r="S10"/>
      <c r="T10" s="55">
        <v>591</v>
      </c>
      <c r="U10" s="55">
        <v>43</v>
      </c>
      <c r="V10" s="55">
        <v>160</v>
      </c>
      <c r="W10" s="55">
        <v>447</v>
      </c>
      <c r="X10" s="55">
        <v>2377</v>
      </c>
      <c r="Y10" s="55">
        <v>654</v>
      </c>
      <c r="Z10" s="55">
        <v>240</v>
      </c>
      <c r="AA10" s="55">
        <v>17</v>
      </c>
      <c r="AC10"/>
      <c r="AD10"/>
      <c r="AE10"/>
      <c r="AF10"/>
    </row>
    <row r="11" spans="1:32" ht="15">
      <c r="A11" s="94">
        <v>893</v>
      </c>
      <c r="B11" s="94" t="s">
        <v>265</v>
      </c>
      <c r="C11" s="119">
        <v>22429</v>
      </c>
      <c r="D11" s="147">
        <v>14</v>
      </c>
      <c r="E11" s="148">
        <v>1.1725293132328301</v>
      </c>
      <c r="F11" s="147">
        <v>34</v>
      </c>
      <c r="G11" s="148">
        <v>2.84757118927973</v>
      </c>
      <c r="H11" s="147">
        <v>94</v>
      </c>
      <c r="I11" s="148">
        <v>7.8726968174204401</v>
      </c>
      <c r="J11" s="147">
        <v>785</v>
      </c>
      <c r="K11" s="148">
        <v>65.745393634840894</v>
      </c>
      <c r="L11" s="147">
        <v>201</v>
      </c>
      <c r="M11" s="148">
        <v>16.834170854271399</v>
      </c>
      <c r="N11" s="147">
        <v>62</v>
      </c>
      <c r="O11" s="148">
        <v>5.1926298157453896</v>
      </c>
      <c r="P11" s="147">
        <v>4</v>
      </c>
      <c r="Q11" s="148">
        <v>0.33500837520937998</v>
      </c>
      <c r="R11" s="101">
        <v>1194</v>
      </c>
      <c r="S11"/>
      <c r="T11" s="55">
        <v>893</v>
      </c>
      <c r="U11" s="55">
        <v>14</v>
      </c>
      <c r="V11" s="55">
        <v>34</v>
      </c>
      <c r="W11" s="55">
        <v>94</v>
      </c>
      <c r="X11" s="55">
        <v>785</v>
      </c>
      <c r="Y11" s="55">
        <v>201</v>
      </c>
      <c r="Z11" s="55">
        <v>62</v>
      </c>
      <c r="AA11" s="55">
        <v>4</v>
      </c>
      <c r="AC11"/>
      <c r="AD11"/>
      <c r="AE11"/>
      <c r="AF11"/>
    </row>
    <row r="12" spans="1:32" ht="15">
      <c r="A12" s="145">
        <v>2</v>
      </c>
      <c r="B12" s="90" t="s">
        <v>317</v>
      </c>
      <c r="C12" s="149">
        <v>265907</v>
      </c>
      <c r="D12" s="149">
        <v>304</v>
      </c>
      <c r="E12" s="150">
        <v>0.88772083515841704</v>
      </c>
      <c r="F12" s="149">
        <v>1452</v>
      </c>
      <c r="G12" s="150">
        <v>4.2400350416119101</v>
      </c>
      <c r="H12" s="149">
        <v>4224</v>
      </c>
      <c r="I12" s="150">
        <v>12.3346473937801</v>
      </c>
      <c r="J12" s="149">
        <v>20045</v>
      </c>
      <c r="K12" s="150">
        <v>58.534092568258103</v>
      </c>
      <c r="L12" s="149">
        <v>5472</v>
      </c>
      <c r="M12" s="150">
        <v>15.978975032851499</v>
      </c>
      <c r="N12" s="149">
        <v>2500</v>
      </c>
      <c r="O12" s="150">
        <v>7.30033581544751</v>
      </c>
      <c r="P12" s="149">
        <v>248</v>
      </c>
      <c r="Q12" s="150">
        <v>0.72419331289239297</v>
      </c>
      <c r="R12" s="158">
        <v>34245</v>
      </c>
      <c r="S12"/>
      <c r="T12" s="55">
        <v>120</v>
      </c>
      <c r="U12" s="55">
        <v>8</v>
      </c>
      <c r="V12" s="55">
        <v>52</v>
      </c>
      <c r="W12" s="55">
        <v>120</v>
      </c>
      <c r="X12" s="55">
        <v>834</v>
      </c>
      <c r="Y12" s="55">
        <v>218</v>
      </c>
      <c r="Z12" s="55">
        <v>76</v>
      </c>
      <c r="AA12" s="55">
        <v>8</v>
      </c>
      <c r="AC12"/>
      <c r="AD12"/>
      <c r="AE12"/>
      <c r="AF12"/>
    </row>
    <row r="13" spans="1:32" ht="15">
      <c r="A13" s="94">
        <v>120</v>
      </c>
      <c r="B13" s="94" t="s">
        <v>57</v>
      </c>
      <c r="C13" s="119">
        <v>28944</v>
      </c>
      <c r="D13" s="147">
        <v>8</v>
      </c>
      <c r="E13" s="148">
        <v>0.60790273556231</v>
      </c>
      <c r="F13" s="147">
        <v>52</v>
      </c>
      <c r="G13" s="148">
        <v>3.9513677811550099</v>
      </c>
      <c r="H13" s="147">
        <v>120</v>
      </c>
      <c r="I13" s="148">
        <v>9.1185410334346493</v>
      </c>
      <c r="J13" s="147">
        <v>834</v>
      </c>
      <c r="K13" s="148">
        <v>63.373860182370798</v>
      </c>
      <c r="L13" s="147">
        <v>218</v>
      </c>
      <c r="M13" s="148">
        <v>16.565349544072902</v>
      </c>
      <c r="N13" s="147">
        <v>76</v>
      </c>
      <c r="O13" s="148">
        <v>5.7750759878419498</v>
      </c>
      <c r="P13" s="147">
        <v>8</v>
      </c>
      <c r="Q13" s="148">
        <v>0.60790273556231</v>
      </c>
      <c r="R13" s="101">
        <v>1316</v>
      </c>
      <c r="S13"/>
      <c r="T13" s="55">
        <v>154</v>
      </c>
      <c r="U13" s="55">
        <v>181</v>
      </c>
      <c r="V13" s="55">
        <v>837</v>
      </c>
      <c r="W13" s="55">
        <v>2446</v>
      </c>
      <c r="X13" s="55">
        <v>11109</v>
      </c>
      <c r="Y13" s="55">
        <v>3314</v>
      </c>
      <c r="Z13" s="55">
        <v>1554</v>
      </c>
      <c r="AA13" s="55">
        <v>141</v>
      </c>
      <c r="AC13"/>
      <c r="AD13"/>
      <c r="AE13"/>
      <c r="AF13"/>
    </row>
    <row r="14" spans="1:32" ht="15">
      <c r="A14" s="94">
        <v>154</v>
      </c>
      <c r="B14" s="94" t="s">
        <v>77</v>
      </c>
      <c r="C14" s="119">
        <v>93976</v>
      </c>
      <c r="D14" s="147">
        <v>181</v>
      </c>
      <c r="E14" s="148">
        <v>0.92431825145541802</v>
      </c>
      <c r="F14" s="147">
        <v>837</v>
      </c>
      <c r="G14" s="148">
        <v>4.2743335716474302</v>
      </c>
      <c r="H14" s="147">
        <v>2446</v>
      </c>
      <c r="I14" s="148">
        <v>12.4910632213257</v>
      </c>
      <c r="J14" s="147">
        <v>11109</v>
      </c>
      <c r="K14" s="148">
        <v>56.730671024410199</v>
      </c>
      <c r="L14" s="147">
        <v>3314</v>
      </c>
      <c r="M14" s="148">
        <v>16.923705443774899</v>
      </c>
      <c r="N14" s="147">
        <v>1554</v>
      </c>
      <c r="O14" s="148">
        <v>7.9358594627719299</v>
      </c>
      <c r="P14" s="147">
        <v>141</v>
      </c>
      <c r="Q14" s="148">
        <v>0.72004902461444198</v>
      </c>
      <c r="R14" s="101">
        <v>19582</v>
      </c>
      <c r="S14"/>
      <c r="T14" s="55">
        <v>250</v>
      </c>
      <c r="U14" s="55">
        <v>77</v>
      </c>
      <c r="V14" s="55">
        <v>372</v>
      </c>
      <c r="W14" s="55">
        <v>1245</v>
      </c>
      <c r="X14" s="55">
        <v>4951</v>
      </c>
      <c r="Y14" s="55">
        <v>1236</v>
      </c>
      <c r="Z14" s="55">
        <v>586</v>
      </c>
      <c r="AA14" s="55">
        <v>81</v>
      </c>
      <c r="AC14"/>
      <c r="AD14"/>
      <c r="AE14"/>
      <c r="AF14"/>
    </row>
    <row r="15" spans="1:32" ht="15">
      <c r="A15" s="94">
        <v>250</v>
      </c>
      <c r="B15" s="94" t="s">
        <v>99</v>
      </c>
      <c r="C15" s="119">
        <v>56596</v>
      </c>
      <c r="D15" s="147">
        <v>77</v>
      </c>
      <c r="E15" s="148">
        <v>0.90079550772110395</v>
      </c>
      <c r="F15" s="147">
        <v>372</v>
      </c>
      <c r="G15" s="148">
        <v>4.3518951801590999</v>
      </c>
      <c r="H15" s="147">
        <v>1245</v>
      </c>
      <c r="I15" s="148">
        <v>14.5648104819841</v>
      </c>
      <c r="J15" s="147">
        <v>4951</v>
      </c>
      <c r="K15" s="148">
        <v>57.9199812821713</v>
      </c>
      <c r="L15" s="147">
        <v>1236</v>
      </c>
      <c r="M15" s="148">
        <v>14.4595226953673</v>
      </c>
      <c r="N15" s="147">
        <v>586</v>
      </c>
      <c r="O15" s="148">
        <v>6.8554047730463301</v>
      </c>
      <c r="P15" s="147">
        <v>81</v>
      </c>
      <c r="Q15" s="148">
        <v>0.94759007955077201</v>
      </c>
      <c r="R15" s="101">
        <v>8548</v>
      </c>
      <c r="S15"/>
      <c r="T15" s="55">
        <v>495</v>
      </c>
      <c r="U15" s="55">
        <v>7</v>
      </c>
      <c r="V15" s="55">
        <v>56</v>
      </c>
      <c r="W15" s="55">
        <v>92</v>
      </c>
      <c r="X15" s="55">
        <v>802</v>
      </c>
      <c r="Y15" s="55">
        <v>178</v>
      </c>
      <c r="Z15" s="55">
        <v>59</v>
      </c>
      <c r="AA15" s="55">
        <v>2</v>
      </c>
      <c r="AC15"/>
      <c r="AD15"/>
      <c r="AE15"/>
      <c r="AF15"/>
    </row>
    <row r="16" spans="1:32" ht="15">
      <c r="A16" s="94">
        <v>495</v>
      </c>
      <c r="B16" s="94" t="s">
        <v>161</v>
      </c>
      <c r="C16" s="119">
        <v>29853</v>
      </c>
      <c r="D16" s="147">
        <v>7</v>
      </c>
      <c r="E16" s="148">
        <v>0.58528428093645501</v>
      </c>
      <c r="F16" s="147">
        <v>56</v>
      </c>
      <c r="G16" s="148">
        <v>4.6822742474916401</v>
      </c>
      <c r="H16" s="147">
        <v>92</v>
      </c>
      <c r="I16" s="148">
        <v>7.6923076923076898</v>
      </c>
      <c r="J16" s="147">
        <v>802</v>
      </c>
      <c r="K16" s="148">
        <v>67.056856187291004</v>
      </c>
      <c r="L16" s="147">
        <v>178</v>
      </c>
      <c r="M16" s="148">
        <v>14.8829431438127</v>
      </c>
      <c r="N16" s="147">
        <v>59</v>
      </c>
      <c r="O16" s="148">
        <v>4.9331103678929802</v>
      </c>
      <c r="P16" s="147">
        <v>2</v>
      </c>
      <c r="Q16" s="148">
        <v>0.167224080267559</v>
      </c>
      <c r="R16" s="101">
        <v>1196</v>
      </c>
      <c r="S16"/>
      <c r="T16" s="55">
        <v>790</v>
      </c>
      <c r="U16" s="55">
        <v>12</v>
      </c>
      <c r="V16" s="55">
        <v>62</v>
      </c>
      <c r="W16" s="55">
        <v>170</v>
      </c>
      <c r="X16" s="55">
        <v>1267</v>
      </c>
      <c r="Y16" s="55">
        <v>326</v>
      </c>
      <c r="Z16" s="55">
        <v>109</v>
      </c>
      <c r="AA16" s="55">
        <v>7</v>
      </c>
      <c r="AC16"/>
      <c r="AD16"/>
      <c r="AE16"/>
      <c r="AF16"/>
    </row>
    <row r="17" spans="1:32" ht="15">
      <c r="A17" s="94">
        <v>790</v>
      </c>
      <c r="B17" s="94" t="s">
        <v>234</v>
      </c>
      <c r="C17" s="119">
        <v>29542</v>
      </c>
      <c r="D17" s="147">
        <v>12</v>
      </c>
      <c r="E17" s="148">
        <v>0.61443932411674396</v>
      </c>
      <c r="F17" s="147">
        <v>62</v>
      </c>
      <c r="G17" s="148">
        <v>3.17460317460317</v>
      </c>
      <c r="H17" s="147">
        <v>170</v>
      </c>
      <c r="I17" s="148">
        <v>8.7045570916538697</v>
      </c>
      <c r="J17" s="147">
        <v>1267</v>
      </c>
      <c r="K17" s="148">
        <v>64.874551971326198</v>
      </c>
      <c r="L17" s="147">
        <v>326</v>
      </c>
      <c r="M17" s="148">
        <v>16.692268305171499</v>
      </c>
      <c r="N17" s="147">
        <v>109</v>
      </c>
      <c r="O17" s="148">
        <v>5.5811571940604203</v>
      </c>
      <c r="P17" s="147">
        <v>7</v>
      </c>
      <c r="Q17" s="148">
        <v>0.35842293906810002</v>
      </c>
      <c r="R17" s="101">
        <v>1953</v>
      </c>
      <c r="S17"/>
      <c r="T17" s="55">
        <v>895</v>
      </c>
      <c r="U17" s="55">
        <v>19</v>
      </c>
      <c r="V17" s="55">
        <v>73</v>
      </c>
      <c r="W17" s="55">
        <v>151</v>
      </c>
      <c r="X17" s="55">
        <v>1082</v>
      </c>
      <c r="Y17" s="55">
        <v>200</v>
      </c>
      <c r="Z17" s="55">
        <v>116</v>
      </c>
      <c r="AA17" s="55">
        <v>9</v>
      </c>
      <c r="AC17"/>
      <c r="AD17"/>
      <c r="AE17"/>
      <c r="AF17"/>
    </row>
    <row r="18" spans="1:32" ht="15">
      <c r="A18" s="94">
        <v>895</v>
      </c>
      <c r="B18" s="94" t="s">
        <v>267</v>
      </c>
      <c r="C18" s="119">
        <v>26996</v>
      </c>
      <c r="D18" s="147">
        <v>19</v>
      </c>
      <c r="E18" s="148">
        <v>1.15151515151515</v>
      </c>
      <c r="F18" s="147">
        <v>73</v>
      </c>
      <c r="G18" s="148">
        <v>4.4242424242424203</v>
      </c>
      <c r="H18" s="147">
        <v>151</v>
      </c>
      <c r="I18" s="148">
        <v>9.1515151515151505</v>
      </c>
      <c r="J18" s="147">
        <v>1082</v>
      </c>
      <c r="K18" s="148">
        <v>65.575757575757606</v>
      </c>
      <c r="L18" s="147">
        <v>200</v>
      </c>
      <c r="M18" s="148">
        <v>12.1212121212121</v>
      </c>
      <c r="N18" s="147">
        <v>116</v>
      </c>
      <c r="O18" s="148">
        <v>7.0303030303030303</v>
      </c>
      <c r="P18" s="147">
        <v>9</v>
      </c>
      <c r="Q18" s="148">
        <v>0.54545454545454597</v>
      </c>
      <c r="R18" s="101">
        <v>1650</v>
      </c>
      <c r="S18"/>
      <c r="T18" s="55">
        <v>45</v>
      </c>
      <c r="U18" s="55">
        <v>672</v>
      </c>
      <c r="V18" s="55">
        <v>3205</v>
      </c>
      <c r="W18" s="55">
        <v>11700</v>
      </c>
      <c r="X18" s="55">
        <v>41469</v>
      </c>
      <c r="Y18" s="55">
        <v>14227</v>
      </c>
      <c r="Z18" s="55">
        <v>7608</v>
      </c>
      <c r="AA18" s="55">
        <v>617</v>
      </c>
      <c r="AC18"/>
      <c r="AD18"/>
      <c r="AE18"/>
      <c r="AF18"/>
    </row>
    <row r="19" spans="1:32" ht="15">
      <c r="A19" s="145">
        <v>3</v>
      </c>
      <c r="B19" s="90" t="s">
        <v>616</v>
      </c>
      <c r="C19" s="149">
        <v>522249</v>
      </c>
      <c r="D19" s="149">
        <v>1741</v>
      </c>
      <c r="E19" s="150">
        <v>0.90013235719899098</v>
      </c>
      <c r="F19" s="149">
        <v>8877</v>
      </c>
      <c r="G19" s="150">
        <v>4.58958927906688</v>
      </c>
      <c r="H19" s="149">
        <v>29395</v>
      </c>
      <c r="I19" s="150">
        <v>15.1978119700542</v>
      </c>
      <c r="J19" s="149">
        <v>102694</v>
      </c>
      <c r="K19" s="150">
        <v>53.0948835670265</v>
      </c>
      <c r="L19" s="149">
        <v>32539</v>
      </c>
      <c r="M19" s="150">
        <v>16.8233238201597</v>
      </c>
      <c r="N19" s="149">
        <v>16758</v>
      </c>
      <c r="O19" s="150">
        <v>8.6642263308102692</v>
      </c>
      <c r="P19" s="149">
        <v>1412</v>
      </c>
      <c r="Q19" s="150">
        <v>0.73003267568350105</v>
      </c>
      <c r="R19" s="158">
        <v>193416</v>
      </c>
      <c r="S19"/>
      <c r="T19" s="55">
        <v>51</v>
      </c>
      <c r="U19" s="55">
        <v>27</v>
      </c>
      <c r="V19" s="55">
        <v>171</v>
      </c>
      <c r="W19" s="55">
        <v>556</v>
      </c>
      <c r="X19" s="55">
        <v>1979</v>
      </c>
      <c r="Y19" s="55">
        <v>697</v>
      </c>
      <c r="Z19" s="55">
        <v>344</v>
      </c>
      <c r="AA19" s="55">
        <v>57</v>
      </c>
      <c r="AC19"/>
      <c r="AD19"/>
      <c r="AE19"/>
      <c r="AF19"/>
    </row>
    <row r="20" spans="1:32" ht="15">
      <c r="A20" s="94">
        <v>45</v>
      </c>
      <c r="B20" s="94" t="s">
        <v>32</v>
      </c>
      <c r="C20" s="119">
        <v>125881</v>
      </c>
      <c r="D20" s="147">
        <v>672</v>
      </c>
      <c r="E20" s="148">
        <v>0.84530428438451299</v>
      </c>
      <c r="F20" s="147">
        <v>3205</v>
      </c>
      <c r="G20" s="148">
        <v>4.0315479634707803</v>
      </c>
      <c r="H20" s="147">
        <v>11700</v>
      </c>
      <c r="I20" s="148">
        <v>14.7173513799089</v>
      </c>
      <c r="J20" s="147">
        <v>41469</v>
      </c>
      <c r="K20" s="148">
        <v>52.163576442174602</v>
      </c>
      <c r="L20" s="147">
        <v>14227</v>
      </c>
      <c r="M20" s="148">
        <v>17.8960476993132</v>
      </c>
      <c r="N20" s="147">
        <v>7608</v>
      </c>
      <c r="O20" s="148">
        <v>9.5700520767818098</v>
      </c>
      <c r="P20" s="147">
        <v>617</v>
      </c>
      <c r="Q20" s="148">
        <v>0.77612015396613798</v>
      </c>
      <c r="R20" s="101">
        <v>79498</v>
      </c>
      <c r="S20"/>
      <c r="T20" s="55">
        <v>147</v>
      </c>
      <c r="U20" s="55">
        <v>228</v>
      </c>
      <c r="V20" s="55">
        <v>1206</v>
      </c>
      <c r="W20" s="55">
        <v>4287</v>
      </c>
      <c r="X20" s="55">
        <v>14147</v>
      </c>
      <c r="Y20" s="55">
        <v>4182</v>
      </c>
      <c r="Z20" s="55">
        <v>2195</v>
      </c>
      <c r="AA20" s="55">
        <v>138</v>
      </c>
      <c r="AC20"/>
      <c r="AD20"/>
      <c r="AE20"/>
      <c r="AF20"/>
    </row>
    <row r="21" spans="1:32" ht="15">
      <c r="A21" s="94">
        <v>51</v>
      </c>
      <c r="B21" s="94" t="s">
        <v>35</v>
      </c>
      <c r="C21" s="119">
        <v>31950</v>
      </c>
      <c r="D21" s="147">
        <v>27</v>
      </c>
      <c r="E21" s="148">
        <v>0.70477682067345304</v>
      </c>
      <c r="F21" s="147">
        <v>171</v>
      </c>
      <c r="G21" s="148">
        <v>4.4635865309318703</v>
      </c>
      <c r="H21" s="147">
        <v>556</v>
      </c>
      <c r="I21" s="148">
        <v>14.513181936831099</v>
      </c>
      <c r="J21" s="147">
        <v>1979</v>
      </c>
      <c r="K21" s="148">
        <v>51.657530670843101</v>
      </c>
      <c r="L21" s="147">
        <v>697</v>
      </c>
      <c r="M21" s="148">
        <v>18.193683111459201</v>
      </c>
      <c r="N21" s="147">
        <v>344</v>
      </c>
      <c r="O21" s="148">
        <v>8.9793787522839992</v>
      </c>
      <c r="P21" s="147">
        <v>57</v>
      </c>
      <c r="Q21" s="148">
        <v>1.48786217697729</v>
      </c>
      <c r="R21" s="101">
        <v>3831</v>
      </c>
      <c r="S21"/>
      <c r="T21" s="55">
        <v>172</v>
      </c>
      <c r="U21" s="55">
        <v>274</v>
      </c>
      <c r="V21" s="55">
        <v>1556</v>
      </c>
      <c r="W21" s="55">
        <v>4680</v>
      </c>
      <c r="X21" s="55">
        <v>16291</v>
      </c>
      <c r="Y21" s="55">
        <v>5187</v>
      </c>
      <c r="Z21" s="55">
        <v>2626</v>
      </c>
      <c r="AA21" s="55">
        <v>223</v>
      </c>
      <c r="AC21"/>
      <c r="AD21"/>
      <c r="AE21"/>
      <c r="AF21"/>
    </row>
    <row r="22" spans="1:32" ht="15">
      <c r="A22" s="94">
        <v>147</v>
      </c>
      <c r="B22" s="94" t="s">
        <v>71</v>
      </c>
      <c r="C22" s="119">
        <v>51298</v>
      </c>
      <c r="D22" s="147">
        <v>228</v>
      </c>
      <c r="E22" s="148">
        <v>0.86419285145737801</v>
      </c>
      <c r="F22" s="147">
        <v>1206</v>
      </c>
      <c r="G22" s="148">
        <v>4.5711253458666601</v>
      </c>
      <c r="H22" s="147">
        <v>4287</v>
      </c>
      <c r="I22" s="148">
        <v>16.2490997991131</v>
      </c>
      <c r="J22" s="147">
        <v>14147</v>
      </c>
      <c r="K22" s="148">
        <v>53.621650305120703</v>
      </c>
      <c r="L22" s="147">
        <v>4182</v>
      </c>
      <c r="M22" s="148">
        <v>15.8511162490998</v>
      </c>
      <c r="N22" s="147">
        <v>2195</v>
      </c>
      <c r="O22" s="148">
        <v>8.3197513550392301</v>
      </c>
      <c r="P22" s="147">
        <v>138</v>
      </c>
      <c r="Q22" s="148">
        <v>0.52306409430315004</v>
      </c>
      <c r="R22" s="101">
        <v>26383</v>
      </c>
      <c r="S22"/>
      <c r="T22" s="55">
        <v>475</v>
      </c>
      <c r="U22" s="55">
        <v>1</v>
      </c>
      <c r="V22" s="55">
        <v>5</v>
      </c>
      <c r="W22" s="55">
        <v>24</v>
      </c>
      <c r="X22" s="55">
        <v>167</v>
      </c>
      <c r="Y22" s="55">
        <v>60</v>
      </c>
      <c r="Z22" s="55">
        <v>23</v>
      </c>
      <c r="AA22" s="55">
        <v>3</v>
      </c>
      <c r="AC22"/>
      <c r="AD22"/>
      <c r="AE22"/>
      <c r="AF22"/>
    </row>
    <row r="23" spans="1:32" ht="15">
      <c r="A23" s="94">
        <v>172</v>
      </c>
      <c r="B23" s="94" t="s">
        <v>79</v>
      </c>
      <c r="C23" s="119">
        <v>56664</v>
      </c>
      <c r="D23" s="147">
        <v>274</v>
      </c>
      <c r="E23" s="148">
        <v>0.88854298407756904</v>
      </c>
      <c r="F23" s="147">
        <v>1556</v>
      </c>
      <c r="G23" s="148">
        <v>5.0458864351266302</v>
      </c>
      <c r="H23" s="147">
        <v>4680</v>
      </c>
      <c r="I23" s="148">
        <v>15.1765735966534</v>
      </c>
      <c r="J23" s="147">
        <v>16291</v>
      </c>
      <c r="K23" s="148">
        <v>52.829393261341899</v>
      </c>
      <c r="L23" s="147">
        <v>5187</v>
      </c>
      <c r="M23" s="148">
        <v>16.820702402957501</v>
      </c>
      <c r="N23" s="147">
        <v>2626</v>
      </c>
      <c r="O23" s="148">
        <v>8.5157440736777197</v>
      </c>
      <c r="P23" s="147">
        <v>223</v>
      </c>
      <c r="Q23" s="148">
        <v>0.72315724616532095</v>
      </c>
      <c r="R23" s="101">
        <v>30837</v>
      </c>
      <c r="S23"/>
      <c r="T23" s="55">
        <v>480</v>
      </c>
      <c r="U23" s="55">
        <v>18</v>
      </c>
      <c r="V23" s="55">
        <v>83</v>
      </c>
      <c r="W23" s="55">
        <v>267</v>
      </c>
      <c r="X23" s="55">
        <v>1301</v>
      </c>
      <c r="Y23" s="55">
        <v>321</v>
      </c>
      <c r="Z23" s="55">
        <v>133</v>
      </c>
      <c r="AA23" s="55">
        <v>11</v>
      </c>
      <c r="AC23"/>
      <c r="AD23"/>
      <c r="AE23"/>
      <c r="AF23"/>
    </row>
    <row r="24" spans="1:32" ht="15">
      <c r="A24" s="94">
        <v>475</v>
      </c>
      <c r="B24" s="94" t="s">
        <v>153</v>
      </c>
      <c r="C24" s="119">
        <v>6023</v>
      </c>
      <c r="D24" s="147">
        <v>1</v>
      </c>
      <c r="E24" s="148">
        <v>0.35335689045936403</v>
      </c>
      <c r="F24" s="147">
        <v>5</v>
      </c>
      <c r="G24" s="148">
        <v>1.7667844522968199</v>
      </c>
      <c r="H24" s="147">
        <v>24</v>
      </c>
      <c r="I24" s="148">
        <v>8.4805653710247295</v>
      </c>
      <c r="J24" s="147">
        <v>167</v>
      </c>
      <c r="K24" s="148">
        <v>59.010600706713802</v>
      </c>
      <c r="L24" s="147">
        <v>60</v>
      </c>
      <c r="M24" s="148">
        <v>21.2014134275618</v>
      </c>
      <c r="N24" s="147">
        <v>23</v>
      </c>
      <c r="O24" s="148">
        <v>8.1272084805653702</v>
      </c>
      <c r="P24" s="147">
        <v>3</v>
      </c>
      <c r="Q24" s="148">
        <v>1.0600706713780901</v>
      </c>
      <c r="R24" s="101">
        <v>283</v>
      </c>
      <c r="S24"/>
      <c r="T24" s="55">
        <v>490</v>
      </c>
      <c r="U24" s="55">
        <v>51</v>
      </c>
      <c r="V24" s="55">
        <v>313</v>
      </c>
      <c r="W24" s="55">
        <v>817</v>
      </c>
      <c r="X24" s="55">
        <v>3320</v>
      </c>
      <c r="Y24" s="55">
        <v>839</v>
      </c>
      <c r="Z24" s="55">
        <v>388</v>
      </c>
      <c r="AA24" s="55">
        <v>38</v>
      </c>
      <c r="AC24"/>
      <c r="AD24"/>
      <c r="AE24"/>
      <c r="AF24"/>
    </row>
    <row r="25" spans="1:32" ht="15">
      <c r="A25" s="94">
        <v>480</v>
      </c>
      <c r="B25" s="94" t="s">
        <v>155</v>
      </c>
      <c r="C25" s="119">
        <v>13717</v>
      </c>
      <c r="D25" s="147">
        <v>18</v>
      </c>
      <c r="E25" s="148">
        <v>0.84348641049672002</v>
      </c>
      <c r="F25" s="147">
        <v>83</v>
      </c>
      <c r="G25" s="148">
        <v>3.8894095595126501</v>
      </c>
      <c r="H25" s="147">
        <v>267</v>
      </c>
      <c r="I25" s="148">
        <v>12.5117150890347</v>
      </c>
      <c r="J25" s="147">
        <v>1301</v>
      </c>
      <c r="K25" s="148">
        <v>60.965323336457402</v>
      </c>
      <c r="L25" s="147">
        <v>321</v>
      </c>
      <c r="M25" s="148">
        <v>15.042174320524801</v>
      </c>
      <c r="N25" s="147">
        <v>133</v>
      </c>
      <c r="O25" s="148">
        <v>6.2324273664479897</v>
      </c>
      <c r="P25" s="147">
        <v>11</v>
      </c>
      <c r="Q25" s="148">
        <v>0.51546391752577303</v>
      </c>
      <c r="R25" s="101">
        <v>2134</v>
      </c>
      <c r="S25"/>
      <c r="T25" s="55">
        <v>659</v>
      </c>
      <c r="U25" s="55">
        <v>14</v>
      </c>
      <c r="V25" s="55">
        <v>107</v>
      </c>
      <c r="W25" s="55">
        <v>234</v>
      </c>
      <c r="X25" s="55">
        <v>1103</v>
      </c>
      <c r="Y25" s="55">
        <v>292</v>
      </c>
      <c r="Z25" s="55">
        <v>95</v>
      </c>
      <c r="AA25" s="55">
        <v>7</v>
      </c>
      <c r="AC25"/>
      <c r="AD25"/>
      <c r="AE25"/>
      <c r="AF25"/>
    </row>
    <row r="26" spans="1:32" ht="15">
      <c r="A26" s="94">
        <v>490</v>
      </c>
      <c r="B26" s="94" t="s">
        <v>159</v>
      </c>
      <c r="C26" s="119">
        <v>42372</v>
      </c>
      <c r="D26" s="147">
        <v>51</v>
      </c>
      <c r="E26" s="148">
        <v>0.88449531737773102</v>
      </c>
      <c r="F26" s="147">
        <v>313</v>
      </c>
      <c r="G26" s="148">
        <v>5.4283732223378403</v>
      </c>
      <c r="H26" s="147">
        <v>817</v>
      </c>
      <c r="I26" s="148">
        <v>14.1692681234825</v>
      </c>
      <c r="J26" s="147">
        <v>3320</v>
      </c>
      <c r="K26" s="148">
        <v>57.578910856746397</v>
      </c>
      <c r="L26" s="147">
        <v>839</v>
      </c>
      <c r="M26" s="148">
        <v>14.5508151231356</v>
      </c>
      <c r="N26" s="147">
        <v>388</v>
      </c>
      <c r="O26" s="148">
        <v>6.7291016302462703</v>
      </c>
      <c r="P26" s="147">
        <v>38</v>
      </c>
      <c r="Q26" s="148">
        <v>0.65903572667360399</v>
      </c>
      <c r="R26" s="101">
        <v>5766</v>
      </c>
      <c r="S26"/>
      <c r="T26" s="55">
        <v>665</v>
      </c>
      <c r="U26" s="55">
        <v>24</v>
      </c>
      <c r="V26" s="55">
        <v>120</v>
      </c>
      <c r="W26" s="55">
        <v>332</v>
      </c>
      <c r="X26" s="55">
        <v>1515</v>
      </c>
      <c r="Y26" s="55">
        <v>420</v>
      </c>
      <c r="Z26" s="55">
        <v>180</v>
      </c>
      <c r="AA26" s="55">
        <v>13</v>
      </c>
      <c r="AC26"/>
      <c r="AD26"/>
      <c r="AE26"/>
      <c r="AF26"/>
    </row>
    <row r="27" spans="1:32" ht="15">
      <c r="A27" s="94">
        <v>659</v>
      </c>
      <c r="B27" s="94" t="s">
        <v>199</v>
      </c>
      <c r="C27" s="119">
        <v>19844</v>
      </c>
      <c r="D27" s="147">
        <v>14</v>
      </c>
      <c r="E27" s="148">
        <v>0.75593952483801297</v>
      </c>
      <c r="F27" s="147">
        <v>107</v>
      </c>
      <c r="G27" s="148">
        <v>5.7775377969762403</v>
      </c>
      <c r="H27" s="147">
        <v>234</v>
      </c>
      <c r="I27" s="148">
        <v>12.634989200863901</v>
      </c>
      <c r="J27" s="147">
        <v>1103</v>
      </c>
      <c r="K27" s="148">
        <v>59.557235421166297</v>
      </c>
      <c r="L27" s="147">
        <v>292</v>
      </c>
      <c r="M27" s="148">
        <v>15.7667386609071</v>
      </c>
      <c r="N27" s="147">
        <v>95</v>
      </c>
      <c r="O27" s="148">
        <v>5.1295896328293704</v>
      </c>
      <c r="P27" s="147">
        <v>7</v>
      </c>
      <c r="Q27" s="148">
        <v>0.37796976241900598</v>
      </c>
      <c r="R27" s="101">
        <v>1852</v>
      </c>
      <c r="S27"/>
      <c r="T27" s="55">
        <v>837</v>
      </c>
      <c r="U27" s="55">
        <v>430</v>
      </c>
      <c r="V27" s="55">
        <v>2108</v>
      </c>
      <c r="W27" s="55">
        <v>6483</v>
      </c>
      <c r="X27" s="55">
        <v>21241</v>
      </c>
      <c r="Y27" s="55">
        <v>6271</v>
      </c>
      <c r="Z27" s="55">
        <v>3155</v>
      </c>
      <c r="AA27" s="55">
        <v>302</v>
      </c>
      <c r="AC27"/>
      <c r="AD27"/>
      <c r="AE27"/>
      <c r="AF27"/>
    </row>
    <row r="28" spans="1:32" ht="15">
      <c r="A28" s="94">
        <v>665</v>
      </c>
      <c r="B28" s="94" t="s">
        <v>207</v>
      </c>
      <c r="C28" s="119">
        <v>32528</v>
      </c>
      <c r="D28" s="147">
        <v>24</v>
      </c>
      <c r="E28" s="148">
        <v>0.92165898617511499</v>
      </c>
      <c r="F28" s="147">
        <v>120</v>
      </c>
      <c r="G28" s="148">
        <v>4.6082949308755801</v>
      </c>
      <c r="H28" s="147">
        <v>332</v>
      </c>
      <c r="I28" s="148">
        <v>12.749615975422399</v>
      </c>
      <c r="J28" s="147">
        <v>1515</v>
      </c>
      <c r="K28" s="148">
        <v>58.1797235023041</v>
      </c>
      <c r="L28" s="147">
        <v>420</v>
      </c>
      <c r="M28" s="148">
        <v>16.129032258064498</v>
      </c>
      <c r="N28" s="147">
        <v>180</v>
      </c>
      <c r="O28" s="148">
        <v>6.9124423963133603</v>
      </c>
      <c r="P28" s="147">
        <v>13</v>
      </c>
      <c r="Q28" s="148">
        <v>0.499231950844854</v>
      </c>
      <c r="R28" s="101">
        <v>2604</v>
      </c>
      <c r="S28"/>
      <c r="T28" s="55">
        <v>873</v>
      </c>
      <c r="U28" s="55">
        <v>2</v>
      </c>
      <c r="V28" s="55">
        <v>3</v>
      </c>
      <c r="W28" s="55">
        <v>15</v>
      </c>
      <c r="X28" s="55">
        <v>161</v>
      </c>
      <c r="Y28" s="55">
        <v>43</v>
      </c>
      <c r="Z28" s="55">
        <v>11</v>
      </c>
      <c r="AA28" s="55">
        <v>3</v>
      </c>
      <c r="AC28"/>
      <c r="AD28"/>
      <c r="AE28"/>
      <c r="AF28"/>
    </row>
    <row r="29" spans="1:32" ht="15">
      <c r="A29" s="94">
        <v>837</v>
      </c>
      <c r="B29" s="94" t="s">
        <v>242</v>
      </c>
      <c r="C29" s="119">
        <v>130286</v>
      </c>
      <c r="D29" s="147">
        <v>430</v>
      </c>
      <c r="E29" s="148">
        <v>1.0752688172042999</v>
      </c>
      <c r="F29" s="147">
        <v>2108</v>
      </c>
      <c r="G29" s="148">
        <v>5.2713178294573604</v>
      </c>
      <c r="H29" s="147">
        <v>6483</v>
      </c>
      <c r="I29" s="148">
        <v>16.211552888222101</v>
      </c>
      <c r="J29" s="147">
        <v>21241</v>
      </c>
      <c r="K29" s="148">
        <v>53.115778944736199</v>
      </c>
      <c r="L29" s="147">
        <v>6271</v>
      </c>
      <c r="M29" s="148">
        <v>15.6814203550888</v>
      </c>
      <c r="N29" s="147">
        <v>3155</v>
      </c>
      <c r="O29" s="148">
        <v>7.8894723680920196</v>
      </c>
      <c r="P29" s="147">
        <v>302</v>
      </c>
      <c r="Q29" s="148">
        <v>0.75518879719929999</v>
      </c>
      <c r="R29" s="101">
        <v>39990</v>
      </c>
      <c r="S29"/>
      <c r="T29" s="55">
        <v>31</v>
      </c>
      <c r="U29" s="55">
        <v>20</v>
      </c>
      <c r="V29" s="55">
        <v>95</v>
      </c>
      <c r="W29" s="55">
        <v>283</v>
      </c>
      <c r="X29" s="55">
        <v>1683</v>
      </c>
      <c r="Y29" s="55">
        <v>584</v>
      </c>
      <c r="Z29" s="55">
        <v>401</v>
      </c>
      <c r="AA29" s="55">
        <v>45</v>
      </c>
      <c r="AC29"/>
      <c r="AD29"/>
      <c r="AE29"/>
      <c r="AF29"/>
    </row>
    <row r="30" spans="1:32" ht="15">
      <c r="A30" s="94">
        <v>873</v>
      </c>
      <c r="B30" s="94" t="s">
        <v>992</v>
      </c>
      <c r="C30" s="119">
        <v>11686</v>
      </c>
      <c r="D30" s="147">
        <v>2</v>
      </c>
      <c r="E30" s="148">
        <v>0.84033613445378197</v>
      </c>
      <c r="F30" s="147">
        <v>3</v>
      </c>
      <c r="G30" s="148">
        <v>1.26050420168067</v>
      </c>
      <c r="H30" s="147">
        <v>15</v>
      </c>
      <c r="I30" s="148">
        <v>6.3025210084033603</v>
      </c>
      <c r="J30" s="147">
        <v>161</v>
      </c>
      <c r="K30" s="148">
        <v>67.647058823529406</v>
      </c>
      <c r="L30" s="147">
        <v>43</v>
      </c>
      <c r="M30" s="148">
        <v>18.067226890756299</v>
      </c>
      <c r="N30" s="147">
        <v>11</v>
      </c>
      <c r="O30" s="148">
        <v>4.6218487394957997</v>
      </c>
      <c r="P30" s="147">
        <v>3</v>
      </c>
      <c r="Q30" s="148">
        <v>1.26050420168067</v>
      </c>
      <c r="R30" s="101">
        <v>238</v>
      </c>
      <c r="S30"/>
      <c r="T30" s="55">
        <v>40</v>
      </c>
      <c r="U30" s="55">
        <v>10</v>
      </c>
      <c r="V30" s="55">
        <v>55</v>
      </c>
      <c r="W30" s="55">
        <v>122</v>
      </c>
      <c r="X30" s="55">
        <v>921</v>
      </c>
      <c r="Y30" s="55">
        <v>254</v>
      </c>
      <c r="Z30" s="55">
        <v>99</v>
      </c>
      <c r="AA30" s="55">
        <v>13</v>
      </c>
      <c r="AC30"/>
      <c r="AD30"/>
      <c r="AE30"/>
      <c r="AF30"/>
    </row>
    <row r="31" spans="1:32" ht="15">
      <c r="A31" s="145">
        <v>4</v>
      </c>
      <c r="B31" s="90" t="s">
        <v>319</v>
      </c>
      <c r="C31" s="149">
        <v>217500</v>
      </c>
      <c r="D31" s="149">
        <v>288</v>
      </c>
      <c r="E31" s="150">
        <v>0.71567019531832399</v>
      </c>
      <c r="F31" s="149">
        <v>1329</v>
      </c>
      <c r="G31" s="150">
        <v>3.3025197554793499</v>
      </c>
      <c r="H31" s="149">
        <v>4089</v>
      </c>
      <c r="I31" s="150">
        <v>10.1610257939466</v>
      </c>
      <c r="J31" s="149">
        <v>23792</v>
      </c>
      <c r="K31" s="150">
        <v>59.1223100243527</v>
      </c>
      <c r="L31" s="149">
        <v>6626</v>
      </c>
      <c r="M31" s="150">
        <v>16.465384424233399</v>
      </c>
      <c r="N31" s="149">
        <v>3621</v>
      </c>
      <c r="O31" s="150">
        <v>8.9980617265543508</v>
      </c>
      <c r="P31" s="149">
        <v>497</v>
      </c>
      <c r="Q31" s="150">
        <v>1.2350280801153</v>
      </c>
      <c r="R31" s="158">
        <v>40242</v>
      </c>
      <c r="S31"/>
      <c r="T31" s="55">
        <v>190</v>
      </c>
      <c r="U31" s="55">
        <v>16</v>
      </c>
      <c r="V31" s="55">
        <v>76</v>
      </c>
      <c r="W31" s="55">
        <v>319</v>
      </c>
      <c r="X31" s="55">
        <v>1642</v>
      </c>
      <c r="Y31" s="55">
        <v>515</v>
      </c>
      <c r="Z31" s="55">
        <v>419</v>
      </c>
      <c r="AA31" s="55">
        <v>93</v>
      </c>
      <c r="AC31"/>
      <c r="AD31"/>
      <c r="AE31"/>
      <c r="AF31"/>
    </row>
    <row r="32" spans="1:32" ht="15">
      <c r="A32" s="94">
        <v>31</v>
      </c>
      <c r="B32" s="94" t="s">
        <v>16</v>
      </c>
      <c r="C32" s="119">
        <v>29394</v>
      </c>
      <c r="D32" s="147">
        <v>20</v>
      </c>
      <c r="E32" s="148">
        <v>0.64288010286081698</v>
      </c>
      <c r="F32" s="147">
        <v>95</v>
      </c>
      <c r="G32" s="148">
        <v>3.05368048858888</v>
      </c>
      <c r="H32" s="147">
        <v>283</v>
      </c>
      <c r="I32" s="148">
        <v>9.0967534554805507</v>
      </c>
      <c r="J32" s="147">
        <v>1683</v>
      </c>
      <c r="K32" s="148">
        <v>54.0983606557377</v>
      </c>
      <c r="L32" s="147">
        <v>584</v>
      </c>
      <c r="M32" s="148">
        <v>18.7720990035358</v>
      </c>
      <c r="N32" s="147">
        <v>401</v>
      </c>
      <c r="O32" s="148">
        <v>12.8897460623594</v>
      </c>
      <c r="P32" s="147">
        <v>45</v>
      </c>
      <c r="Q32" s="148">
        <v>1.4464802314368399</v>
      </c>
      <c r="R32" s="101">
        <v>3111</v>
      </c>
      <c r="S32"/>
      <c r="T32" s="55">
        <v>604</v>
      </c>
      <c r="U32" s="55">
        <v>63</v>
      </c>
      <c r="V32" s="55">
        <v>214</v>
      </c>
      <c r="W32" s="55">
        <v>512</v>
      </c>
      <c r="X32" s="55">
        <v>3964</v>
      </c>
      <c r="Y32" s="55">
        <v>861</v>
      </c>
      <c r="Z32" s="55">
        <v>337</v>
      </c>
      <c r="AA32" s="55">
        <v>38</v>
      </c>
      <c r="AC32"/>
      <c r="AD32"/>
      <c r="AE32"/>
      <c r="AF32"/>
    </row>
    <row r="33" spans="1:32" ht="15">
      <c r="A33" s="94">
        <v>40</v>
      </c>
      <c r="B33" s="94" t="s">
        <v>24</v>
      </c>
      <c r="C33" s="119">
        <v>21307</v>
      </c>
      <c r="D33" s="147">
        <v>10</v>
      </c>
      <c r="E33" s="148">
        <v>0.67842605156038005</v>
      </c>
      <c r="F33" s="147">
        <v>55</v>
      </c>
      <c r="G33" s="148">
        <v>3.7313432835820901</v>
      </c>
      <c r="H33" s="147">
        <v>122</v>
      </c>
      <c r="I33" s="148">
        <v>8.2767978290366404</v>
      </c>
      <c r="J33" s="147">
        <v>921</v>
      </c>
      <c r="K33" s="148">
        <v>62.483039348711003</v>
      </c>
      <c r="L33" s="147">
        <v>254</v>
      </c>
      <c r="M33" s="148">
        <v>17.232021709633599</v>
      </c>
      <c r="N33" s="147">
        <v>99</v>
      </c>
      <c r="O33" s="148">
        <v>6.7164179104477597</v>
      </c>
      <c r="P33" s="147">
        <v>13</v>
      </c>
      <c r="Q33" s="148">
        <v>0.88195386702849399</v>
      </c>
      <c r="R33" s="101">
        <v>1474</v>
      </c>
      <c r="S33"/>
      <c r="T33" s="55">
        <v>670</v>
      </c>
      <c r="U33" s="55">
        <v>18</v>
      </c>
      <c r="V33" s="55">
        <v>109</v>
      </c>
      <c r="W33" s="55">
        <v>372</v>
      </c>
      <c r="X33" s="55">
        <v>2095</v>
      </c>
      <c r="Y33" s="55">
        <v>640</v>
      </c>
      <c r="Z33" s="55">
        <v>364</v>
      </c>
      <c r="AA33" s="55">
        <v>42</v>
      </c>
      <c r="AC33"/>
      <c r="AD33"/>
      <c r="AE33"/>
      <c r="AF33"/>
    </row>
    <row r="34" spans="1:32" ht="15">
      <c r="A34" s="94">
        <v>190</v>
      </c>
      <c r="B34" s="94" t="s">
        <v>81</v>
      </c>
      <c r="C34" s="119">
        <v>10136</v>
      </c>
      <c r="D34" s="147">
        <v>16</v>
      </c>
      <c r="E34" s="148">
        <v>0.51948051948051899</v>
      </c>
      <c r="F34" s="147">
        <v>76</v>
      </c>
      <c r="G34" s="148">
        <v>2.4675324675324699</v>
      </c>
      <c r="H34" s="147">
        <v>319</v>
      </c>
      <c r="I34" s="148">
        <v>10.3571428571429</v>
      </c>
      <c r="J34" s="147">
        <v>1642</v>
      </c>
      <c r="K34" s="148">
        <v>53.3116883116883</v>
      </c>
      <c r="L34" s="147">
        <v>515</v>
      </c>
      <c r="M34" s="148">
        <v>16.7207792207792</v>
      </c>
      <c r="N34" s="147">
        <v>419</v>
      </c>
      <c r="O34" s="148">
        <v>13.603896103896099</v>
      </c>
      <c r="P34" s="147">
        <v>93</v>
      </c>
      <c r="Q34" s="148">
        <v>3.0194805194805201</v>
      </c>
      <c r="R34" s="101">
        <v>3080</v>
      </c>
      <c r="S34"/>
      <c r="T34" s="55">
        <v>690</v>
      </c>
      <c r="U34" s="55">
        <v>12</v>
      </c>
      <c r="V34" s="55">
        <v>50</v>
      </c>
      <c r="W34" s="55">
        <v>188</v>
      </c>
      <c r="X34" s="55">
        <v>898</v>
      </c>
      <c r="Y34" s="55">
        <v>296</v>
      </c>
      <c r="Z34" s="55">
        <v>209</v>
      </c>
      <c r="AA34" s="55">
        <v>28</v>
      </c>
      <c r="AC34"/>
      <c r="AD34"/>
      <c r="AE34"/>
      <c r="AF34"/>
    </row>
    <row r="35" spans="1:32" ht="15">
      <c r="A35" s="94">
        <v>604</v>
      </c>
      <c r="B35" s="94" t="s">
        <v>177</v>
      </c>
      <c r="C35" s="119">
        <v>33548</v>
      </c>
      <c r="D35" s="147">
        <v>63</v>
      </c>
      <c r="E35" s="148">
        <v>1.05192853564869</v>
      </c>
      <c r="F35" s="147">
        <v>214</v>
      </c>
      <c r="G35" s="148">
        <v>3.5732175655368201</v>
      </c>
      <c r="H35" s="147">
        <v>512</v>
      </c>
      <c r="I35" s="148">
        <v>8.5490065119385505</v>
      </c>
      <c r="J35" s="147">
        <v>3964</v>
      </c>
      <c r="K35" s="148">
        <v>66.188011354149296</v>
      </c>
      <c r="L35" s="147">
        <v>861</v>
      </c>
      <c r="M35" s="148">
        <v>14.3763566538654</v>
      </c>
      <c r="N35" s="147">
        <v>337</v>
      </c>
      <c r="O35" s="148">
        <v>5.6269828018033099</v>
      </c>
      <c r="P35" s="147">
        <v>38</v>
      </c>
      <c r="Q35" s="148">
        <v>0.63449657705794005</v>
      </c>
      <c r="R35" s="101">
        <v>5989</v>
      </c>
      <c r="S35"/>
      <c r="T35" s="55">
        <v>736</v>
      </c>
      <c r="U35" s="55">
        <v>94</v>
      </c>
      <c r="V35" s="55">
        <v>530</v>
      </c>
      <c r="W35" s="55">
        <v>1595</v>
      </c>
      <c r="X35" s="55">
        <v>8507</v>
      </c>
      <c r="Y35" s="55">
        <v>2193</v>
      </c>
      <c r="Z35" s="55">
        <v>1014</v>
      </c>
      <c r="AA35" s="55">
        <v>109</v>
      </c>
      <c r="AC35"/>
      <c r="AD35"/>
      <c r="AE35"/>
      <c r="AF35"/>
    </row>
    <row r="36" spans="1:32" ht="15">
      <c r="A36" s="94">
        <v>670</v>
      </c>
      <c r="B36" s="94" t="s">
        <v>211</v>
      </c>
      <c r="C36" s="119">
        <v>24855</v>
      </c>
      <c r="D36" s="147">
        <v>18</v>
      </c>
      <c r="E36" s="148">
        <v>0.49450549450549403</v>
      </c>
      <c r="F36" s="147">
        <v>109</v>
      </c>
      <c r="G36" s="148">
        <v>2.9945054945054901</v>
      </c>
      <c r="H36" s="147">
        <v>372</v>
      </c>
      <c r="I36" s="148">
        <v>10.219780219780199</v>
      </c>
      <c r="J36" s="147">
        <v>2095</v>
      </c>
      <c r="K36" s="148">
        <v>57.554945054945101</v>
      </c>
      <c r="L36" s="147">
        <v>640</v>
      </c>
      <c r="M36" s="148">
        <v>17.582417582417602</v>
      </c>
      <c r="N36" s="147">
        <v>364</v>
      </c>
      <c r="O36" s="148">
        <v>10</v>
      </c>
      <c r="P36" s="147">
        <v>42</v>
      </c>
      <c r="Q36" s="148">
        <v>1.15384615384615</v>
      </c>
      <c r="R36" s="101">
        <v>3640</v>
      </c>
      <c r="S36"/>
      <c r="T36" s="55">
        <v>858</v>
      </c>
      <c r="U36" s="55">
        <v>22</v>
      </c>
      <c r="V36" s="55">
        <v>60</v>
      </c>
      <c r="W36" s="55">
        <v>236</v>
      </c>
      <c r="X36" s="55">
        <v>1328</v>
      </c>
      <c r="Y36" s="55">
        <v>391</v>
      </c>
      <c r="Z36" s="55">
        <v>216</v>
      </c>
      <c r="AA36" s="55">
        <v>28</v>
      </c>
      <c r="AC36"/>
      <c r="AD36"/>
      <c r="AE36"/>
      <c r="AF36"/>
    </row>
    <row r="37" spans="1:32" ht="15">
      <c r="A37" s="94">
        <v>690</v>
      </c>
      <c r="B37" s="94" t="s">
        <v>221</v>
      </c>
      <c r="C37" s="119">
        <v>13568</v>
      </c>
      <c r="D37" s="147">
        <v>12</v>
      </c>
      <c r="E37" s="148">
        <v>0.71386079714455697</v>
      </c>
      <c r="F37" s="147">
        <v>50</v>
      </c>
      <c r="G37" s="148">
        <v>2.9744199881023201</v>
      </c>
      <c r="H37" s="147">
        <v>188</v>
      </c>
      <c r="I37" s="148">
        <v>11.1838191552647</v>
      </c>
      <c r="J37" s="147">
        <v>898</v>
      </c>
      <c r="K37" s="148">
        <v>53.420582986317697</v>
      </c>
      <c r="L37" s="147">
        <v>296</v>
      </c>
      <c r="M37" s="148">
        <v>17.608566329565701</v>
      </c>
      <c r="N37" s="147">
        <v>209</v>
      </c>
      <c r="O37" s="148">
        <v>12.4330755502677</v>
      </c>
      <c r="P37" s="147">
        <v>28</v>
      </c>
      <c r="Q37" s="148">
        <v>1.6656751933373</v>
      </c>
      <c r="R37" s="101">
        <v>1681</v>
      </c>
      <c r="S37"/>
      <c r="T37" s="55">
        <v>885</v>
      </c>
      <c r="U37" s="55">
        <v>1</v>
      </c>
      <c r="V37" s="55">
        <v>25</v>
      </c>
      <c r="W37" s="55">
        <v>72</v>
      </c>
      <c r="X37" s="55">
        <v>519</v>
      </c>
      <c r="Y37" s="55">
        <v>185</v>
      </c>
      <c r="Z37" s="55">
        <v>114</v>
      </c>
      <c r="AA37" s="55">
        <v>22</v>
      </c>
      <c r="AC37"/>
      <c r="AD37"/>
      <c r="AE37"/>
      <c r="AF37"/>
    </row>
    <row r="38" spans="1:32" ht="15">
      <c r="A38" s="94">
        <v>736</v>
      </c>
      <c r="B38" s="94" t="s">
        <v>225</v>
      </c>
      <c r="C38" s="119">
        <v>39549</v>
      </c>
      <c r="D38" s="147">
        <v>94</v>
      </c>
      <c r="E38" s="148">
        <v>0.66942031049707995</v>
      </c>
      <c r="F38" s="147">
        <v>530</v>
      </c>
      <c r="G38" s="148">
        <v>3.7743911123771499</v>
      </c>
      <c r="H38" s="147">
        <v>1595</v>
      </c>
      <c r="I38" s="148">
        <v>11.358780800455801</v>
      </c>
      <c r="J38" s="147">
        <v>8507</v>
      </c>
      <c r="K38" s="148">
        <v>60.582538099985797</v>
      </c>
      <c r="L38" s="147">
        <v>2193</v>
      </c>
      <c r="M38" s="148">
        <v>15.6174334140436</v>
      </c>
      <c r="N38" s="147">
        <v>1014</v>
      </c>
      <c r="O38" s="148">
        <v>7.2211935621706296</v>
      </c>
      <c r="P38" s="147">
        <v>109</v>
      </c>
      <c r="Q38" s="148">
        <v>0.77624270047001898</v>
      </c>
      <c r="R38" s="101">
        <v>14042</v>
      </c>
      <c r="S38"/>
      <c r="T38" s="55">
        <v>890</v>
      </c>
      <c r="U38" s="55">
        <v>32</v>
      </c>
      <c r="V38" s="55">
        <v>115</v>
      </c>
      <c r="W38" s="55">
        <v>390</v>
      </c>
      <c r="X38" s="55">
        <v>2235</v>
      </c>
      <c r="Y38" s="55">
        <v>707</v>
      </c>
      <c r="Z38" s="55">
        <v>448</v>
      </c>
      <c r="AA38" s="55">
        <v>79</v>
      </c>
      <c r="AC38"/>
      <c r="AD38"/>
      <c r="AE38"/>
      <c r="AF38"/>
    </row>
    <row r="39" spans="1:32" ht="15">
      <c r="A39" s="94">
        <v>858</v>
      </c>
      <c r="B39" s="94" t="s">
        <v>253</v>
      </c>
      <c r="C39" s="119">
        <v>12183</v>
      </c>
      <c r="D39" s="147">
        <v>22</v>
      </c>
      <c r="E39" s="148">
        <v>0.96448925909688699</v>
      </c>
      <c r="F39" s="147">
        <v>60</v>
      </c>
      <c r="G39" s="148">
        <v>2.6304252520824201</v>
      </c>
      <c r="H39" s="147">
        <v>236</v>
      </c>
      <c r="I39" s="148">
        <v>10.3463393248575</v>
      </c>
      <c r="J39" s="147">
        <v>1328</v>
      </c>
      <c r="K39" s="148">
        <v>58.2200789127576</v>
      </c>
      <c r="L39" s="147">
        <v>391</v>
      </c>
      <c r="M39" s="148">
        <v>17.141604559403799</v>
      </c>
      <c r="N39" s="147">
        <v>216</v>
      </c>
      <c r="O39" s="148">
        <v>9.4695309074967096</v>
      </c>
      <c r="P39" s="147">
        <v>28</v>
      </c>
      <c r="Q39" s="148">
        <v>1.2275317843051301</v>
      </c>
      <c r="R39" s="101">
        <v>2281</v>
      </c>
      <c r="S39"/>
      <c r="T39" s="55">
        <v>4</v>
      </c>
      <c r="U39" s="55">
        <v>2</v>
      </c>
      <c r="V39" s="55">
        <v>6</v>
      </c>
      <c r="W39" s="55">
        <v>24</v>
      </c>
      <c r="X39" s="55">
        <v>164</v>
      </c>
      <c r="Y39" s="55">
        <v>63</v>
      </c>
      <c r="Z39" s="55">
        <v>36</v>
      </c>
      <c r="AA39" s="55">
        <v>8</v>
      </c>
      <c r="AC39"/>
      <c r="AD39"/>
      <c r="AE39"/>
      <c r="AF39"/>
    </row>
    <row r="40" spans="1:32" ht="15">
      <c r="A40" s="94">
        <v>885</v>
      </c>
      <c r="B40" s="94" t="s">
        <v>259</v>
      </c>
      <c r="C40" s="119">
        <v>7724</v>
      </c>
      <c r="D40" s="147">
        <v>1</v>
      </c>
      <c r="E40" s="148">
        <v>0.10660980810234499</v>
      </c>
      <c r="F40" s="147">
        <v>25</v>
      </c>
      <c r="G40" s="148">
        <v>2.6652452025586402</v>
      </c>
      <c r="H40" s="147">
        <v>72</v>
      </c>
      <c r="I40" s="148">
        <v>7.6759061833688698</v>
      </c>
      <c r="J40" s="147">
        <v>519</v>
      </c>
      <c r="K40" s="148">
        <v>55.330490405117303</v>
      </c>
      <c r="L40" s="147">
        <v>185</v>
      </c>
      <c r="M40" s="148">
        <v>19.7228144989339</v>
      </c>
      <c r="N40" s="147">
        <v>114</v>
      </c>
      <c r="O40" s="148">
        <v>12.1535181236674</v>
      </c>
      <c r="P40" s="147">
        <v>22</v>
      </c>
      <c r="Q40" s="148">
        <v>2.3454157782516001</v>
      </c>
      <c r="R40" s="101">
        <v>938</v>
      </c>
      <c r="S40"/>
      <c r="T40" s="55">
        <v>42</v>
      </c>
      <c r="U40" s="55">
        <v>58</v>
      </c>
      <c r="V40" s="55">
        <v>293</v>
      </c>
      <c r="W40" s="55">
        <v>898</v>
      </c>
      <c r="X40" s="55">
        <v>4515</v>
      </c>
      <c r="Y40" s="55">
        <v>1684</v>
      </c>
      <c r="Z40" s="55">
        <v>1153</v>
      </c>
      <c r="AA40" s="55">
        <v>190</v>
      </c>
      <c r="AC40"/>
      <c r="AD40"/>
      <c r="AE40"/>
      <c r="AF40"/>
    </row>
    <row r="41" spans="1:32" ht="15">
      <c r="A41" s="94">
        <v>890</v>
      </c>
      <c r="B41" s="94" t="s">
        <v>263</v>
      </c>
      <c r="C41" s="119">
        <v>25236</v>
      </c>
      <c r="D41" s="147">
        <v>32</v>
      </c>
      <c r="E41" s="148">
        <v>0.79880179730404399</v>
      </c>
      <c r="F41" s="147">
        <v>115</v>
      </c>
      <c r="G41" s="148">
        <v>2.87069395906141</v>
      </c>
      <c r="H41" s="147">
        <v>390</v>
      </c>
      <c r="I41" s="148">
        <v>9.7353969046430393</v>
      </c>
      <c r="J41" s="147">
        <v>2235</v>
      </c>
      <c r="K41" s="148">
        <v>55.791313030454297</v>
      </c>
      <c r="L41" s="147">
        <v>707</v>
      </c>
      <c r="M41" s="148">
        <v>17.648527209186199</v>
      </c>
      <c r="N41" s="147">
        <v>448</v>
      </c>
      <c r="O41" s="148">
        <v>11.183225162256599</v>
      </c>
      <c r="P41" s="147">
        <v>79</v>
      </c>
      <c r="Q41" s="148">
        <v>1.97204193709436</v>
      </c>
      <c r="R41" s="101">
        <v>4006</v>
      </c>
      <c r="S41"/>
      <c r="T41" s="55">
        <v>44</v>
      </c>
      <c r="U41" s="55">
        <v>7</v>
      </c>
      <c r="V41" s="55">
        <v>46</v>
      </c>
      <c r="W41" s="55">
        <v>140</v>
      </c>
      <c r="X41" s="55">
        <v>594</v>
      </c>
      <c r="Y41" s="55">
        <v>228</v>
      </c>
      <c r="Z41" s="55">
        <v>110</v>
      </c>
      <c r="AA41" s="55">
        <v>14</v>
      </c>
      <c r="AC41"/>
      <c r="AD41"/>
      <c r="AE41"/>
      <c r="AF41"/>
    </row>
    <row r="42" spans="1:32" ht="15">
      <c r="A42" s="145">
        <v>5</v>
      </c>
      <c r="B42" s="90" t="s">
        <v>320</v>
      </c>
      <c r="C42" s="149">
        <v>227034</v>
      </c>
      <c r="D42" s="149">
        <v>214</v>
      </c>
      <c r="E42" s="150">
        <v>0.64308681672025703</v>
      </c>
      <c r="F42" s="149">
        <v>1042</v>
      </c>
      <c r="G42" s="150">
        <v>3.1312918832827501</v>
      </c>
      <c r="H42" s="149">
        <v>3447</v>
      </c>
      <c r="I42" s="150">
        <v>10.3585058749286</v>
      </c>
      <c r="J42" s="149">
        <v>17888</v>
      </c>
      <c r="K42" s="150">
        <v>53.754845689214797</v>
      </c>
      <c r="L42" s="149">
        <v>6008</v>
      </c>
      <c r="M42" s="150">
        <v>18.054512125492099</v>
      </c>
      <c r="N42" s="149">
        <v>4033</v>
      </c>
      <c r="O42" s="150">
        <v>12.1194819244523</v>
      </c>
      <c r="P42" s="149">
        <v>645</v>
      </c>
      <c r="Q42" s="150">
        <v>1.9382756859091901</v>
      </c>
      <c r="R42" s="158">
        <v>33277</v>
      </c>
      <c r="S42"/>
      <c r="T42" s="55">
        <v>59</v>
      </c>
      <c r="U42" s="55"/>
      <c r="V42" s="55">
        <v>11</v>
      </c>
      <c r="W42" s="55">
        <v>58</v>
      </c>
      <c r="X42" s="55">
        <v>324</v>
      </c>
      <c r="Y42" s="55">
        <v>128</v>
      </c>
      <c r="Z42" s="55">
        <v>127</v>
      </c>
      <c r="AA42" s="55">
        <v>21</v>
      </c>
      <c r="AC42"/>
      <c r="AD42"/>
      <c r="AE42"/>
      <c r="AF42"/>
    </row>
    <row r="43" spans="1:32" ht="15">
      <c r="A43" s="94">
        <v>4</v>
      </c>
      <c r="B43" s="94" t="s">
        <v>10</v>
      </c>
      <c r="C43" s="119">
        <v>2804</v>
      </c>
      <c r="D43" s="147">
        <v>2</v>
      </c>
      <c r="E43" s="148">
        <v>0.66006600660065995</v>
      </c>
      <c r="F43" s="147">
        <v>6</v>
      </c>
      <c r="G43" s="148">
        <v>1.98019801980198</v>
      </c>
      <c r="H43" s="147">
        <v>24</v>
      </c>
      <c r="I43" s="148">
        <v>7.9207920792079198</v>
      </c>
      <c r="J43" s="147">
        <v>164</v>
      </c>
      <c r="K43" s="148">
        <v>54.1254125412541</v>
      </c>
      <c r="L43" s="147">
        <v>63</v>
      </c>
      <c r="M43" s="148">
        <v>20.7920792079208</v>
      </c>
      <c r="N43" s="147">
        <v>36</v>
      </c>
      <c r="O43" s="148">
        <v>11.881188118811901</v>
      </c>
      <c r="P43" s="147">
        <v>8</v>
      </c>
      <c r="Q43" s="148">
        <v>2.6402640264026398</v>
      </c>
      <c r="R43" s="101">
        <v>303</v>
      </c>
      <c r="S43"/>
      <c r="T43" s="55">
        <v>113</v>
      </c>
      <c r="U43" s="55">
        <v>14</v>
      </c>
      <c r="V43" s="55">
        <v>67</v>
      </c>
      <c r="W43" s="55">
        <v>224</v>
      </c>
      <c r="X43" s="55">
        <v>1044</v>
      </c>
      <c r="Y43" s="55">
        <v>264</v>
      </c>
      <c r="Z43" s="55">
        <v>102</v>
      </c>
      <c r="AA43" s="55">
        <v>15</v>
      </c>
      <c r="AC43"/>
      <c r="AD43"/>
      <c r="AE43"/>
      <c r="AF43"/>
    </row>
    <row r="44" spans="1:32" ht="15">
      <c r="A44" s="94">
        <v>42</v>
      </c>
      <c r="B44" s="94" t="s">
        <v>490</v>
      </c>
      <c r="C44" s="119">
        <v>28673</v>
      </c>
      <c r="D44" s="147">
        <v>58</v>
      </c>
      <c r="E44" s="148">
        <v>0.65976566943464898</v>
      </c>
      <c r="F44" s="147">
        <v>293</v>
      </c>
      <c r="G44" s="148">
        <v>3.33295415766124</v>
      </c>
      <c r="H44" s="147">
        <v>898</v>
      </c>
      <c r="I44" s="148">
        <v>10.2149926060744</v>
      </c>
      <c r="J44" s="147">
        <v>4515</v>
      </c>
      <c r="K44" s="148">
        <v>51.359344784438598</v>
      </c>
      <c r="L44" s="147">
        <v>1684</v>
      </c>
      <c r="M44" s="148">
        <v>19.155954953930198</v>
      </c>
      <c r="N44" s="147">
        <v>1153</v>
      </c>
      <c r="O44" s="148">
        <v>13.1156864975543</v>
      </c>
      <c r="P44" s="147">
        <v>190</v>
      </c>
      <c r="Q44" s="148">
        <v>2.16130133090661</v>
      </c>
      <c r="R44" s="101">
        <v>8791</v>
      </c>
      <c r="S44"/>
      <c r="T44" s="55">
        <v>125</v>
      </c>
      <c r="U44" s="55">
        <v>4</v>
      </c>
      <c r="V44" s="55">
        <v>12</v>
      </c>
      <c r="W44" s="55">
        <v>51</v>
      </c>
      <c r="X44" s="55">
        <v>336</v>
      </c>
      <c r="Y44" s="55">
        <v>70</v>
      </c>
      <c r="Z44" s="55">
        <v>51</v>
      </c>
      <c r="AA44" s="55">
        <v>2</v>
      </c>
      <c r="AC44"/>
      <c r="AD44"/>
      <c r="AE44"/>
      <c r="AF44"/>
    </row>
    <row r="45" spans="1:32" ht="15">
      <c r="A45" s="94">
        <v>44</v>
      </c>
      <c r="B45" s="94" t="s">
        <v>30</v>
      </c>
      <c r="C45" s="119">
        <v>7737</v>
      </c>
      <c r="D45" s="147">
        <v>7</v>
      </c>
      <c r="E45" s="148">
        <v>0.614574187884109</v>
      </c>
      <c r="F45" s="147">
        <v>46</v>
      </c>
      <c r="G45" s="148">
        <v>4.0386303775241403</v>
      </c>
      <c r="H45" s="147">
        <v>140</v>
      </c>
      <c r="I45" s="148">
        <v>12.291483757682199</v>
      </c>
      <c r="J45" s="147">
        <v>594</v>
      </c>
      <c r="K45" s="148">
        <v>52.1510096575944</v>
      </c>
      <c r="L45" s="147">
        <v>228</v>
      </c>
      <c r="M45" s="148">
        <v>20.017559262511</v>
      </c>
      <c r="N45" s="147">
        <v>110</v>
      </c>
      <c r="O45" s="148">
        <v>9.6575943810360005</v>
      </c>
      <c r="P45" s="147">
        <v>14</v>
      </c>
      <c r="Q45" s="148">
        <v>1.22914837576822</v>
      </c>
      <c r="R45" s="101">
        <v>1139</v>
      </c>
      <c r="S45"/>
      <c r="T45" s="55">
        <v>138</v>
      </c>
      <c r="U45" s="55">
        <v>19</v>
      </c>
      <c r="V45" s="55">
        <v>72</v>
      </c>
      <c r="W45" s="55">
        <v>217</v>
      </c>
      <c r="X45" s="55">
        <v>1178</v>
      </c>
      <c r="Y45" s="55">
        <v>328</v>
      </c>
      <c r="Z45" s="55">
        <v>216</v>
      </c>
      <c r="AA45" s="55">
        <v>46</v>
      </c>
      <c r="AC45"/>
      <c r="AD45"/>
      <c r="AE45"/>
      <c r="AF45"/>
    </row>
    <row r="46" spans="1:32" ht="15">
      <c r="A46" s="94">
        <v>59</v>
      </c>
      <c r="B46" s="94" t="s">
        <v>39</v>
      </c>
      <c r="C46" s="119">
        <v>5292</v>
      </c>
      <c r="D46" s="147">
        <v>0</v>
      </c>
      <c r="E46" s="148">
        <v>0</v>
      </c>
      <c r="F46" s="147">
        <v>11</v>
      </c>
      <c r="G46" s="148">
        <v>1.64424514200299</v>
      </c>
      <c r="H46" s="147">
        <v>58</v>
      </c>
      <c r="I46" s="148">
        <v>8.6696562032884898</v>
      </c>
      <c r="J46" s="147">
        <v>324</v>
      </c>
      <c r="K46" s="148">
        <v>48.430493273542602</v>
      </c>
      <c r="L46" s="147">
        <v>128</v>
      </c>
      <c r="M46" s="148">
        <v>19.133034379671201</v>
      </c>
      <c r="N46" s="147">
        <v>127</v>
      </c>
      <c r="O46" s="148">
        <v>18.983557548579999</v>
      </c>
      <c r="P46" s="147">
        <v>21</v>
      </c>
      <c r="Q46" s="148">
        <v>3.1390134529148002</v>
      </c>
      <c r="R46" s="101">
        <v>669</v>
      </c>
      <c r="S46"/>
      <c r="T46" s="55">
        <v>234</v>
      </c>
      <c r="U46" s="55">
        <v>11</v>
      </c>
      <c r="V46" s="55">
        <v>65</v>
      </c>
      <c r="W46" s="55">
        <v>183</v>
      </c>
      <c r="X46" s="55">
        <v>1417</v>
      </c>
      <c r="Y46" s="55">
        <v>280</v>
      </c>
      <c r="Z46" s="55">
        <v>134</v>
      </c>
      <c r="AA46" s="55">
        <v>25</v>
      </c>
      <c r="AC46"/>
      <c r="AD46"/>
      <c r="AE46"/>
      <c r="AF46"/>
    </row>
    <row r="47" spans="1:32" ht="15">
      <c r="A47" s="94">
        <v>113</v>
      </c>
      <c r="B47" s="94" t="s">
        <v>55</v>
      </c>
      <c r="C47" s="119">
        <v>11168</v>
      </c>
      <c r="D47" s="147">
        <v>14</v>
      </c>
      <c r="E47" s="148">
        <v>0.80924855491329495</v>
      </c>
      <c r="F47" s="147">
        <v>67</v>
      </c>
      <c r="G47" s="148">
        <v>3.8728323699421998</v>
      </c>
      <c r="H47" s="147">
        <v>224</v>
      </c>
      <c r="I47" s="148">
        <v>12.9479768786127</v>
      </c>
      <c r="J47" s="147">
        <v>1044</v>
      </c>
      <c r="K47" s="148">
        <v>60.346820809248598</v>
      </c>
      <c r="L47" s="147">
        <v>264</v>
      </c>
      <c r="M47" s="148">
        <v>15.260115606936401</v>
      </c>
      <c r="N47" s="147">
        <v>102</v>
      </c>
      <c r="O47" s="148">
        <v>5.8959537572254304</v>
      </c>
      <c r="P47" s="147">
        <v>15</v>
      </c>
      <c r="Q47" s="148">
        <v>0.86705202312138696</v>
      </c>
      <c r="R47" s="101">
        <v>1730</v>
      </c>
      <c r="S47"/>
      <c r="T47" s="55">
        <v>240</v>
      </c>
      <c r="U47" s="55">
        <v>6</v>
      </c>
      <c r="V47" s="55">
        <v>38</v>
      </c>
      <c r="W47" s="55">
        <v>161</v>
      </c>
      <c r="X47" s="55">
        <v>765</v>
      </c>
      <c r="Y47" s="55">
        <v>338</v>
      </c>
      <c r="Z47" s="55">
        <v>258</v>
      </c>
      <c r="AA47" s="55">
        <v>64</v>
      </c>
      <c r="AC47"/>
      <c r="AD47"/>
      <c r="AE47"/>
      <c r="AF47"/>
    </row>
    <row r="48" spans="1:32" ht="15">
      <c r="A48" s="94">
        <v>125</v>
      </c>
      <c r="B48" s="94" t="s">
        <v>59</v>
      </c>
      <c r="C48" s="119">
        <v>9134</v>
      </c>
      <c r="D48" s="147">
        <v>4</v>
      </c>
      <c r="E48" s="148">
        <v>0.76045627376425895</v>
      </c>
      <c r="F48" s="147">
        <v>12</v>
      </c>
      <c r="G48" s="148">
        <v>2.2813688212927801</v>
      </c>
      <c r="H48" s="147">
        <v>51</v>
      </c>
      <c r="I48" s="148">
        <v>9.6958174904942993</v>
      </c>
      <c r="J48" s="147">
        <v>336</v>
      </c>
      <c r="K48" s="148">
        <v>63.8783269961977</v>
      </c>
      <c r="L48" s="147">
        <v>70</v>
      </c>
      <c r="M48" s="148">
        <v>13.307984790874499</v>
      </c>
      <c r="N48" s="147">
        <v>51</v>
      </c>
      <c r="O48" s="148">
        <v>9.6958174904942993</v>
      </c>
      <c r="P48" s="147">
        <v>2</v>
      </c>
      <c r="Q48" s="148">
        <v>0.38022813688212898</v>
      </c>
      <c r="R48" s="101">
        <v>526</v>
      </c>
      <c r="S48"/>
      <c r="T48" s="55">
        <v>284</v>
      </c>
      <c r="U48" s="55">
        <v>24</v>
      </c>
      <c r="V48" s="55">
        <v>89</v>
      </c>
      <c r="W48" s="55">
        <v>290</v>
      </c>
      <c r="X48" s="55">
        <v>1410</v>
      </c>
      <c r="Y48" s="55">
        <v>460</v>
      </c>
      <c r="Z48" s="55">
        <v>327</v>
      </c>
      <c r="AA48" s="55">
        <v>49</v>
      </c>
      <c r="AC48"/>
      <c r="AD48"/>
      <c r="AE48"/>
      <c r="AF48"/>
    </row>
    <row r="49" spans="1:32" ht="15">
      <c r="A49" s="94">
        <v>138</v>
      </c>
      <c r="B49" s="94" t="s">
        <v>65</v>
      </c>
      <c r="C49" s="119">
        <v>15337</v>
      </c>
      <c r="D49" s="147">
        <v>19</v>
      </c>
      <c r="E49" s="148">
        <v>0.91522157996146403</v>
      </c>
      <c r="F49" s="147">
        <v>72</v>
      </c>
      <c r="G49" s="148">
        <v>3.4682080924855501</v>
      </c>
      <c r="H49" s="147">
        <v>217</v>
      </c>
      <c r="I49" s="148">
        <v>10.452793834296701</v>
      </c>
      <c r="J49" s="147">
        <v>1178</v>
      </c>
      <c r="K49" s="148">
        <v>56.743737957610797</v>
      </c>
      <c r="L49" s="147">
        <v>328</v>
      </c>
      <c r="M49" s="148">
        <v>15.799614643545301</v>
      </c>
      <c r="N49" s="147">
        <v>216</v>
      </c>
      <c r="O49" s="148">
        <v>10.4046242774566</v>
      </c>
      <c r="P49" s="147">
        <v>46</v>
      </c>
      <c r="Q49" s="148">
        <v>2.2157996146435499</v>
      </c>
      <c r="R49" s="101">
        <v>2076</v>
      </c>
      <c r="S49"/>
      <c r="T49" s="55">
        <v>306</v>
      </c>
      <c r="U49" s="55">
        <v>4</v>
      </c>
      <c r="V49" s="55">
        <v>36</v>
      </c>
      <c r="W49" s="55">
        <v>104</v>
      </c>
      <c r="X49" s="55">
        <v>551</v>
      </c>
      <c r="Y49" s="55">
        <v>110</v>
      </c>
      <c r="Z49" s="55">
        <v>37</v>
      </c>
      <c r="AA49" s="55">
        <v>7</v>
      </c>
      <c r="AC49"/>
      <c r="AD49"/>
      <c r="AE49"/>
      <c r="AF49"/>
    </row>
    <row r="50" spans="1:32" ht="15">
      <c r="A50" s="94">
        <v>234</v>
      </c>
      <c r="B50" s="94" t="s">
        <v>92</v>
      </c>
      <c r="C50" s="119">
        <v>24937</v>
      </c>
      <c r="D50" s="147">
        <v>11</v>
      </c>
      <c r="E50" s="148">
        <v>0.520094562647754</v>
      </c>
      <c r="F50" s="147">
        <v>65</v>
      </c>
      <c r="G50" s="148">
        <v>3.0732860520094598</v>
      </c>
      <c r="H50" s="147">
        <v>183</v>
      </c>
      <c r="I50" s="148">
        <v>8.6524822695035493</v>
      </c>
      <c r="J50" s="147">
        <v>1417</v>
      </c>
      <c r="K50" s="148">
        <v>66.997635933806094</v>
      </c>
      <c r="L50" s="147">
        <v>280</v>
      </c>
      <c r="M50" s="148">
        <v>13.238770685579199</v>
      </c>
      <c r="N50" s="147">
        <v>134</v>
      </c>
      <c r="O50" s="148">
        <v>6.3356973995271897</v>
      </c>
      <c r="P50" s="147">
        <v>25</v>
      </c>
      <c r="Q50" s="148">
        <v>1.1820330969267101</v>
      </c>
      <c r="R50" s="101">
        <v>2115</v>
      </c>
      <c r="S50"/>
      <c r="T50" s="55">
        <v>347</v>
      </c>
      <c r="U50" s="55">
        <v>3</v>
      </c>
      <c r="V50" s="55">
        <v>17</v>
      </c>
      <c r="W50" s="55">
        <v>72</v>
      </c>
      <c r="X50" s="55">
        <v>322</v>
      </c>
      <c r="Y50" s="55">
        <v>131</v>
      </c>
      <c r="Z50" s="55">
        <v>90</v>
      </c>
      <c r="AA50" s="55">
        <v>9</v>
      </c>
      <c r="AC50"/>
      <c r="AD50"/>
      <c r="AE50"/>
      <c r="AF50"/>
    </row>
    <row r="51" spans="1:32" ht="15">
      <c r="A51" s="94">
        <v>240</v>
      </c>
      <c r="B51" s="94" t="s">
        <v>97</v>
      </c>
      <c r="C51" s="119">
        <v>12571</v>
      </c>
      <c r="D51" s="147">
        <v>6</v>
      </c>
      <c r="E51" s="148">
        <v>0.36809815950920199</v>
      </c>
      <c r="F51" s="147">
        <v>38</v>
      </c>
      <c r="G51" s="148">
        <v>2.3312883435582799</v>
      </c>
      <c r="H51" s="147">
        <v>161</v>
      </c>
      <c r="I51" s="148">
        <v>9.8773006134969297</v>
      </c>
      <c r="J51" s="147">
        <v>765</v>
      </c>
      <c r="K51" s="148">
        <v>46.932515337423297</v>
      </c>
      <c r="L51" s="147">
        <v>338</v>
      </c>
      <c r="M51" s="148">
        <v>20.736196319018401</v>
      </c>
      <c r="N51" s="147">
        <v>258</v>
      </c>
      <c r="O51" s="148">
        <v>15.828220858895699</v>
      </c>
      <c r="P51" s="147">
        <v>64</v>
      </c>
      <c r="Q51" s="148">
        <v>3.9263803680981599</v>
      </c>
      <c r="R51" s="101">
        <v>1630</v>
      </c>
      <c r="S51"/>
      <c r="T51" s="55">
        <v>411</v>
      </c>
      <c r="U51" s="55">
        <v>8</v>
      </c>
      <c r="V51" s="55">
        <v>28</v>
      </c>
      <c r="W51" s="55">
        <v>80</v>
      </c>
      <c r="X51" s="55">
        <v>523</v>
      </c>
      <c r="Y51" s="55">
        <v>200</v>
      </c>
      <c r="Z51" s="55">
        <v>180</v>
      </c>
      <c r="AA51" s="55">
        <v>39</v>
      </c>
      <c r="AC51"/>
      <c r="AD51"/>
      <c r="AE51"/>
      <c r="AF51"/>
    </row>
    <row r="52" spans="1:32" ht="15">
      <c r="A52" s="94">
        <v>284</v>
      </c>
      <c r="B52" s="94" t="s">
        <v>108</v>
      </c>
      <c r="C52" s="119">
        <v>21808</v>
      </c>
      <c r="D52" s="147">
        <v>24</v>
      </c>
      <c r="E52" s="148">
        <v>0.90600226500566305</v>
      </c>
      <c r="F52" s="147">
        <v>89</v>
      </c>
      <c r="G52" s="148">
        <v>3.3597583993960001</v>
      </c>
      <c r="H52" s="147">
        <v>290</v>
      </c>
      <c r="I52" s="148">
        <v>10.947527368818401</v>
      </c>
      <c r="J52" s="147">
        <v>1410</v>
      </c>
      <c r="K52" s="148">
        <v>53.2276330690827</v>
      </c>
      <c r="L52" s="147">
        <v>460</v>
      </c>
      <c r="M52" s="148">
        <v>17.3650434126085</v>
      </c>
      <c r="N52" s="147">
        <v>327</v>
      </c>
      <c r="O52" s="148">
        <v>12.344280860702201</v>
      </c>
      <c r="P52" s="147">
        <v>49</v>
      </c>
      <c r="Q52" s="148">
        <v>1.8497546243865599</v>
      </c>
      <c r="R52" s="101">
        <v>2649</v>
      </c>
      <c r="S52"/>
      <c r="T52" s="55">
        <v>501</v>
      </c>
      <c r="U52" s="55">
        <v>2</v>
      </c>
      <c r="V52" s="55">
        <v>5</v>
      </c>
      <c r="W52" s="55">
        <v>22</v>
      </c>
      <c r="X52" s="55">
        <v>128</v>
      </c>
      <c r="Y52" s="55">
        <v>59</v>
      </c>
      <c r="Z52" s="55">
        <v>31</v>
      </c>
      <c r="AA52" s="55">
        <v>5</v>
      </c>
      <c r="AC52"/>
      <c r="AD52"/>
      <c r="AE52"/>
      <c r="AF52"/>
    </row>
    <row r="53" spans="1:32" ht="15">
      <c r="A53" s="94">
        <v>306</v>
      </c>
      <c r="B53" s="94" t="s">
        <v>110</v>
      </c>
      <c r="C53" s="119">
        <v>6491</v>
      </c>
      <c r="D53" s="147">
        <v>4</v>
      </c>
      <c r="E53" s="148">
        <v>0.47114252061248502</v>
      </c>
      <c r="F53" s="147">
        <v>36</v>
      </c>
      <c r="G53" s="148">
        <v>4.2402826855123701</v>
      </c>
      <c r="H53" s="147">
        <v>104</v>
      </c>
      <c r="I53" s="148">
        <v>12.249705535924599</v>
      </c>
      <c r="J53" s="147">
        <v>551</v>
      </c>
      <c r="K53" s="148">
        <v>64.899882214369796</v>
      </c>
      <c r="L53" s="147">
        <v>110</v>
      </c>
      <c r="M53" s="148">
        <v>12.9564193168433</v>
      </c>
      <c r="N53" s="147">
        <v>37</v>
      </c>
      <c r="O53" s="148">
        <v>4.3580683156654896</v>
      </c>
      <c r="P53" s="147">
        <v>7</v>
      </c>
      <c r="Q53" s="148">
        <v>0.82449941107184899</v>
      </c>
      <c r="R53" s="101">
        <v>849</v>
      </c>
      <c r="S53"/>
      <c r="T53" s="55">
        <v>543</v>
      </c>
      <c r="U53" s="55"/>
      <c r="V53" s="55">
        <v>14</v>
      </c>
      <c r="W53" s="55">
        <v>43</v>
      </c>
      <c r="X53" s="55">
        <v>285</v>
      </c>
      <c r="Y53" s="55">
        <v>59</v>
      </c>
      <c r="Z53" s="55">
        <v>33</v>
      </c>
      <c r="AA53" s="55">
        <v>7</v>
      </c>
      <c r="AC53"/>
      <c r="AD53"/>
      <c r="AE53"/>
      <c r="AF53"/>
    </row>
    <row r="54" spans="1:32" ht="15">
      <c r="A54" s="94">
        <v>347</v>
      </c>
      <c r="B54" s="94" t="s">
        <v>124</v>
      </c>
      <c r="C54" s="119">
        <v>4961</v>
      </c>
      <c r="D54" s="147">
        <v>3</v>
      </c>
      <c r="E54" s="148">
        <v>0.46583850931677001</v>
      </c>
      <c r="F54" s="147">
        <v>17</v>
      </c>
      <c r="G54" s="148">
        <v>2.6397515527950302</v>
      </c>
      <c r="H54" s="147">
        <v>72</v>
      </c>
      <c r="I54" s="148">
        <v>11.180124223602499</v>
      </c>
      <c r="J54" s="147">
        <v>322</v>
      </c>
      <c r="K54" s="148">
        <v>50</v>
      </c>
      <c r="L54" s="147">
        <v>131</v>
      </c>
      <c r="M54" s="148">
        <v>20.341614906832302</v>
      </c>
      <c r="N54" s="147">
        <v>90</v>
      </c>
      <c r="O54" s="148">
        <v>13.975155279503101</v>
      </c>
      <c r="P54" s="147">
        <v>9</v>
      </c>
      <c r="Q54" s="148">
        <v>1.39751552795031</v>
      </c>
      <c r="R54" s="101">
        <v>644</v>
      </c>
      <c r="S54"/>
      <c r="T54" s="55">
        <v>628</v>
      </c>
      <c r="U54" s="55">
        <v>5</v>
      </c>
      <c r="V54" s="55">
        <v>10</v>
      </c>
      <c r="W54" s="55">
        <v>53</v>
      </c>
      <c r="X54" s="55">
        <v>369</v>
      </c>
      <c r="Y54" s="55">
        <v>101</v>
      </c>
      <c r="Z54" s="55">
        <v>46</v>
      </c>
      <c r="AA54" s="55">
        <v>11</v>
      </c>
      <c r="AC54"/>
      <c r="AD54"/>
      <c r="AE54"/>
      <c r="AF54"/>
    </row>
    <row r="55" spans="1:32" ht="15">
      <c r="A55" s="94">
        <v>411</v>
      </c>
      <c r="B55" s="94" t="s">
        <v>145</v>
      </c>
      <c r="C55" s="119">
        <v>10896</v>
      </c>
      <c r="D55" s="147">
        <v>8</v>
      </c>
      <c r="E55" s="148">
        <v>0.75614366729678595</v>
      </c>
      <c r="F55" s="147">
        <v>28</v>
      </c>
      <c r="G55" s="148">
        <v>2.6465028355387501</v>
      </c>
      <c r="H55" s="147">
        <v>80</v>
      </c>
      <c r="I55" s="148">
        <v>7.5614366729678597</v>
      </c>
      <c r="J55" s="147">
        <v>523</v>
      </c>
      <c r="K55" s="148">
        <v>49.432892249527399</v>
      </c>
      <c r="L55" s="147">
        <v>200</v>
      </c>
      <c r="M55" s="148">
        <v>18.903591682419702</v>
      </c>
      <c r="N55" s="147">
        <v>180</v>
      </c>
      <c r="O55" s="148">
        <v>17.013232514177702</v>
      </c>
      <c r="P55" s="147">
        <v>39</v>
      </c>
      <c r="Q55" s="148">
        <v>3.6862003780718302</v>
      </c>
      <c r="R55" s="101">
        <v>1058</v>
      </c>
      <c r="S55"/>
      <c r="T55" s="55">
        <v>656</v>
      </c>
      <c r="U55" s="55">
        <v>25</v>
      </c>
      <c r="V55" s="55">
        <v>135</v>
      </c>
      <c r="W55" s="55">
        <v>532</v>
      </c>
      <c r="X55" s="55">
        <v>2325</v>
      </c>
      <c r="Y55" s="55">
        <v>906</v>
      </c>
      <c r="Z55" s="55">
        <v>654</v>
      </c>
      <c r="AA55" s="55">
        <v>68</v>
      </c>
      <c r="AC55"/>
      <c r="AD55"/>
      <c r="AE55"/>
      <c r="AF55"/>
    </row>
    <row r="56" spans="1:32" ht="15">
      <c r="A56" s="94">
        <v>501</v>
      </c>
      <c r="B56" s="94" t="s">
        <v>163</v>
      </c>
      <c r="C56" s="119">
        <v>3496</v>
      </c>
      <c r="D56" s="147">
        <v>2</v>
      </c>
      <c r="E56" s="148">
        <v>0.79365079365079405</v>
      </c>
      <c r="F56" s="147">
        <v>5</v>
      </c>
      <c r="G56" s="148">
        <v>1.98412698412698</v>
      </c>
      <c r="H56" s="147">
        <v>22</v>
      </c>
      <c r="I56" s="148">
        <v>8.7301587301587293</v>
      </c>
      <c r="J56" s="147">
        <v>128</v>
      </c>
      <c r="K56" s="148">
        <v>50.793650793650798</v>
      </c>
      <c r="L56" s="147">
        <v>59</v>
      </c>
      <c r="M56" s="148">
        <v>23.412698412698401</v>
      </c>
      <c r="N56" s="147">
        <v>31</v>
      </c>
      <c r="O56" s="148">
        <v>12.301587301587301</v>
      </c>
      <c r="P56" s="147">
        <v>5</v>
      </c>
      <c r="Q56" s="148">
        <v>1.98412698412698</v>
      </c>
      <c r="R56" s="101">
        <v>252</v>
      </c>
      <c r="S56"/>
      <c r="T56" s="55">
        <v>761</v>
      </c>
      <c r="U56" s="55">
        <v>20</v>
      </c>
      <c r="V56" s="55">
        <v>78</v>
      </c>
      <c r="W56" s="55">
        <v>251</v>
      </c>
      <c r="X56" s="55">
        <v>1270</v>
      </c>
      <c r="Y56" s="55">
        <v>500</v>
      </c>
      <c r="Z56" s="55">
        <v>411</v>
      </c>
      <c r="AA56" s="55">
        <v>60</v>
      </c>
      <c r="AC56"/>
      <c r="AD56"/>
      <c r="AE56"/>
      <c r="AF56"/>
    </row>
    <row r="57" spans="1:32" ht="15">
      <c r="A57" s="94">
        <v>543</v>
      </c>
      <c r="B57" s="94" t="s">
        <v>167</v>
      </c>
      <c r="C57" s="119">
        <v>8835</v>
      </c>
      <c r="D57" s="147">
        <v>0</v>
      </c>
      <c r="E57" s="148">
        <v>0</v>
      </c>
      <c r="F57" s="147">
        <v>14</v>
      </c>
      <c r="G57" s="148">
        <v>3.17460317460317</v>
      </c>
      <c r="H57" s="147">
        <v>43</v>
      </c>
      <c r="I57" s="148">
        <v>9.7505668934240397</v>
      </c>
      <c r="J57" s="147">
        <v>285</v>
      </c>
      <c r="K57" s="148">
        <v>64.625850340136097</v>
      </c>
      <c r="L57" s="147">
        <v>59</v>
      </c>
      <c r="M57" s="148">
        <v>13.378684807256199</v>
      </c>
      <c r="N57" s="147">
        <v>33</v>
      </c>
      <c r="O57" s="148">
        <v>7.4829931972789101</v>
      </c>
      <c r="P57" s="147">
        <v>7</v>
      </c>
      <c r="Q57" s="148">
        <v>1.5873015873015901</v>
      </c>
      <c r="R57" s="101">
        <v>441</v>
      </c>
      <c r="S57"/>
      <c r="T57" s="55">
        <v>842</v>
      </c>
      <c r="U57" s="55">
        <v>2</v>
      </c>
      <c r="V57" s="55">
        <v>20</v>
      </c>
      <c r="W57" s="55">
        <v>44</v>
      </c>
      <c r="X57" s="55">
        <v>368</v>
      </c>
      <c r="Y57" s="55">
        <v>99</v>
      </c>
      <c r="Z57" s="55">
        <v>37</v>
      </c>
      <c r="AA57" s="55">
        <v>5</v>
      </c>
      <c r="AC57"/>
      <c r="AD57"/>
      <c r="AE57"/>
      <c r="AF57"/>
    </row>
    <row r="58" spans="1:32" ht="15">
      <c r="A58" s="94">
        <v>628</v>
      </c>
      <c r="B58" s="94" t="s">
        <v>183</v>
      </c>
      <c r="C58" s="119">
        <v>9963</v>
      </c>
      <c r="D58" s="147">
        <v>5</v>
      </c>
      <c r="E58" s="148">
        <v>0.84033613445378197</v>
      </c>
      <c r="F58" s="147">
        <v>10</v>
      </c>
      <c r="G58" s="148">
        <v>1.6806722689075599</v>
      </c>
      <c r="H58" s="147">
        <v>53</v>
      </c>
      <c r="I58" s="148">
        <v>8.9075630252100808</v>
      </c>
      <c r="J58" s="147">
        <v>369</v>
      </c>
      <c r="K58" s="148">
        <v>62.016806722689097</v>
      </c>
      <c r="L58" s="147">
        <v>101</v>
      </c>
      <c r="M58" s="148">
        <v>16.974789915966401</v>
      </c>
      <c r="N58" s="147">
        <v>46</v>
      </c>
      <c r="O58" s="148">
        <v>7.73109243697479</v>
      </c>
      <c r="P58" s="147">
        <v>11</v>
      </c>
      <c r="Q58" s="148">
        <v>1.8487394957983201</v>
      </c>
      <c r="R58" s="101">
        <v>595</v>
      </c>
      <c r="S58"/>
      <c r="T58" s="55">
        <v>38</v>
      </c>
      <c r="U58" s="55">
        <v>5</v>
      </c>
      <c r="V58" s="55">
        <v>33</v>
      </c>
      <c r="W58" s="55">
        <v>114</v>
      </c>
      <c r="X58" s="55">
        <v>615</v>
      </c>
      <c r="Y58" s="55">
        <v>156</v>
      </c>
      <c r="Z58" s="55">
        <v>99</v>
      </c>
      <c r="AA58" s="55">
        <v>15</v>
      </c>
      <c r="AC58"/>
      <c r="AD58"/>
      <c r="AE58"/>
      <c r="AF58"/>
    </row>
    <row r="59" spans="1:32" ht="15">
      <c r="A59" s="94">
        <v>656</v>
      </c>
      <c r="B59" s="94" t="s">
        <v>195</v>
      </c>
      <c r="C59" s="119">
        <v>18757</v>
      </c>
      <c r="D59" s="147">
        <v>25</v>
      </c>
      <c r="E59" s="148">
        <v>0.538213132400431</v>
      </c>
      <c r="F59" s="147">
        <v>135</v>
      </c>
      <c r="G59" s="148">
        <v>2.9063509149623199</v>
      </c>
      <c r="H59" s="147">
        <v>532</v>
      </c>
      <c r="I59" s="148">
        <v>11.453175457481199</v>
      </c>
      <c r="J59" s="147">
        <v>2325</v>
      </c>
      <c r="K59" s="148">
        <v>50.05382131324</v>
      </c>
      <c r="L59" s="147">
        <v>906</v>
      </c>
      <c r="M59" s="148">
        <v>19.5048439181916</v>
      </c>
      <c r="N59" s="147">
        <v>654</v>
      </c>
      <c r="O59" s="148">
        <v>14.079655543595299</v>
      </c>
      <c r="P59" s="147">
        <v>68</v>
      </c>
      <c r="Q59" s="148">
        <v>1.46393972012917</v>
      </c>
      <c r="R59" s="101">
        <v>4645</v>
      </c>
      <c r="S59"/>
      <c r="T59" s="55">
        <v>86</v>
      </c>
      <c r="U59" s="55">
        <v>7</v>
      </c>
      <c r="V59" s="55">
        <v>41</v>
      </c>
      <c r="W59" s="55">
        <v>146</v>
      </c>
      <c r="X59" s="55">
        <v>558</v>
      </c>
      <c r="Y59" s="55">
        <v>248</v>
      </c>
      <c r="Z59" s="55">
        <v>133</v>
      </c>
      <c r="AA59" s="55">
        <v>20</v>
      </c>
      <c r="AC59"/>
      <c r="AD59"/>
      <c r="AE59"/>
      <c r="AF59"/>
    </row>
    <row r="60" spans="1:32" ht="15">
      <c r="A60" s="94">
        <v>761</v>
      </c>
      <c r="B60" s="94" t="s">
        <v>230</v>
      </c>
      <c r="C60" s="119">
        <v>16647</v>
      </c>
      <c r="D60" s="147">
        <v>20</v>
      </c>
      <c r="E60" s="148">
        <v>0.77220077220077199</v>
      </c>
      <c r="F60" s="147">
        <v>78</v>
      </c>
      <c r="G60" s="148">
        <v>3.01158301158301</v>
      </c>
      <c r="H60" s="147">
        <v>251</v>
      </c>
      <c r="I60" s="148">
        <v>9.69111969111969</v>
      </c>
      <c r="J60" s="147">
        <v>1270</v>
      </c>
      <c r="K60" s="148">
        <v>49.034749034748998</v>
      </c>
      <c r="L60" s="147">
        <v>500</v>
      </c>
      <c r="M60" s="148">
        <v>19.3050193050193</v>
      </c>
      <c r="N60" s="147">
        <v>411</v>
      </c>
      <c r="O60" s="148">
        <v>15.8687258687259</v>
      </c>
      <c r="P60" s="147">
        <v>60</v>
      </c>
      <c r="Q60" s="148">
        <v>2.31660231660232</v>
      </c>
      <c r="R60" s="101">
        <v>2590</v>
      </c>
      <c r="S60"/>
      <c r="T60" s="55">
        <v>107</v>
      </c>
      <c r="U60" s="55">
        <v>3</v>
      </c>
      <c r="V60" s="55">
        <v>26</v>
      </c>
      <c r="W60" s="55">
        <v>55</v>
      </c>
      <c r="X60" s="55">
        <v>395</v>
      </c>
      <c r="Y60" s="55">
        <v>101</v>
      </c>
      <c r="Z60" s="55">
        <v>30</v>
      </c>
      <c r="AA60" s="55"/>
      <c r="AC60"/>
      <c r="AD60"/>
      <c r="AE60"/>
      <c r="AF60"/>
    </row>
    <row r="61" spans="1:32" ht="15">
      <c r="A61" s="94">
        <v>842</v>
      </c>
      <c r="B61" s="94" t="s">
        <v>244</v>
      </c>
      <c r="C61" s="119">
        <v>7527</v>
      </c>
      <c r="D61" s="147">
        <v>2</v>
      </c>
      <c r="E61" s="148">
        <v>0.34782608695652201</v>
      </c>
      <c r="F61" s="147">
        <v>20</v>
      </c>
      <c r="G61" s="148">
        <v>3.47826086956522</v>
      </c>
      <c r="H61" s="147">
        <v>44</v>
      </c>
      <c r="I61" s="148">
        <v>7.6521739130434803</v>
      </c>
      <c r="J61" s="147">
        <v>368</v>
      </c>
      <c r="K61" s="148">
        <v>64</v>
      </c>
      <c r="L61" s="147">
        <v>99</v>
      </c>
      <c r="M61" s="148">
        <v>17.2173913043478</v>
      </c>
      <c r="N61" s="147">
        <v>37</v>
      </c>
      <c r="O61" s="148">
        <v>6.4347826086956497</v>
      </c>
      <c r="P61" s="147">
        <v>5</v>
      </c>
      <c r="Q61" s="148">
        <v>0.86956521739130399</v>
      </c>
      <c r="R61" s="101">
        <v>575</v>
      </c>
      <c r="S61"/>
      <c r="T61" s="55">
        <v>134</v>
      </c>
      <c r="U61" s="55">
        <v>1</v>
      </c>
      <c r="V61" s="55">
        <v>5</v>
      </c>
      <c r="W61" s="55">
        <v>36</v>
      </c>
      <c r="X61" s="55">
        <v>219</v>
      </c>
      <c r="Y61" s="55">
        <v>87</v>
      </c>
      <c r="Z61" s="55">
        <v>56</v>
      </c>
      <c r="AA61" s="55">
        <v>17</v>
      </c>
      <c r="AC61"/>
      <c r="AD61"/>
      <c r="AE61"/>
      <c r="AF61"/>
    </row>
    <row r="62" spans="1:32" ht="15">
      <c r="A62" s="145">
        <v>6</v>
      </c>
      <c r="B62" s="90" t="s">
        <v>321</v>
      </c>
      <c r="C62" s="149">
        <v>256574</v>
      </c>
      <c r="D62" s="149">
        <v>576</v>
      </c>
      <c r="E62" s="150">
        <v>0.68770371431641497</v>
      </c>
      <c r="F62" s="149">
        <v>2803</v>
      </c>
      <c r="G62" s="150">
        <v>3.3465859569946401</v>
      </c>
      <c r="H62" s="149">
        <v>10305</v>
      </c>
      <c r="I62" s="150">
        <v>12.303449263942101</v>
      </c>
      <c r="J62" s="149">
        <v>43819</v>
      </c>
      <c r="K62" s="150">
        <v>52.316821280609403</v>
      </c>
      <c r="L62" s="149">
        <v>15148</v>
      </c>
      <c r="M62" s="150">
        <v>18.085652542474101</v>
      </c>
      <c r="N62" s="149">
        <v>9762</v>
      </c>
      <c r="O62" s="150">
        <v>11.655145241591701</v>
      </c>
      <c r="P62" s="149">
        <v>1344</v>
      </c>
      <c r="Q62" s="150">
        <v>1.6046420000716399</v>
      </c>
      <c r="R62" s="158">
        <v>83757</v>
      </c>
      <c r="S62"/>
      <c r="T62" s="55">
        <v>150</v>
      </c>
      <c r="U62" s="55">
        <v>6</v>
      </c>
      <c r="V62" s="55">
        <v>15</v>
      </c>
      <c r="W62" s="55">
        <v>72</v>
      </c>
      <c r="X62" s="55">
        <v>448</v>
      </c>
      <c r="Y62" s="55">
        <v>248</v>
      </c>
      <c r="Z62" s="55">
        <v>227</v>
      </c>
      <c r="AA62" s="55">
        <v>42</v>
      </c>
      <c r="AC62"/>
      <c r="AD62"/>
      <c r="AE62"/>
      <c r="AF62"/>
    </row>
    <row r="63" spans="1:32" ht="15">
      <c r="A63" s="94">
        <v>38</v>
      </c>
      <c r="B63" s="94" t="s">
        <v>22</v>
      </c>
      <c r="C63" s="119">
        <v>12558</v>
      </c>
      <c r="D63" s="147">
        <v>5</v>
      </c>
      <c r="E63" s="148">
        <v>0.48216007714561199</v>
      </c>
      <c r="F63" s="147">
        <v>33</v>
      </c>
      <c r="G63" s="148">
        <v>3.1822565091610402</v>
      </c>
      <c r="H63" s="147">
        <v>114</v>
      </c>
      <c r="I63" s="148">
        <v>10.993249758919999</v>
      </c>
      <c r="J63" s="147">
        <v>615</v>
      </c>
      <c r="K63" s="148">
        <v>59.305689488910303</v>
      </c>
      <c r="L63" s="147">
        <v>156</v>
      </c>
      <c r="M63" s="148">
        <v>15.043394406943101</v>
      </c>
      <c r="N63" s="147">
        <v>99</v>
      </c>
      <c r="O63" s="148">
        <v>9.5467695274831197</v>
      </c>
      <c r="P63" s="147">
        <v>15</v>
      </c>
      <c r="Q63" s="148">
        <v>1.4464802314368399</v>
      </c>
      <c r="R63" s="101">
        <v>1037</v>
      </c>
      <c r="S63"/>
      <c r="T63" s="55">
        <v>237</v>
      </c>
      <c r="U63" s="55">
        <v>78</v>
      </c>
      <c r="V63" s="55">
        <v>401</v>
      </c>
      <c r="W63" s="55">
        <v>1521</v>
      </c>
      <c r="X63" s="55">
        <v>5974</v>
      </c>
      <c r="Y63" s="55">
        <v>2462</v>
      </c>
      <c r="Z63" s="55">
        <v>1882</v>
      </c>
      <c r="AA63" s="55">
        <v>245</v>
      </c>
      <c r="AC63"/>
      <c r="AD63"/>
      <c r="AE63"/>
      <c r="AF63"/>
    </row>
    <row r="64" spans="1:32" ht="15">
      <c r="A64" s="94">
        <v>86</v>
      </c>
      <c r="B64" s="94" t="s">
        <v>43</v>
      </c>
      <c r="C64" s="119">
        <v>6148</v>
      </c>
      <c r="D64" s="147">
        <v>7</v>
      </c>
      <c r="E64" s="148">
        <v>0.60711188204683397</v>
      </c>
      <c r="F64" s="147">
        <v>41</v>
      </c>
      <c r="G64" s="148">
        <v>3.5559410234171702</v>
      </c>
      <c r="H64" s="147">
        <v>146</v>
      </c>
      <c r="I64" s="148">
        <v>12.662619254119701</v>
      </c>
      <c r="J64" s="147">
        <v>558</v>
      </c>
      <c r="K64" s="148">
        <v>48.395490026019097</v>
      </c>
      <c r="L64" s="147">
        <v>248</v>
      </c>
      <c r="M64" s="148">
        <v>21.509106678230701</v>
      </c>
      <c r="N64" s="147">
        <v>133</v>
      </c>
      <c r="O64" s="148">
        <v>11.535125758889899</v>
      </c>
      <c r="P64" s="147">
        <v>20</v>
      </c>
      <c r="Q64" s="148">
        <v>1.7346053772766701</v>
      </c>
      <c r="R64" s="101">
        <v>1153</v>
      </c>
      <c r="S64"/>
      <c r="T64" s="55">
        <v>264</v>
      </c>
      <c r="U64" s="55">
        <v>43</v>
      </c>
      <c r="V64" s="55">
        <v>214</v>
      </c>
      <c r="W64" s="55">
        <v>823</v>
      </c>
      <c r="X64" s="55">
        <v>3097</v>
      </c>
      <c r="Y64" s="55">
        <v>1144</v>
      </c>
      <c r="Z64" s="55">
        <v>659</v>
      </c>
      <c r="AA64" s="55">
        <v>84</v>
      </c>
      <c r="AC64"/>
      <c r="AD64"/>
      <c r="AE64"/>
      <c r="AF64"/>
    </row>
    <row r="65" spans="1:32" ht="15">
      <c r="A65" s="94">
        <v>107</v>
      </c>
      <c r="B65" s="94" t="s">
        <v>993</v>
      </c>
      <c r="C65" s="119">
        <v>7905</v>
      </c>
      <c r="D65" s="147">
        <v>3</v>
      </c>
      <c r="E65" s="148">
        <v>0.49180327868852503</v>
      </c>
      <c r="F65" s="147">
        <v>26</v>
      </c>
      <c r="G65" s="148">
        <v>4.2622950819672099</v>
      </c>
      <c r="H65" s="147">
        <v>55</v>
      </c>
      <c r="I65" s="148">
        <v>9.0163934426229506</v>
      </c>
      <c r="J65" s="147">
        <v>395</v>
      </c>
      <c r="K65" s="148">
        <v>64.754098360655703</v>
      </c>
      <c r="L65" s="147">
        <v>101</v>
      </c>
      <c r="M65" s="148">
        <v>16.5573770491803</v>
      </c>
      <c r="N65" s="147">
        <v>30</v>
      </c>
      <c r="O65" s="148">
        <v>4.9180327868852496</v>
      </c>
      <c r="P65" s="147">
        <v>0</v>
      </c>
      <c r="Q65" s="148">
        <v>0</v>
      </c>
      <c r="R65" s="101">
        <v>610</v>
      </c>
      <c r="S65"/>
      <c r="T65" s="55">
        <v>310</v>
      </c>
      <c r="U65" s="55">
        <v>6</v>
      </c>
      <c r="V65" s="55">
        <v>52</v>
      </c>
      <c r="W65" s="55">
        <v>170</v>
      </c>
      <c r="X65" s="55">
        <v>941</v>
      </c>
      <c r="Y65" s="55">
        <v>364</v>
      </c>
      <c r="Z65" s="55">
        <v>317</v>
      </c>
      <c r="AA65" s="55">
        <v>90</v>
      </c>
      <c r="AC65"/>
      <c r="AD65"/>
      <c r="AE65"/>
      <c r="AF65"/>
    </row>
    <row r="66" spans="1:32" ht="15">
      <c r="A66" s="94">
        <v>134</v>
      </c>
      <c r="B66" s="94" t="s">
        <v>63</v>
      </c>
      <c r="C66" s="119">
        <v>10063</v>
      </c>
      <c r="D66" s="147">
        <v>1</v>
      </c>
      <c r="E66" s="148">
        <v>0.237529691211401</v>
      </c>
      <c r="F66" s="147">
        <v>5</v>
      </c>
      <c r="G66" s="148">
        <v>1.18764845605701</v>
      </c>
      <c r="H66" s="147">
        <v>36</v>
      </c>
      <c r="I66" s="148">
        <v>8.5510688836104496</v>
      </c>
      <c r="J66" s="147">
        <v>219</v>
      </c>
      <c r="K66" s="148">
        <v>52.0190023752969</v>
      </c>
      <c r="L66" s="147">
        <v>87</v>
      </c>
      <c r="M66" s="148">
        <v>20.6650831353919</v>
      </c>
      <c r="N66" s="147">
        <v>56</v>
      </c>
      <c r="O66" s="148">
        <v>13.301662707838499</v>
      </c>
      <c r="P66" s="147">
        <v>17</v>
      </c>
      <c r="Q66" s="148">
        <v>4.0380047505938199</v>
      </c>
      <c r="R66" s="101">
        <v>421</v>
      </c>
      <c r="S66"/>
      <c r="T66" s="55">
        <v>315</v>
      </c>
      <c r="U66" s="55">
        <v>2</v>
      </c>
      <c r="V66" s="55">
        <v>22</v>
      </c>
      <c r="W66" s="55">
        <v>77</v>
      </c>
      <c r="X66" s="55">
        <v>596</v>
      </c>
      <c r="Y66" s="55">
        <v>201</v>
      </c>
      <c r="Z66" s="55">
        <v>110</v>
      </c>
      <c r="AA66" s="55">
        <v>15</v>
      </c>
      <c r="AC66"/>
      <c r="AD66"/>
      <c r="AE66"/>
      <c r="AF66"/>
    </row>
    <row r="67" spans="1:32" ht="15">
      <c r="A67" s="94">
        <v>150</v>
      </c>
      <c r="B67" s="94" t="s">
        <v>994</v>
      </c>
      <c r="C67" s="119">
        <v>3932</v>
      </c>
      <c r="D67" s="147">
        <v>6</v>
      </c>
      <c r="E67" s="148">
        <v>0.56710775047258999</v>
      </c>
      <c r="F67" s="147">
        <v>15</v>
      </c>
      <c r="G67" s="148">
        <v>1.41776937618147</v>
      </c>
      <c r="H67" s="147">
        <v>72</v>
      </c>
      <c r="I67" s="148">
        <v>6.8052930056710803</v>
      </c>
      <c r="J67" s="147">
        <v>448</v>
      </c>
      <c r="K67" s="148">
        <v>42.344045368620002</v>
      </c>
      <c r="L67" s="147">
        <v>248</v>
      </c>
      <c r="M67" s="148">
        <v>23.440453686200399</v>
      </c>
      <c r="N67" s="147">
        <v>227</v>
      </c>
      <c r="O67" s="148">
        <v>21.455576559546301</v>
      </c>
      <c r="P67" s="147">
        <v>42</v>
      </c>
      <c r="Q67" s="148">
        <v>3.96975425330813</v>
      </c>
      <c r="R67" s="101">
        <v>1058</v>
      </c>
      <c r="S67"/>
      <c r="T67" s="55">
        <v>361</v>
      </c>
      <c r="U67" s="55">
        <v>15</v>
      </c>
      <c r="V67" s="55">
        <v>53</v>
      </c>
      <c r="W67" s="55">
        <v>207</v>
      </c>
      <c r="X67" s="55">
        <v>1526</v>
      </c>
      <c r="Y67" s="55">
        <v>294</v>
      </c>
      <c r="Z67" s="55">
        <v>158</v>
      </c>
      <c r="AA67" s="55">
        <v>27</v>
      </c>
      <c r="AC67"/>
      <c r="AD67"/>
      <c r="AE67"/>
      <c r="AF67"/>
    </row>
    <row r="68" spans="1:32" ht="15">
      <c r="A68" s="94">
        <v>237</v>
      </c>
      <c r="B68" s="94" t="s">
        <v>95</v>
      </c>
      <c r="C68" s="119">
        <v>19849</v>
      </c>
      <c r="D68" s="147">
        <v>78</v>
      </c>
      <c r="E68" s="148">
        <v>0.62087081111199605</v>
      </c>
      <c r="F68" s="147">
        <v>401</v>
      </c>
      <c r="G68" s="148">
        <v>3.1919127596911601</v>
      </c>
      <c r="H68" s="147">
        <v>1521</v>
      </c>
      <c r="I68" s="148">
        <v>12.106980816683899</v>
      </c>
      <c r="J68" s="147">
        <v>5974</v>
      </c>
      <c r="K68" s="148">
        <v>47.5523362254239</v>
      </c>
      <c r="L68" s="147">
        <v>2462</v>
      </c>
      <c r="M68" s="148">
        <v>19.5972299609966</v>
      </c>
      <c r="N68" s="147">
        <v>1882</v>
      </c>
      <c r="O68" s="148">
        <v>14.9804982886253</v>
      </c>
      <c r="P68" s="147">
        <v>245</v>
      </c>
      <c r="Q68" s="148">
        <v>1.95017113746717</v>
      </c>
      <c r="R68" s="101">
        <v>12563</v>
      </c>
      <c r="S68"/>
      <c r="T68" s="55">
        <v>647</v>
      </c>
      <c r="U68" s="55">
        <v>8</v>
      </c>
      <c r="V68" s="55">
        <v>49</v>
      </c>
      <c r="W68" s="55">
        <v>152</v>
      </c>
      <c r="X68" s="55">
        <v>826</v>
      </c>
      <c r="Y68" s="55">
        <v>150</v>
      </c>
      <c r="Z68" s="55">
        <v>88</v>
      </c>
      <c r="AA68" s="55">
        <v>11</v>
      </c>
      <c r="AC68"/>
      <c r="AD68"/>
      <c r="AE68"/>
      <c r="AF68"/>
    </row>
    <row r="69" spans="1:32" ht="15">
      <c r="A69" s="94">
        <v>264</v>
      </c>
      <c r="B69" s="94" t="s">
        <v>102</v>
      </c>
      <c r="C69" s="119">
        <v>12894</v>
      </c>
      <c r="D69" s="147">
        <v>43</v>
      </c>
      <c r="E69" s="148">
        <v>0.70910290237467</v>
      </c>
      <c r="F69" s="147">
        <v>214</v>
      </c>
      <c r="G69" s="148">
        <v>3.5290237467018502</v>
      </c>
      <c r="H69" s="147">
        <v>823</v>
      </c>
      <c r="I69" s="148">
        <v>13.571899736147801</v>
      </c>
      <c r="J69" s="147">
        <v>3097</v>
      </c>
      <c r="K69" s="148">
        <v>51.071899736147699</v>
      </c>
      <c r="L69" s="147">
        <v>1144</v>
      </c>
      <c r="M69" s="148">
        <v>18.8654353562005</v>
      </c>
      <c r="N69" s="147">
        <v>659</v>
      </c>
      <c r="O69" s="148">
        <v>10.867414248021101</v>
      </c>
      <c r="P69" s="147">
        <v>84</v>
      </c>
      <c r="Q69" s="148">
        <v>1.3852242744063299</v>
      </c>
      <c r="R69" s="101">
        <v>6064</v>
      </c>
      <c r="S69"/>
      <c r="T69" s="55">
        <v>658</v>
      </c>
      <c r="U69" s="55">
        <v>6</v>
      </c>
      <c r="V69" s="55">
        <v>44</v>
      </c>
      <c r="W69" s="55">
        <v>120</v>
      </c>
      <c r="X69" s="55">
        <v>472</v>
      </c>
      <c r="Y69" s="55">
        <v>169</v>
      </c>
      <c r="Z69" s="55">
        <v>88</v>
      </c>
      <c r="AA69" s="55">
        <v>10</v>
      </c>
      <c r="AC69"/>
      <c r="AD69"/>
      <c r="AE69"/>
      <c r="AF69"/>
    </row>
    <row r="70" spans="1:32" ht="15">
      <c r="A70" s="94">
        <v>310</v>
      </c>
      <c r="B70" s="94" t="s">
        <v>114</v>
      </c>
      <c r="C70" s="119">
        <v>10420</v>
      </c>
      <c r="D70" s="147">
        <v>6</v>
      </c>
      <c r="E70" s="148">
        <v>0.30927835051546398</v>
      </c>
      <c r="F70" s="147">
        <v>52</v>
      </c>
      <c r="G70" s="148">
        <v>2.68041237113402</v>
      </c>
      <c r="H70" s="147">
        <v>170</v>
      </c>
      <c r="I70" s="148">
        <v>8.7628865979381398</v>
      </c>
      <c r="J70" s="147">
        <v>941</v>
      </c>
      <c r="K70" s="148">
        <v>48.505154639175302</v>
      </c>
      <c r="L70" s="147">
        <v>364</v>
      </c>
      <c r="M70" s="148">
        <v>18.762886597938099</v>
      </c>
      <c r="N70" s="147">
        <v>317</v>
      </c>
      <c r="O70" s="148">
        <v>16.340206185566998</v>
      </c>
      <c r="P70" s="147">
        <v>90</v>
      </c>
      <c r="Q70" s="148">
        <v>4.63917525773196</v>
      </c>
      <c r="R70" s="101">
        <v>1940</v>
      </c>
      <c r="S70"/>
      <c r="T70" s="55">
        <v>664</v>
      </c>
      <c r="U70" s="55">
        <v>114</v>
      </c>
      <c r="V70" s="55">
        <v>530</v>
      </c>
      <c r="W70" s="55">
        <v>1925</v>
      </c>
      <c r="X70" s="55">
        <v>7430</v>
      </c>
      <c r="Y70" s="55">
        <v>2625</v>
      </c>
      <c r="Z70" s="55">
        <v>1575</v>
      </c>
      <c r="AA70" s="55">
        <v>225</v>
      </c>
      <c r="AC70"/>
      <c r="AD70"/>
      <c r="AE70"/>
      <c r="AF70"/>
    </row>
    <row r="71" spans="1:32" ht="15">
      <c r="A71" s="94">
        <v>315</v>
      </c>
      <c r="B71" s="94" t="s">
        <v>118</v>
      </c>
      <c r="C71" s="119">
        <v>7031</v>
      </c>
      <c r="D71" s="147">
        <v>2</v>
      </c>
      <c r="E71" s="148">
        <v>0.195503421309873</v>
      </c>
      <c r="F71" s="147">
        <v>22</v>
      </c>
      <c r="G71" s="148">
        <v>2.1505376344085998</v>
      </c>
      <c r="H71" s="147">
        <v>77</v>
      </c>
      <c r="I71" s="148">
        <v>7.5268817204301097</v>
      </c>
      <c r="J71" s="147">
        <v>596</v>
      </c>
      <c r="K71" s="148">
        <v>58.260019550342101</v>
      </c>
      <c r="L71" s="147">
        <v>201</v>
      </c>
      <c r="M71" s="148">
        <v>19.648093841642201</v>
      </c>
      <c r="N71" s="147">
        <v>110</v>
      </c>
      <c r="O71" s="148">
        <v>10.752688172042999</v>
      </c>
      <c r="P71" s="147">
        <v>15</v>
      </c>
      <c r="Q71" s="148">
        <v>1.4662756598240501</v>
      </c>
      <c r="R71" s="101">
        <v>1023</v>
      </c>
      <c r="S71"/>
      <c r="T71" s="55">
        <v>686</v>
      </c>
      <c r="U71" s="55">
        <v>160</v>
      </c>
      <c r="V71" s="55">
        <v>774</v>
      </c>
      <c r="W71" s="55">
        <v>2836</v>
      </c>
      <c r="X71" s="55">
        <v>11356</v>
      </c>
      <c r="Y71" s="55">
        <v>3870</v>
      </c>
      <c r="Z71" s="55">
        <v>2136</v>
      </c>
      <c r="AA71" s="55">
        <v>228</v>
      </c>
      <c r="AC71"/>
      <c r="AD71"/>
      <c r="AE71"/>
      <c r="AF71"/>
    </row>
    <row r="72" spans="1:32" ht="15">
      <c r="A72" s="94">
        <v>361</v>
      </c>
      <c r="B72" s="94" t="s">
        <v>131</v>
      </c>
      <c r="C72" s="119">
        <v>29650</v>
      </c>
      <c r="D72" s="147">
        <v>15</v>
      </c>
      <c r="E72" s="148">
        <v>0.65789473684210498</v>
      </c>
      <c r="F72" s="147">
        <v>53</v>
      </c>
      <c r="G72" s="148">
        <v>2.3245614035087701</v>
      </c>
      <c r="H72" s="147">
        <v>207</v>
      </c>
      <c r="I72" s="148">
        <v>9.0789473684210495</v>
      </c>
      <c r="J72" s="147">
        <v>1526</v>
      </c>
      <c r="K72" s="148">
        <v>66.929824561403507</v>
      </c>
      <c r="L72" s="147">
        <v>294</v>
      </c>
      <c r="M72" s="148">
        <v>12.894736842105299</v>
      </c>
      <c r="N72" s="147">
        <v>158</v>
      </c>
      <c r="O72" s="148">
        <v>6.9298245614035103</v>
      </c>
      <c r="P72" s="147">
        <v>27</v>
      </c>
      <c r="Q72" s="148">
        <v>1.18421052631579</v>
      </c>
      <c r="R72" s="101">
        <v>2280</v>
      </c>
      <c r="S72"/>
      <c r="T72" s="55">
        <v>819</v>
      </c>
      <c r="U72" s="55">
        <v>7</v>
      </c>
      <c r="V72" s="55">
        <v>28</v>
      </c>
      <c r="W72" s="55">
        <v>88</v>
      </c>
      <c r="X72" s="55">
        <v>418</v>
      </c>
      <c r="Y72" s="55">
        <v>79</v>
      </c>
      <c r="Z72" s="55">
        <v>47</v>
      </c>
      <c r="AA72" s="55">
        <v>7</v>
      </c>
      <c r="AC72"/>
      <c r="AD72"/>
      <c r="AE72"/>
      <c r="AF72"/>
    </row>
    <row r="73" spans="1:32" ht="15">
      <c r="A73" s="94">
        <v>647</v>
      </c>
      <c r="B73" s="94" t="s">
        <v>995</v>
      </c>
      <c r="C73" s="119">
        <v>7380</v>
      </c>
      <c r="D73" s="147">
        <v>8</v>
      </c>
      <c r="E73" s="148">
        <v>0.62305295950155803</v>
      </c>
      <c r="F73" s="147">
        <v>49</v>
      </c>
      <c r="G73" s="148">
        <v>3.8161993769470399</v>
      </c>
      <c r="H73" s="147">
        <v>152</v>
      </c>
      <c r="I73" s="148">
        <v>11.838006230529601</v>
      </c>
      <c r="J73" s="147">
        <v>826</v>
      </c>
      <c r="K73" s="148">
        <v>64.3302180685358</v>
      </c>
      <c r="L73" s="147">
        <v>150</v>
      </c>
      <c r="M73" s="148">
        <v>11.682242990654199</v>
      </c>
      <c r="N73" s="147">
        <v>88</v>
      </c>
      <c r="O73" s="148">
        <v>6.8535825545171303</v>
      </c>
      <c r="P73" s="147">
        <v>11</v>
      </c>
      <c r="Q73" s="148">
        <v>0.85669781931464195</v>
      </c>
      <c r="R73" s="101">
        <v>1284</v>
      </c>
      <c r="S73"/>
      <c r="T73" s="55">
        <v>854</v>
      </c>
      <c r="U73" s="55">
        <v>4</v>
      </c>
      <c r="V73" s="55">
        <v>39</v>
      </c>
      <c r="W73" s="55">
        <v>91</v>
      </c>
      <c r="X73" s="55">
        <v>617</v>
      </c>
      <c r="Y73" s="55">
        <v>137</v>
      </c>
      <c r="Z73" s="55">
        <v>96</v>
      </c>
      <c r="AA73" s="55">
        <v>17</v>
      </c>
      <c r="AC73"/>
      <c r="AD73"/>
      <c r="AE73"/>
      <c r="AF73"/>
    </row>
    <row r="74" spans="1:32" ht="15">
      <c r="A74" s="94">
        <v>658</v>
      </c>
      <c r="B74" s="94" t="s">
        <v>996</v>
      </c>
      <c r="C74" s="119">
        <v>4070</v>
      </c>
      <c r="D74" s="147">
        <v>6</v>
      </c>
      <c r="E74" s="148">
        <v>0.66006600660065995</v>
      </c>
      <c r="F74" s="147">
        <v>44</v>
      </c>
      <c r="G74" s="148">
        <v>4.8404840484048401</v>
      </c>
      <c r="H74" s="147">
        <v>120</v>
      </c>
      <c r="I74" s="148">
        <v>13.201320132013199</v>
      </c>
      <c r="J74" s="147">
        <v>472</v>
      </c>
      <c r="K74" s="148">
        <v>51.925192519251901</v>
      </c>
      <c r="L74" s="147">
        <v>169</v>
      </c>
      <c r="M74" s="148">
        <v>18.591859185918601</v>
      </c>
      <c r="N74" s="147">
        <v>88</v>
      </c>
      <c r="O74" s="148">
        <v>9.6809680968096803</v>
      </c>
      <c r="P74" s="147">
        <v>10</v>
      </c>
      <c r="Q74" s="148">
        <v>1.1001100110011</v>
      </c>
      <c r="R74" s="101">
        <v>909</v>
      </c>
      <c r="S74"/>
      <c r="T74" s="55">
        <v>887</v>
      </c>
      <c r="U74" s="55">
        <v>111</v>
      </c>
      <c r="V74" s="55">
        <v>477</v>
      </c>
      <c r="W74" s="55">
        <v>1872</v>
      </c>
      <c r="X74" s="55">
        <v>8331</v>
      </c>
      <c r="Y74" s="55">
        <v>2813</v>
      </c>
      <c r="Z74" s="55">
        <v>2061</v>
      </c>
      <c r="AA74" s="55">
        <v>291</v>
      </c>
      <c r="AC74"/>
      <c r="AD74"/>
      <c r="AE74"/>
      <c r="AF74"/>
    </row>
    <row r="75" spans="1:32" ht="15">
      <c r="A75" s="94">
        <v>664</v>
      </c>
      <c r="B75" s="94" t="s">
        <v>997</v>
      </c>
      <c r="C75" s="119">
        <v>22252</v>
      </c>
      <c r="D75" s="147">
        <v>114</v>
      </c>
      <c r="E75" s="148">
        <v>0.79034941763727096</v>
      </c>
      <c r="F75" s="147">
        <v>530</v>
      </c>
      <c r="G75" s="148">
        <v>3.6744315030504699</v>
      </c>
      <c r="H75" s="147">
        <v>1925</v>
      </c>
      <c r="I75" s="148">
        <v>13.3458125346644</v>
      </c>
      <c r="J75" s="147">
        <v>7430</v>
      </c>
      <c r="K75" s="148">
        <v>51.511369938990597</v>
      </c>
      <c r="L75" s="147">
        <v>2625</v>
      </c>
      <c r="M75" s="148">
        <v>18.1988352745424</v>
      </c>
      <c r="N75" s="147">
        <v>1575</v>
      </c>
      <c r="O75" s="148">
        <v>10.9193011647255</v>
      </c>
      <c r="P75" s="147">
        <v>225</v>
      </c>
      <c r="Q75" s="148">
        <v>1.5599001663893499</v>
      </c>
      <c r="R75" s="101">
        <v>14424</v>
      </c>
      <c r="S75"/>
      <c r="T75" s="55">
        <v>2</v>
      </c>
      <c r="U75" s="55">
        <v>10</v>
      </c>
      <c r="V75" s="55">
        <v>90</v>
      </c>
      <c r="W75" s="55">
        <v>267</v>
      </c>
      <c r="X75" s="55">
        <v>1814</v>
      </c>
      <c r="Y75" s="55">
        <v>579</v>
      </c>
      <c r="Z75" s="55">
        <v>380</v>
      </c>
      <c r="AA75" s="55">
        <v>65</v>
      </c>
      <c r="AC75"/>
      <c r="AD75"/>
      <c r="AE75"/>
      <c r="AF75"/>
    </row>
    <row r="76" spans="1:32" ht="15">
      <c r="A76" s="94">
        <v>686</v>
      </c>
      <c r="B76" s="94" t="s">
        <v>219</v>
      </c>
      <c r="C76" s="119">
        <v>40697</v>
      </c>
      <c r="D76" s="147">
        <v>160</v>
      </c>
      <c r="E76" s="148">
        <v>0.74906367041198496</v>
      </c>
      <c r="F76" s="147">
        <v>774</v>
      </c>
      <c r="G76" s="148">
        <v>3.6235955056179798</v>
      </c>
      <c r="H76" s="147">
        <v>2836</v>
      </c>
      <c r="I76" s="148">
        <v>13.277153558052399</v>
      </c>
      <c r="J76" s="147">
        <v>11356</v>
      </c>
      <c r="K76" s="148">
        <v>53.164794007490599</v>
      </c>
      <c r="L76" s="147">
        <v>3870</v>
      </c>
      <c r="M76" s="148">
        <v>18.117977528089899</v>
      </c>
      <c r="N76" s="147">
        <v>2136</v>
      </c>
      <c r="O76" s="148">
        <v>10</v>
      </c>
      <c r="P76" s="147">
        <v>228</v>
      </c>
      <c r="Q76" s="148">
        <v>1.0674157303370799</v>
      </c>
      <c r="R76" s="101">
        <v>21360</v>
      </c>
      <c r="S76"/>
      <c r="T76" s="55">
        <v>21</v>
      </c>
      <c r="U76" s="55">
        <v>3</v>
      </c>
      <c r="V76" s="55">
        <v>14</v>
      </c>
      <c r="W76" s="55">
        <v>45</v>
      </c>
      <c r="X76" s="55">
        <v>291</v>
      </c>
      <c r="Y76" s="55">
        <v>83</v>
      </c>
      <c r="Z76" s="55">
        <v>74</v>
      </c>
      <c r="AA76" s="55">
        <v>13</v>
      </c>
      <c r="AC76"/>
      <c r="AD76"/>
      <c r="AE76"/>
      <c r="AF76"/>
    </row>
    <row r="77" spans="1:32" ht="15">
      <c r="A77" s="94">
        <v>819</v>
      </c>
      <c r="B77" s="94" t="s">
        <v>240</v>
      </c>
      <c r="C77" s="119">
        <v>4767</v>
      </c>
      <c r="D77" s="147">
        <v>7</v>
      </c>
      <c r="E77" s="148">
        <v>1.03857566765579</v>
      </c>
      <c r="F77" s="147">
        <v>28</v>
      </c>
      <c r="G77" s="148">
        <v>4.1543026706231396</v>
      </c>
      <c r="H77" s="147">
        <v>88</v>
      </c>
      <c r="I77" s="148">
        <v>13.056379821958499</v>
      </c>
      <c r="J77" s="147">
        <v>418</v>
      </c>
      <c r="K77" s="148">
        <v>62.017804154302702</v>
      </c>
      <c r="L77" s="147">
        <v>79</v>
      </c>
      <c r="M77" s="148">
        <v>11.721068249258201</v>
      </c>
      <c r="N77" s="147">
        <v>47</v>
      </c>
      <c r="O77" s="148">
        <v>6.9732937685459904</v>
      </c>
      <c r="P77" s="147">
        <v>7</v>
      </c>
      <c r="Q77" s="148">
        <v>1.03857566765579</v>
      </c>
      <c r="R77" s="101">
        <v>674</v>
      </c>
      <c r="S77"/>
      <c r="T77" s="55">
        <v>55</v>
      </c>
      <c r="U77" s="55">
        <v>8</v>
      </c>
      <c r="V77" s="55">
        <v>16</v>
      </c>
      <c r="W77" s="55">
        <v>68</v>
      </c>
      <c r="X77" s="55">
        <v>319</v>
      </c>
      <c r="Y77" s="55">
        <v>86</v>
      </c>
      <c r="Z77" s="55">
        <v>72</v>
      </c>
      <c r="AA77" s="55">
        <v>9</v>
      </c>
      <c r="AC77"/>
      <c r="AD77"/>
      <c r="AE77"/>
      <c r="AF77"/>
    </row>
    <row r="78" spans="1:32" ht="15">
      <c r="A78" s="94">
        <v>854</v>
      </c>
      <c r="B78" s="94" t="s">
        <v>248</v>
      </c>
      <c r="C78" s="119">
        <v>15105</v>
      </c>
      <c r="D78" s="147">
        <v>4</v>
      </c>
      <c r="E78" s="148">
        <v>0.3996003996004</v>
      </c>
      <c r="F78" s="147">
        <v>39</v>
      </c>
      <c r="G78" s="148">
        <v>3.8961038961039001</v>
      </c>
      <c r="H78" s="147">
        <v>91</v>
      </c>
      <c r="I78" s="148">
        <v>9.0909090909090899</v>
      </c>
      <c r="J78" s="147">
        <v>617</v>
      </c>
      <c r="K78" s="148">
        <v>61.638361638361602</v>
      </c>
      <c r="L78" s="147">
        <v>137</v>
      </c>
      <c r="M78" s="148">
        <v>13.686313686313699</v>
      </c>
      <c r="N78" s="147">
        <v>96</v>
      </c>
      <c r="O78" s="148">
        <v>9.5904095904095907</v>
      </c>
      <c r="P78" s="147">
        <v>17</v>
      </c>
      <c r="Q78" s="148">
        <v>1.6983016983017001</v>
      </c>
      <c r="R78" s="101">
        <v>1001</v>
      </c>
      <c r="S78"/>
      <c r="T78" s="55">
        <v>148</v>
      </c>
      <c r="U78" s="55">
        <v>267</v>
      </c>
      <c r="V78" s="55">
        <v>1305</v>
      </c>
      <c r="W78" s="55">
        <v>4356</v>
      </c>
      <c r="X78" s="55">
        <v>19002</v>
      </c>
      <c r="Y78" s="55">
        <v>6833</v>
      </c>
      <c r="Z78" s="55">
        <v>5237</v>
      </c>
      <c r="AA78" s="55">
        <v>663</v>
      </c>
      <c r="AC78"/>
      <c r="AD78"/>
      <c r="AE78"/>
      <c r="AF78"/>
    </row>
    <row r="79" spans="1:32" ht="15">
      <c r="A79" s="94">
        <v>887</v>
      </c>
      <c r="B79" s="94" t="s">
        <v>261</v>
      </c>
      <c r="C79" s="119">
        <v>41853</v>
      </c>
      <c r="D79" s="147">
        <v>111</v>
      </c>
      <c r="E79" s="148">
        <v>0.69566307345199296</v>
      </c>
      <c r="F79" s="147">
        <v>477</v>
      </c>
      <c r="G79" s="148">
        <v>2.9894710453747799</v>
      </c>
      <c r="H79" s="147">
        <v>1872</v>
      </c>
      <c r="I79" s="148">
        <v>11.732263725244399</v>
      </c>
      <c r="J79" s="147">
        <v>8331</v>
      </c>
      <c r="K79" s="148">
        <v>52.212333918275299</v>
      </c>
      <c r="L79" s="147">
        <v>2813</v>
      </c>
      <c r="M79" s="148">
        <v>17.629731762346498</v>
      </c>
      <c r="N79" s="147">
        <v>2061</v>
      </c>
      <c r="O79" s="148">
        <v>12.9167711205816</v>
      </c>
      <c r="P79" s="147">
        <v>291</v>
      </c>
      <c r="Q79" s="148">
        <v>1.8237653547254999</v>
      </c>
      <c r="R79" s="101">
        <v>15956</v>
      </c>
      <c r="S79"/>
      <c r="T79" s="55">
        <v>197</v>
      </c>
      <c r="U79" s="55">
        <v>27</v>
      </c>
      <c r="V79" s="55">
        <v>113</v>
      </c>
      <c r="W79" s="55">
        <v>364</v>
      </c>
      <c r="X79" s="55">
        <v>1380</v>
      </c>
      <c r="Y79" s="55">
        <v>434</v>
      </c>
      <c r="Z79" s="55">
        <v>300</v>
      </c>
      <c r="AA79" s="55">
        <v>64</v>
      </c>
      <c r="AC79"/>
      <c r="AD79"/>
      <c r="AE79"/>
      <c r="AF79"/>
    </row>
    <row r="80" spans="1:32" ht="15">
      <c r="A80" s="145">
        <v>7</v>
      </c>
      <c r="B80" s="90" t="s">
        <v>322</v>
      </c>
      <c r="C80" s="149">
        <v>763096</v>
      </c>
      <c r="D80" s="149">
        <v>3214</v>
      </c>
      <c r="E80" s="150">
        <v>0.749033993185515</v>
      </c>
      <c r="F80" s="149">
        <v>13941</v>
      </c>
      <c r="G80" s="150">
        <v>3.2489990351584499</v>
      </c>
      <c r="H80" s="149">
        <v>45989</v>
      </c>
      <c r="I80" s="150">
        <v>10.7178980437488</v>
      </c>
      <c r="J80" s="149">
        <v>210556</v>
      </c>
      <c r="K80" s="150">
        <v>49.0708156406874</v>
      </c>
      <c r="L80" s="149">
        <v>78917</v>
      </c>
      <c r="M80" s="150">
        <v>18.391884144437199</v>
      </c>
      <c r="N80" s="149">
        <v>66621</v>
      </c>
      <c r="O80" s="150">
        <v>15.526258139394001</v>
      </c>
      <c r="P80" s="149">
        <v>9848</v>
      </c>
      <c r="Q80" s="150">
        <v>2.2951110033886</v>
      </c>
      <c r="R80" s="158">
        <v>429086</v>
      </c>
      <c r="S80"/>
      <c r="T80" s="55">
        <v>206</v>
      </c>
      <c r="U80" s="55">
        <v>5</v>
      </c>
      <c r="V80" s="55">
        <v>22</v>
      </c>
      <c r="W80" s="55">
        <v>103</v>
      </c>
      <c r="X80" s="55">
        <v>386</v>
      </c>
      <c r="Y80" s="55">
        <v>152</v>
      </c>
      <c r="Z80" s="55">
        <v>144</v>
      </c>
      <c r="AA80" s="55">
        <v>27</v>
      </c>
      <c r="AC80"/>
      <c r="AD80"/>
      <c r="AE80"/>
      <c r="AF80"/>
    </row>
    <row r="81" spans="1:32" ht="15">
      <c r="A81" s="94">
        <v>2</v>
      </c>
      <c r="B81" s="94" t="s">
        <v>8</v>
      </c>
      <c r="C81" s="119">
        <v>21126</v>
      </c>
      <c r="D81" s="147">
        <v>10</v>
      </c>
      <c r="E81" s="148">
        <v>0.31201248049921998</v>
      </c>
      <c r="F81" s="147">
        <v>90</v>
      </c>
      <c r="G81" s="148">
        <v>2.80811232449298</v>
      </c>
      <c r="H81" s="147">
        <v>267</v>
      </c>
      <c r="I81" s="148">
        <v>8.3307332293291694</v>
      </c>
      <c r="J81" s="147">
        <v>1814</v>
      </c>
      <c r="K81" s="148">
        <v>56.599063962558503</v>
      </c>
      <c r="L81" s="147">
        <v>579</v>
      </c>
      <c r="M81" s="148">
        <v>18.065522620904801</v>
      </c>
      <c r="N81" s="147">
        <v>380</v>
      </c>
      <c r="O81" s="148">
        <v>11.856474258970399</v>
      </c>
      <c r="P81" s="147">
        <v>65</v>
      </c>
      <c r="Q81" s="148">
        <v>2.0280811232449301</v>
      </c>
      <c r="R81" s="101">
        <v>3205</v>
      </c>
      <c r="S81"/>
      <c r="T81" s="55">
        <v>313</v>
      </c>
      <c r="U81" s="55">
        <v>20</v>
      </c>
      <c r="V81" s="55">
        <v>93</v>
      </c>
      <c r="W81" s="55">
        <v>274</v>
      </c>
      <c r="X81" s="55">
        <v>942</v>
      </c>
      <c r="Y81" s="55">
        <v>258</v>
      </c>
      <c r="Z81" s="55">
        <v>212</v>
      </c>
      <c r="AA81" s="55">
        <v>33</v>
      </c>
      <c r="AC81"/>
      <c r="AD81"/>
      <c r="AE81"/>
      <c r="AF81"/>
    </row>
    <row r="82" spans="1:32" ht="15">
      <c r="A82" s="94">
        <v>21</v>
      </c>
      <c r="B82" s="94" t="s">
        <v>12</v>
      </c>
      <c r="C82" s="119">
        <v>5347</v>
      </c>
      <c r="D82" s="147">
        <v>3</v>
      </c>
      <c r="E82" s="148">
        <v>0.57361376673040199</v>
      </c>
      <c r="F82" s="147">
        <v>14</v>
      </c>
      <c r="G82" s="148">
        <v>2.67686424474187</v>
      </c>
      <c r="H82" s="147">
        <v>45</v>
      </c>
      <c r="I82" s="148">
        <v>8.6042065009560194</v>
      </c>
      <c r="J82" s="147">
        <v>291</v>
      </c>
      <c r="K82" s="148">
        <v>55.640535372849001</v>
      </c>
      <c r="L82" s="147">
        <v>83</v>
      </c>
      <c r="M82" s="148">
        <v>15.869980879541099</v>
      </c>
      <c r="N82" s="147">
        <v>74</v>
      </c>
      <c r="O82" s="148">
        <v>14.1491395793499</v>
      </c>
      <c r="P82" s="147">
        <v>13</v>
      </c>
      <c r="Q82" s="148">
        <v>2.4856596558317401</v>
      </c>
      <c r="R82" s="101">
        <v>523</v>
      </c>
      <c r="S82"/>
      <c r="T82" s="55">
        <v>318</v>
      </c>
      <c r="U82" s="55">
        <v>235</v>
      </c>
      <c r="V82" s="55">
        <v>1057</v>
      </c>
      <c r="W82" s="55">
        <v>3581</v>
      </c>
      <c r="X82" s="55">
        <v>16796</v>
      </c>
      <c r="Y82" s="55">
        <v>6351</v>
      </c>
      <c r="Z82" s="55">
        <v>5518</v>
      </c>
      <c r="AA82" s="55">
        <v>812</v>
      </c>
      <c r="AC82"/>
      <c r="AD82"/>
      <c r="AE82"/>
      <c r="AF82"/>
    </row>
    <row r="83" spans="1:32" ht="15">
      <c r="A83" s="94">
        <v>55</v>
      </c>
      <c r="B83" s="94" t="s">
        <v>998</v>
      </c>
      <c r="C83" s="119">
        <v>8242</v>
      </c>
      <c r="D83" s="147">
        <v>8</v>
      </c>
      <c r="E83" s="148">
        <v>1.3840830449827</v>
      </c>
      <c r="F83" s="147">
        <v>16</v>
      </c>
      <c r="G83" s="148">
        <v>2.7681660899653999</v>
      </c>
      <c r="H83" s="147">
        <v>68</v>
      </c>
      <c r="I83" s="148">
        <v>11.764705882352899</v>
      </c>
      <c r="J83" s="147">
        <v>319</v>
      </c>
      <c r="K83" s="148">
        <v>55.190311418685098</v>
      </c>
      <c r="L83" s="147">
        <v>86</v>
      </c>
      <c r="M83" s="148">
        <v>14.878892733563999</v>
      </c>
      <c r="N83" s="147">
        <v>72</v>
      </c>
      <c r="O83" s="148">
        <v>12.4567474048443</v>
      </c>
      <c r="P83" s="147">
        <v>9</v>
      </c>
      <c r="Q83" s="148">
        <v>1.55709342560554</v>
      </c>
      <c r="R83" s="101">
        <v>578</v>
      </c>
      <c r="S83"/>
      <c r="T83" s="55">
        <v>321</v>
      </c>
      <c r="U83" s="55">
        <v>19</v>
      </c>
      <c r="V83" s="55">
        <v>82</v>
      </c>
      <c r="W83" s="55">
        <v>260</v>
      </c>
      <c r="X83" s="55">
        <v>1217</v>
      </c>
      <c r="Y83" s="55">
        <v>517</v>
      </c>
      <c r="Z83" s="55">
        <v>411</v>
      </c>
      <c r="AA83" s="55">
        <v>63</v>
      </c>
      <c r="AC83"/>
      <c r="AD83"/>
      <c r="AE83"/>
      <c r="AF83"/>
    </row>
    <row r="84" spans="1:32" ht="15">
      <c r="A84" s="94">
        <v>148</v>
      </c>
      <c r="B84" s="94" t="s">
        <v>73</v>
      </c>
      <c r="C84" s="119">
        <v>70734</v>
      </c>
      <c r="D84" s="147">
        <v>267</v>
      </c>
      <c r="E84" s="148">
        <v>0.70891856729416103</v>
      </c>
      <c r="F84" s="147">
        <v>1305</v>
      </c>
      <c r="G84" s="148">
        <v>3.46493906486472</v>
      </c>
      <c r="H84" s="147">
        <v>4356</v>
      </c>
      <c r="I84" s="148">
        <v>11.565727637203601</v>
      </c>
      <c r="J84" s="147">
        <v>19002</v>
      </c>
      <c r="K84" s="148">
        <v>50.452698935294599</v>
      </c>
      <c r="L84" s="147">
        <v>6833</v>
      </c>
      <c r="M84" s="148">
        <v>18.142474046146098</v>
      </c>
      <c r="N84" s="147">
        <v>5237</v>
      </c>
      <c r="O84" s="148">
        <v>13.904893396702301</v>
      </c>
      <c r="P84" s="147">
        <v>663</v>
      </c>
      <c r="Q84" s="148">
        <v>1.7603483524944901</v>
      </c>
      <c r="R84" s="101">
        <v>37663</v>
      </c>
      <c r="S84"/>
      <c r="T84" s="55">
        <v>376</v>
      </c>
      <c r="U84" s="55">
        <v>375</v>
      </c>
      <c r="V84" s="55">
        <v>1867</v>
      </c>
      <c r="W84" s="55">
        <v>6312</v>
      </c>
      <c r="X84" s="55">
        <v>30396</v>
      </c>
      <c r="Y84" s="55">
        <v>12075</v>
      </c>
      <c r="Z84" s="55">
        <v>11050</v>
      </c>
      <c r="AA84" s="55">
        <v>1626</v>
      </c>
      <c r="AC84"/>
      <c r="AD84"/>
      <c r="AE84"/>
      <c r="AF84"/>
    </row>
    <row r="85" spans="1:32" ht="15">
      <c r="A85" s="94">
        <v>197</v>
      </c>
      <c r="B85" s="94" t="s">
        <v>84</v>
      </c>
      <c r="C85" s="119">
        <v>16099</v>
      </c>
      <c r="D85" s="147">
        <v>27</v>
      </c>
      <c r="E85" s="148">
        <v>1.0067114093959699</v>
      </c>
      <c r="F85" s="147">
        <v>113</v>
      </c>
      <c r="G85" s="148">
        <v>4.2132736763609202</v>
      </c>
      <c r="H85" s="147">
        <v>364</v>
      </c>
      <c r="I85" s="148">
        <v>13.5719612229679</v>
      </c>
      <c r="J85" s="147">
        <v>1380</v>
      </c>
      <c r="K85" s="148">
        <v>51.454138702460902</v>
      </c>
      <c r="L85" s="147">
        <v>434</v>
      </c>
      <c r="M85" s="148">
        <v>16.181953765846401</v>
      </c>
      <c r="N85" s="147">
        <v>300</v>
      </c>
      <c r="O85" s="148">
        <v>11.185682326621899</v>
      </c>
      <c r="P85" s="147">
        <v>64</v>
      </c>
      <c r="Q85" s="148">
        <v>2.3862788963460102</v>
      </c>
      <c r="R85" s="101">
        <v>2682</v>
      </c>
      <c r="S85"/>
      <c r="T85" s="55">
        <v>400</v>
      </c>
      <c r="U85" s="55">
        <v>115</v>
      </c>
      <c r="V85" s="55">
        <v>489</v>
      </c>
      <c r="W85" s="55">
        <v>1626</v>
      </c>
      <c r="X85" s="55">
        <v>6996</v>
      </c>
      <c r="Y85" s="55">
        <v>2250</v>
      </c>
      <c r="Z85" s="55">
        <v>1616</v>
      </c>
      <c r="AA85" s="55">
        <v>175</v>
      </c>
      <c r="AC85"/>
      <c r="AD85"/>
      <c r="AE85"/>
      <c r="AF85"/>
    </row>
    <row r="86" spans="1:32" ht="15">
      <c r="A86" s="94">
        <v>206</v>
      </c>
      <c r="B86" s="94" t="s">
        <v>86</v>
      </c>
      <c r="C86" s="119">
        <v>5136</v>
      </c>
      <c r="D86" s="147">
        <v>5</v>
      </c>
      <c r="E86" s="148">
        <v>0.59594755661501797</v>
      </c>
      <c r="F86" s="147">
        <v>22</v>
      </c>
      <c r="G86" s="148">
        <v>2.6221692491060802</v>
      </c>
      <c r="H86" s="147">
        <v>103</v>
      </c>
      <c r="I86" s="148">
        <v>12.276519666269399</v>
      </c>
      <c r="J86" s="147">
        <v>386</v>
      </c>
      <c r="K86" s="148">
        <v>46.007151370679402</v>
      </c>
      <c r="L86" s="147">
        <v>152</v>
      </c>
      <c r="M86" s="148">
        <v>18.116805721096501</v>
      </c>
      <c r="N86" s="147">
        <v>144</v>
      </c>
      <c r="O86" s="148">
        <v>17.163289630512502</v>
      </c>
      <c r="P86" s="147">
        <v>27</v>
      </c>
      <c r="Q86" s="148">
        <v>3.2181168057210998</v>
      </c>
      <c r="R86" s="101">
        <v>839</v>
      </c>
      <c r="S86"/>
      <c r="T86" s="55">
        <v>440</v>
      </c>
      <c r="U86" s="55">
        <v>426</v>
      </c>
      <c r="V86" s="55">
        <v>1727</v>
      </c>
      <c r="W86" s="55">
        <v>5351</v>
      </c>
      <c r="X86" s="55">
        <v>22691</v>
      </c>
      <c r="Y86" s="55">
        <v>7939</v>
      </c>
      <c r="Z86" s="55">
        <v>6275</v>
      </c>
      <c r="AA86" s="55">
        <v>876</v>
      </c>
      <c r="AC86"/>
      <c r="AD86"/>
      <c r="AE86"/>
      <c r="AF86"/>
    </row>
    <row r="87" spans="1:32" ht="15">
      <c r="A87" s="94">
        <v>313</v>
      </c>
      <c r="B87" s="94" t="s">
        <v>999</v>
      </c>
      <c r="C87" s="119">
        <v>10502</v>
      </c>
      <c r="D87" s="147">
        <v>20</v>
      </c>
      <c r="E87" s="148">
        <v>1.0917030567685599</v>
      </c>
      <c r="F87" s="147">
        <v>93</v>
      </c>
      <c r="G87" s="148">
        <v>5.0764192139738</v>
      </c>
      <c r="H87" s="147">
        <v>274</v>
      </c>
      <c r="I87" s="148">
        <v>14.9563318777293</v>
      </c>
      <c r="J87" s="147">
        <v>942</v>
      </c>
      <c r="K87" s="148">
        <v>51.419213973799103</v>
      </c>
      <c r="L87" s="147">
        <v>258</v>
      </c>
      <c r="M87" s="148">
        <v>14.0829694323144</v>
      </c>
      <c r="N87" s="147">
        <v>212</v>
      </c>
      <c r="O87" s="148">
        <v>11.572052401746699</v>
      </c>
      <c r="P87" s="147">
        <v>33</v>
      </c>
      <c r="Q87" s="148">
        <v>1.80131004366812</v>
      </c>
      <c r="R87" s="101">
        <v>1832</v>
      </c>
      <c r="S87"/>
      <c r="T87" s="55">
        <v>483</v>
      </c>
      <c r="U87" s="55">
        <v>1</v>
      </c>
      <c r="V87" s="55">
        <v>10</v>
      </c>
      <c r="W87" s="55">
        <v>91</v>
      </c>
      <c r="X87" s="55">
        <v>358</v>
      </c>
      <c r="Y87" s="55">
        <v>109</v>
      </c>
      <c r="Z87" s="55">
        <v>89</v>
      </c>
      <c r="AA87" s="55">
        <v>9</v>
      </c>
      <c r="AC87"/>
      <c r="AD87"/>
      <c r="AE87"/>
      <c r="AF87"/>
    </row>
    <row r="88" spans="1:32" ht="15">
      <c r="A88" s="94">
        <v>318</v>
      </c>
      <c r="B88" s="94" t="s">
        <v>120</v>
      </c>
      <c r="C88" s="119">
        <v>66158</v>
      </c>
      <c r="D88" s="147">
        <v>235</v>
      </c>
      <c r="E88" s="148">
        <v>0.68413391557496395</v>
      </c>
      <c r="F88" s="147">
        <v>1057</v>
      </c>
      <c r="G88" s="148">
        <v>3.0771470160116401</v>
      </c>
      <c r="H88" s="147">
        <v>3581</v>
      </c>
      <c r="I88" s="148">
        <v>10.4250363901019</v>
      </c>
      <c r="J88" s="147">
        <v>16796</v>
      </c>
      <c r="K88" s="148">
        <v>48.896652110625901</v>
      </c>
      <c r="L88" s="147">
        <v>6351</v>
      </c>
      <c r="M88" s="148">
        <v>18.4890829694323</v>
      </c>
      <c r="N88" s="147">
        <v>5518</v>
      </c>
      <c r="O88" s="148">
        <v>16.064046579330402</v>
      </c>
      <c r="P88" s="147">
        <v>812</v>
      </c>
      <c r="Q88" s="148">
        <v>2.3639010189228502</v>
      </c>
      <c r="R88" s="101">
        <v>34350</v>
      </c>
      <c r="S88"/>
      <c r="T88" s="55">
        <v>541</v>
      </c>
      <c r="U88" s="55">
        <v>44</v>
      </c>
      <c r="V88" s="55">
        <v>188</v>
      </c>
      <c r="W88" s="55">
        <v>694</v>
      </c>
      <c r="X88" s="55">
        <v>2956</v>
      </c>
      <c r="Y88" s="55">
        <v>1045</v>
      </c>
      <c r="Z88" s="55">
        <v>785</v>
      </c>
      <c r="AA88" s="55">
        <v>128</v>
      </c>
      <c r="AC88"/>
      <c r="AD88"/>
      <c r="AE88"/>
      <c r="AF88"/>
    </row>
    <row r="89" spans="1:32" ht="15">
      <c r="A89" s="94">
        <v>321</v>
      </c>
      <c r="B89" s="94" t="s">
        <v>122</v>
      </c>
      <c r="C89" s="119">
        <v>9842</v>
      </c>
      <c r="D89" s="147">
        <v>19</v>
      </c>
      <c r="E89" s="148">
        <v>0.73958738808875002</v>
      </c>
      <c r="F89" s="147">
        <v>82</v>
      </c>
      <c r="G89" s="148">
        <v>3.1919034643830302</v>
      </c>
      <c r="H89" s="147">
        <v>260</v>
      </c>
      <c r="I89" s="148">
        <v>10.1206695212145</v>
      </c>
      <c r="J89" s="147">
        <v>1217</v>
      </c>
      <c r="K89" s="148">
        <v>47.372518489684701</v>
      </c>
      <c r="L89" s="147">
        <v>517</v>
      </c>
      <c r="M89" s="148">
        <v>20.124562086414901</v>
      </c>
      <c r="N89" s="147">
        <v>411</v>
      </c>
      <c r="O89" s="148">
        <v>15.998442973919801</v>
      </c>
      <c r="P89" s="147">
        <v>63</v>
      </c>
      <c r="Q89" s="148">
        <v>2.4523160762942799</v>
      </c>
      <c r="R89" s="101">
        <v>2569</v>
      </c>
      <c r="S89"/>
      <c r="T89" s="55">
        <v>607</v>
      </c>
      <c r="U89" s="55">
        <v>76</v>
      </c>
      <c r="V89" s="55">
        <v>365</v>
      </c>
      <c r="W89" s="55">
        <v>1275</v>
      </c>
      <c r="X89" s="55">
        <v>6371</v>
      </c>
      <c r="Y89" s="55">
        <v>3106</v>
      </c>
      <c r="Z89" s="55">
        <v>3273</v>
      </c>
      <c r="AA89" s="55">
        <v>539</v>
      </c>
      <c r="AC89"/>
      <c r="AD89"/>
      <c r="AE89"/>
      <c r="AF89"/>
    </row>
    <row r="90" spans="1:32" ht="15">
      <c r="A90" s="94">
        <v>376</v>
      </c>
      <c r="B90" s="94" t="s">
        <v>1000</v>
      </c>
      <c r="C90" s="119">
        <v>74386</v>
      </c>
      <c r="D90" s="147">
        <v>375</v>
      </c>
      <c r="E90" s="148">
        <v>0.58868777570210795</v>
      </c>
      <c r="F90" s="147">
        <v>1867</v>
      </c>
      <c r="G90" s="148">
        <v>2.9308802059622301</v>
      </c>
      <c r="H90" s="147">
        <v>6312</v>
      </c>
      <c r="I90" s="148">
        <v>9.9087926406178894</v>
      </c>
      <c r="J90" s="147">
        <v>30396</v>
      </c>
      <c r="K90" s="148">
        <v>47.716676347310099</v>
      </c>
      <c r="L90" s="147">
        <v>12075</v>
      </c>
      <c r="M90" s="148">
        <v>18.955746377607898</v>
      </c>
      <c r="N90" s="147">
        <v>11050</v>
      </c>
      <c r="O90" s="148">
        <v>17.3466664573555</v>
      </c>
      <c r="P90" s="147">
        <v>1626</v>
      </c>
      <c r="Q90" s="148">
        <v>2.5525501954443399</v>
      </c>
      <c r="R90" s="101">
        <v>63701</v>
      </c>
      <c r="S90"/>
      <c r="T90" s="55">
        <v>615</v>
      </c>
      <c r="U90" s="55">
        <v>1242</v>
      </c>
      <c r="V90" s="55">
        <v>4870</v>
      </c>
      <c r="W90" s="55">
        <v>16499</v>
      </c>
      <c r="X90" s="55">
        <v>79941</v>
      </c>
      <c r="Y90" s="55">
        <v>31099</v>
      </c>
      <c r="Z90" s="55">
        <v>26871</v>
      </c>
      <c r="AA90" s="55">
        <v>4093</v>
      </c>
      <c r="AC90"/>
      <c r="AD90"/>
      <c r="AE90"/>
      <c r="AF90"/>
    </row>
    <row r="91" spans="1:32" ht="15">
      <c r="A91" s="94">
        <v>400</v>
      </c>
      <c r="B91" s="94" t="s">
        <v>1001</v>
      </c>
      <c r="C91" s="119">
        <v>24374</v>
      </c>
      <c r="D91" s="147">
        <v>115</v>
      </c>
      <c r="E91" s="148">
        <v>0.86681239164845103</v>
      </c>
      <c r="F91" s="147">
        <v>489</v>
      </c>
      <c r="G91" s="148">
        <v>3.6858370392703699</v>
      </c>
      <c r="H91" s="147">
        <v>1626</v>
      </c>
      <c r="I91" s="148">
        <v>12.255973468003299</v>
      </c>
      <c r="J91" s="147">
        <v>6996</v>
      </c>
      <c r="K91" s="148">
        <v>52.732343408457098</v>
      </c>
      <c r="L91" s="147">
        <v>2250</v>
      </c>
      <c r="M91" s="148">
        <v>16.959372880078401</v>
      </c>
      <c r="N91" s="147">
        <v>1616</v>
      </c>
      <c r="O91" s="148">
        <v>12.1805984774252</v>
      </c>
      <c r="P91" s="147">
        <v>175</v>
      </c>
      <c r="Q91" s="148">
        <v>1.3190623351172099</v>
      </c>
      <c r="R91" s="101">
        <v>13267</v>
      </c>
      <c r="S91"/>
      <c r="T91" s="55">
        <v>649</v>
      </c>
      <c r="U91" s="55">
        <v>21</v>
      </c>
      <c r="V91" s="55">
        <v>94</v>
      </c>
      <c r="W91" s="55">
        <v>323</v>
      </c>
      <c r="X91" s="55">
        <v>1299</v>
      </c>
      <c r="Y91" s="55">
        <v>442</v>
      </c>
      <c r="Z91" s="55">
        <v>324</v>
      </c>
      <c r="AA91" s="55">
        <v>39</v>
      </c>
      <c r="AC91"/>
      <c r="AD91"/>
      <c r="AE91"/>
      <c r="AF91"/>
    </row>
    <row r="92" spans="1:32" ht="15">
      <c r="A92" s="94">
        <v>440</v>
      </c>
      <c r="B92" s="94" t="s">
        <v>149</v>
      </c>
      <c r="C92" s="119">
        <v>75558</v>
      </c>
      <c r="D92" s="147">
        <v>426</v>
      </c>
      <c r="E92" s="148">
        <v>0.94070884398807597</v>
      </c>
      <c r="F92" s="147">
        <v>1727</v>
      </c>
      <c r="G92" s="148">
        <v>3.8136248205807699</v>
      </c>
      <c r="H92" s="147">
        <v>5351</v>
      </c>
      <c r="I92" s="148">
        <v>11.816274704648301</v>
      </c>
      <c r="J92" s="147">
        <v>22691</v>
      </c>
      <c r="K92" s="148">
        <v>50.107099481064402</v>
      </c>
      <c r="L92" s="147">
        <v>7939</v>
      </c>
      <c r="M92" s="148">
        <v>17.531191343711999</v>
      </c>
      <c r="N92" s="147">
        <v>6275</v>
      </c>
      <c r="O92" s="148">
        <v>13.8566854366788</v>
      </c>
      <c r="P92" s="147">
        <v>876</v>
      </c>
      <c r="Q92" s="148">
        <v>1.9344153693275901</v>
      </c>
      <c r="R92" s="101">
        <v>45285</v>
      </c>
      <c r="S92"/>
      <c r="T92" s="55">
        <v>652</v>
      </c>
      <c r="U92" s="55">
        <v>1</v>
      </c>
      <c r="V92" s="55">
        <v>15</v>
      </c>
      <c r="W92" s="55">
        <v>60</v>
      </c>
      <c r="X92" s="55">
        <v>248</v>
      </c>
      <c r="Y92" s="55">
        <v>70</v>
      </c>
      <c r="Z92" s="55">
        <v>34</v>
      </c>
      <c r="AA92" s="55">
        <v>5</v>
      </c>
      <c r="AC92"/>
      <c r="AD92"/>
      <c r="AE92"/>
      <c r="AF92"/>
    </row>
    <row r="93" spans="1:32" ht="15">
      <c r="A93" s="94">
        <v>483</v>
      </c>
      <c r="B93" s="94" t="s">
        <v>157</v>
      </c>
      <c r="C93" s="119">
        <v>11059</v>
      </c>
      <c r="D93" s="147">
        <v>1</v>
      </c>
      <c r="E93" s="148">
        <v>0.14992503748125899</v>
      </c>
      <c r="F93" s="147">
        <v>10</v>
      </c>
      <c r="G93" s="148">
        <v>1.49925037481259</v>
      </c>
      <c r="H93" s="147">
        <v>91</v>
      </c>
      <c r="I93" s="148">
        <v>13.643178410794601</v>
      </c>
      <c r="J93" s="147">
        <v>358</v>
      </c>
      <c r="K93" s="148">
        <v>53.673163418290898</v>
      </c>
      <c r="L93" s="147">
        <v>109</v>
      </c>
      <c r="M93" s="148">
        <v>16.341829085457299</v>
      </c>
      <c r="N93" s="147">
        <v>89</v>
      </c>
      <c r="O93" s="148">
        <v>13.3433283358321</v>
      </c>
      <c r="P93" s="147">
        <v>9</v>
      </c>
      <c r="Q93" s="148">
        <v>1.3493253373313301</v>
      </c>
      <c r="R93" s="101">
        <v>667</v>
      </c>
      <c r="S93"/>
      <c r="T93" s="55">
        <v>660</v>
      </c>
      <c r="U93" s="55">
        <v>23</v>
      </c>
      <c r="V93" s="55">
        <v>138</v>
      </c>
      <c r="W93" s="55">
        <v>521</v>
      </c>
      <c r="X93" s="55">
        <v>1740</v>
      </c>
      <c r="Y93" s="55">
        <v>558</v>
      </c>
      <c r="Z93" s="55">
        <v>225</v>
      </c>
      <c r="AA93" s="55">
        <v>36</v>
      </c>
      <c r="AC93"/>
      <c r="AD93"/>
      <c r="AE93"/>
      <c r="AF93"/>
    </row>
    <row r="94" spans="1:32" ht="15">
      <c r="A94" s="94">
        <v>541</v>
      </c>
      <c r="B94" s="94" t="s">
        <v>509</v>
      </c>
      <c r="C94" s="119">
        <v>24121</v>
      </c>
      <c r="D94" s="147">
        <v>44</v>
      </c>
      <c r="E94" s="148">
        <v>0.75342465753424703</v>
      </c>
      <c r="F94" s="147">
        <v>188</v>
      </c>
      <c r="G94" s="148">
        <v>3.2191780821917799</v>
      </c>
      <c r="H94" s="147">
        <v>694</v>
      </c>
      <c r="I94" s="148">
        <v>11.8835616438356</v>
      </c>
      <c r="J94" s="147">
        <v>2956</v>
      </c>
      <c r="K94" s="148">
        <v>50.616438356164402</v>
      </c>
      <c r="L94" s="147">
        <v>1045</v>
      </c>
      <c r="M94" s="148">
        <v>17.893835616438398</v>
      </c>
      <c r="N94" s="147">
        <v>785</v>
      </c>
      <c r="O94" s="148">
        <v>13.441780821917799</v>
      </c>
      <c r="P94" s="147">
        <v>128</v>
      </c>
      <c r="Q94" s="148">
        <v>2.1917808219178099</v>
      </c>
      <c r="R94" s="101">
        <v>5840</v>
      </c>
      <c r="S94"/>
      <c r="T94" s="55">
        <v>667</v>
      </c>
      <c r="U94" s="55">
        <v>32</v>
      </c>
      <c r="V94" s="55">
        <v>113</v>
      </c>
      <c r="W94" s="55">
        <v>381</v>
      </c>
      <c r="X94" s="55">
        <v>1688</v>
      </c>
      <c r="Y94" s="55">
        <v>601</v>
      </c>
      <c r="Z94" s="55">
        <v>479</v>
      </c>
      <c r="AA94" s="55">
        <v>55</v>
      </c>
      <c r="AC94"/>
      <c r="AD94"/>
      <c r="AE94"/>
      <c r="AF94"/>
    </row>
    <row r="95" spans="1:32" ht="15">
      <c r="A95" s="94">
        <v>607</v>
      </c>
      <c r="B95" s="94" t="s">
        <v>510</v>
      </c>
      <c r="C95" s="119">
        <v>27622</v>
      </c>
      <c r="D95" s="147">
        <v>76</v>
      </c>
      <c r="E95" s="148">
        <v>0.50649783405531501</v>
      </c>
      <c r="F95" s="147">
        <v>365</v>
      </c>
      <c r="G95" s="148">
        <v>2.4325224925025002</v>
      </c>
      <c r="H95" s="147">
        <v>1275</v>
      </c>
      <c r="I95" s="148">
        <v>8.4971676107963994</v>
      </c>
      <c r="J95" s="147">
        <v>6371</v>
      </c>
      <c r="K95" s="148">
        <v>42.459180273242303</v>
      </c>
      <c r="L95" s="147">
        <v>3106</v>
      </c>
      <c r="M95" s="148">
        <v>20.699766744418501</v>
      </c>
      <c r="N95" s="147">
        <v>3273</v>
      </c>
      <c r="O95" s="148">
        <v>21.812729090303201</v>
      </c>
      <c r="P95" s="147">
        <v>539</v>
      </c>
      <c r="Q95" s="148">
        <v>3.5921359546817699</v>
      </c>
      <c r="R95" s="101">
        <v>15005</v>
      </c>
      <c r="S95"/>
      <c r="T95" s="55">
        <v>674</v>
      </c>
      <c r="U95" s="55">
        <v>17</v>
      </c>
      <c r="V95" s="55">
        <v>69</v>
      </c>
      <c r="W95" s="55">
        <v>291</v>
      </c>
      <c r="X95" s="55">
        <v>1568</v>
      </c>
      <c r="Y95" s="55">
        <v>425</v>
      </c>
      <c r="Z95" s="55">
        <v>274</v>
      </c>
      <c r="AA95" s="55">
        <v>42</v>
      </c>
      <c r="AC95"/>
      <c r="AD95"/>
      <c r="AE95"/>
      <c r="AF95"/>
    </row>
    <row r="96" spans="1:32" ht="15">
      <c r="A96" s="94">
        <v>615</v>
      </c>
      <c r="B96" s="94" t="s">
        <v>1002</v>
      </c>
      <c r="C96" s="119">
        <v>156303</v>
      </c>
      <c r="D96" s="147">
        <v>1242</v>
      </c>
      <c r="E96" s="148">
        <v>0.754487744130243</v>
      </c>
      <c r="F96" s="147">
        <v>4870</v>
      </c>
      <c r="G96" s="148">
        <v>2.9584181271451602</v>
      </c>
      <c r="H96" s="147">
        <v>16499</v>
      </c>
      <c r="I96" s="148">
        <v>10.0227804270571</v>
      </c>
      <c r="J96" s="147">
        <v>79941</v>
      </c>
      <c r="K96" s="148">
        <v>48.562403183184998</v>
      </c>
      <c r="L96" s="147">
        <v>31099</v>
      </c>
      <c r="M96" s="148">
        <v>18.891960027943998</v>
      </c>
      <c r="N96" s="147">
        <v>26871</v>
      </c>
      <c r="O96" s="148">
        <v>16.323542812015901</v>
      </c>
      <c r="P96" s="147">
        <v>4093</v>
      </c>
      <c r="Q96" s="148">
        <v>2.4864076785226099</v>
      </c>
      <c r="R96" s="101">
        <v>164615</v>
      </c>
      <c r="S96"/>
      <c r="T96" s="55">
        <v>697</v>
      </c>
      <c r="U96" s="55">
        <v>201</v>
      </c>
      <c r="V96" s="55">
        <v>921</v>
      </c>
      <c r="W96" s="55">
        <v>2459</v>
      </c>
      <c r="X96" s="55">
        <v>8366</v>
      </c>
      <c r="Y96" s="55">
        <v>2628</v>
      </c>
      <c r="Z96" s="55">
        <v>2076</v>
      </c>
      <c r="AA96" s="55">
        <v>333</v>
      </c>
      <c r="AC96"/>
      <c r="AD96"/>
      <c r="AE96"/>
      <c r="AF96"/>
    </row>
    <row r="97" spans="1:32" ht="15">
      <c r="A97" s="94">
        <v>649</v>
      </c>
      <c r="B97" s="94" t="s">
        <v>1003</v>
      </c>
      <c r="C97" s="119">
        <v>16961</v>
      </c>
      <c r="D97" s="147">
        <v>21</v>
      </c>
      <c r="E97" s="148">
        <v>0.82612116443745098</v>
      </c>
      <c r="F97" s="147">
        <v>94</v>
      </c>
      <c r="G97" s="148">
        <v>3.6978756884343</v>
      </c>
      <c r="H97" s="147">
        <v>323</v>
      </c>
      <c r="I97" s="148">
        <v>12.7065302911094</v>
      </c>
      <c r="J97" s="147">
        <v>1299</v>
      </c>
      <c r="K97" s="148">
        <v>51.101494885916601</v>
      </c>
      <c r="L97" s="147">
        <v>442</v>
      </c>
      <c r="M97" s="148">
        <v>17.387883556254899</v>
      </c>
      <c r="N97" s="147">
        <v>324</v>
      </c>
      <c r="O97" s="148">
        <v>12.745869394177801</v>
      </c>
      <c r="P97" s="147">
        <v>39</v>
      </c>
      <c r="Q97" s="148">
        <v>1.5342250196695499</v>
      </c>
      <c r="R97" s="101">
        <v>2542</v>
      </c>
      <c r="S97"/>
      <c r="T97" s="55">
        <v>756</v>
      </c>
      <c r="U97" s="55">
        <v>46</v>
      </c>
      <c r="V97" s="55">
        <v>283</v>
      </c>
      <c r="W97" s="55">
        <v>788</v>
      </c>
      <c r="X97" s="55">
        <v>3791</v>
      </c>
      <c r="Y97" s="55">
        <v>1277</v>
      </c>
      <c r="Z97" s="55">
        <v>902</v>
      </c>
      <c r="AA97" s="55">
        <v>143</v>
      </c>
      <c r="AC97"/>
      <c r="AD97"/>
      <c r="AE97"/>
      <c r="AF97"/>
    </row>
    <row r="98" spans="1:32" ht="15">
      <c r="A98" s="94">
        <v>652</v>
      </c>
      <c r="B98" s="94" t="s">
        <v>193</v>
      </c>
      <c r="C98" s="119">
        <v>6089</v>
      </c>
      <c r="D98" s="147">
        <v>1</v>
      </c>
      <c r="E98" s="148">
        <v>0.23094688221709</v>
      </c>
      <c r="F98" s="147">
        <v>15</v>
      </c>
      <c r="G98" s="148">
        <v>3.4642032332563502</v>
      </c>
      <c r="H98" s="147">
        <v>60</v>
      </c>
      <c r="I98" s="148">
        <v>13.856812933025401</v>
      </c>
      <c r="J98" s="147">
        <v>248</v>
      </c>
      <c r="K98" s="148">
        <v>57.274826789838301</v>
      </c>
      <c r="L98" s="147">
        <v>70</v>
      </c>
      <c r="M98" s="148">
        <v>16.166281755196302</v>
      </c>
      <c r="N98" s="147">
        <v>34</v>
      </c>
      <c r="O98" s="148">
        <v>7.85219399538106</v>
      </c>
      <c r="P98" s="147">
        <v>5</v>
      </c>
      <c r="Q98" s="148">
        <v>1.1547344110854501</v>
      </c>
      <c r="R98" s="101">
        <v>433</v>
      </c>
      <c r="S98"/>
      <c r="T98" s="55">
        <v>30</v>
      </c>
      <c r="U98" s="55">
        <v>82</v>
      </c>
      <c r="V98" s="55">
        <v>499</v>
      </c>
      <c r="W98" s="55">
        <v>1580</v>
      </c>
      <c r="X98" s="55">
        <v>7177</v>
      </c>
      <c r="Y98" s="55">
        <v>2795</v>
      </c>
      <c r="Z98" s="55">
        <v>2201</v>
      </c>
      <c r="AA98" s="55">
        <v>268</v>
      </c>
      <c r="AC98"/>
      <c r="AD98"/>
      <c r="AE98"/>
      <c r="AF98"/>
    </row>
    <row r="99" spans="1:32" ht="15">
      <c r="A99" s="94">
        <v>660</v>
      </c>
      <c r="B99" s="94" t="s">
        <v>1004</v>
      </c>
      <c r="C99" s="119">
        <v>14593</v>
      </c>
      <c r="D99" s="147">
        <v>23</v>
      </c>
      <c r="E99" s="148">
        <v>0.70965751311323699</v>
      </c>
      <c r="F99" s="147">
        <v>138</v>
      </c>
      <c r="G99" s="148">
        <v>4.2579450786794197</v>
      </c>
      <c r="H99" s="147">
        <v>521</v>
      </c>
      <c r="I99" s="148">
        <v>16.075285405738999</v>
      </c>
      <c r="J99" s="147">
        <v>1740</v>
      </c>
      <c r="K99" s="148">
        <v>53.687133600740502</v>
      </c>
      <c r="L99" s="147">
        <v>558</v>
      </c>
      <c r="M99" s="148">
        <v>17.216908361616799</v>
      </c>
      <c r="N99" s="147">
        <v>225</v>
      </c>
      <c r="O99" s="148">
        <v>6.9423017587164502</v>
      </c>
      <c r="P99" s="147">
        <v>36</v>
      </c>
      <c r="Q99" s="148">
        <v>1.11076828139463</v>
      </c>
      <c r="R99" s="101">
        <v>3241</v>
      </c>
      <c r="S99"/>
      <c r="T99" s="55">
        <v>34</v>
      </c>
      <c r="U99" s="55">
        <v>68</v>
      </c>
      <c r="V99" s="55">
        <v>310</v>
      </c>
      <c r="W99" s="55">
        <v>1210</v>
      </c>
      <c r="X99" s="55">
        <v>5301</v>
      </c>
      <c r="Y99" s="55">
        <v>2338</v>
      </c>
      <c r="Z99" s="55">
        <v>2005</v>
      </c>
      <c r="AA99" s="55">
        <v>303</v>
      </c>
      <c r="AC99"/>
      <c r="AD99"/>
      <c r="AE99"/>
      <c r="AF99"/>
    </row>
    <row r="100" spans="1:32" ht="15">
      <c r="A100" s="94">
        <v>667</v>
      </c>
      <c r="B100" s="94" t="s">
        <v>209</v>
      </c>
      <c r="C100" s="119">
        <v>17572</v>
      </c>
      <c r="D100" s="147">
        <v>32</v>
      </c>
      <c r="E100" s="148">
        <v>0.95550910719617799</v>
      </c>
      <c r="F100" s="147">
        <v>113</v>
      </c>
      <c r="G100" s="148">
        <v>3.3741415347864998</v>
      </c>
      <c r="H100" s="147">
        <v>381</v>
      </c>
      <c r="I100" s="148">
        <v>11.3765303075545</v>
      </c>
      <c r="J100" s="147">
        <v>1688</v>
      </c>
      <c r="K100" s="148">
        <v>50.403105404598399</v>
      </c>
      <c r="L100" s="147">
        <v>601</v>
      </c>
      <c r="M100" s="148">
        <v>17.945655419528201</v>
      </c>
      <c r="N100" s="147">
        <v>479</v>
      </c>
      <c r="O100" s="148">
        <v>14.3027769483428</v>
      </c>
      <c r="P100" s="147">
        <v>55</v>
      </c>
      <c r="Q100" s="148">
        <v>1.6422812779934299</v>
      </c>
      <c r="R100" s="101">
        <v>3349</v>
      </c>
      <c r="S100"/>
      <c r="T100" s="55">
        <v>36</v>
      </c>
      <c r="U100" s="55">
        <v>7</v>
      </c>
      <c r="V100" s="55">
        <v>34</v>
      </c>
      <c r="W100" s="55">
        <v>134</v>
      </c>
      <c r="X100" s="55">
        <v>583</v>
      </c>
      <c r="Y100" s="55">
        <v>226</v>
      </c>
      <c r="Z100" s="55">
        <v>147</v>
      </c>
      <c r="AA100" s="55">
        <v>18</v>
      </c>
      <c r="AC100"/>
      <c r="AD100"/>
      <c r="AE100"/>
      <c r="AF100"/>
    </row>
    <row r="101" spans="1:32" ht="15">
      <c r="A101" s="94">
        <v>674</v>
      </c>
      <c r="B101" s="94" t="s">
        <v>213</v>
      </c>
      <c r="C101" s="119">
        <v>24984</v>
      </c>
      <c r="D101" s="147">
        <v>17</v>
      </c>
      <c r="E101" s="148">
        <v>0.632911392405063</v>
      </c>
      <c r="F101" s="147">
        <v>69</v>
      </c>
      <c r="G101" s="148">
        <v>2.5688756515264299</v>
      </c>
      <c r="H101" s="147">
        <v>291</v>
      </c>
      <c r="I101" s="148">
        <v>10.8339538346984</v>
      </c>
      <c r="J101" s="147">
        <v>1568</v>
      </c>
      <c r="K101" s="148">
        <v>58.3767684288905</v>
      </c>
      <c r="L101" s="147">
        <v>425</v>
      </c>
      <c r="M101" s="148">
        <v>15.822784810126601</v>
      </c>
      <c r="N101" s="147">
        <v>274</v>
      </c>
      <c r="O101" s="148">
        <v>10.201042442293399</v>
      </c>
      <c r="P101" s="147">
        <v>42</v>
      </c>
      <c r="Q101" s="148">
        <v>1.5636634400595699</v>
      </c>
      <c r="R101" s="101">
        <v>2686</v>
      </c>
      <c r="S101"/>
      <c r="T101" s="55">
        <v>91</v>
      </c>
      <c r="U101" s="55">
        <v>3</v>
      </c>
      <c r="V101" s="55">
        <v>25</v>
      </c>
      <c r="W101" s="55">
        <v>92</v>
      </c>
      <c r="X101" s="55">
        <v>477</v>
      </c>
      <c r="Y101" s="55">
        <v>191</v>
      </c>
      <c r="Z101" s="55">
        <v>148</v>
      </c>
      <c r="AA101" s="55">
        <v>20</v>
      </c>
      <c r="AC101"/>
      <c r="AD101"/>
      <c r="AE101"/>
      <c r="AF101"/>
    </row>
    <row r="102" spans="1:32" ht="15">
      <c r="A102" s="94">
        <v>697</v>
      </c>
      <c r="B102" s="94" t="s">
        <v>223</v>
      </c>
      <c r="C102" s="119">
        <v>40538</v>
      </c>
      <c r="D102" s="147">
        <v>201</v>
      </c>
      <c r="E102" s="148">
        <v>1.1834667922750799</v>
      </c>
      <c r="F102" s="147">
        <v>921</v>
      </c>
      <c r="G102" s="148">
        <v>5.42275082430523</v>
      </c>
      <c r="H102" s="147">
        <v>2459</v>
      </c>
      <c r="I102" s="148">
        <v>14.478332548280701</v>
      </c>
      <c r="J102" s="147">
        <v>8366</v>
      </c>
      <c r="K102" s="148">
        <v>49.258125294394702</v>
      </c>
      <c r="L102" s="147">
        <v>2628</v>
      </c>
      <c r="M102" s="148">
        <v>15.473386716909999</v>
      </c>
      <c r="N102" s="147">
        <v>2076</v>
      </c>
      <c r="O102" s="148">
        <v>12.223268959020301</v>
      </c>
      <c r="P102" s="147">
        <v>333</v>
      </c>
      <c r="Q102" s="148">
        <v>1.9606688648139401</v>
      </c>
      <c r="R102" s="101">
        <v>16984</v>
      </c>
      <c r="S102"/>
      <c r="T102" s="55">
        <v>93</v>
      </c>
      <c r="U102" s="55">
        <v>5</v>
      </c>
      <c r="V102" s="55">
        <v>25</v>
      </c>
      <c r="W102" s="55">
        <v>91</v>
      </c>
      <c r="X102" s="55">
        <v>588</v>
      </c>
      <c r="Y102" s="55">
        <v>228</v>
      </c>
      <c r="Z102" s="55">
        <v>147</v>
      </c>
      <c r="AA102" s="55">
        <v>26</v>
      </c>
      <c r="AC102"/>
      <c r="AD102"/>
      <c r="AE102"/>
      <c r="AF102"/>
    </row>
    <row r="103" spans="1:32" ht="15">
      <c r="A103" s="94">
        <v>756</v>
      </c>
      <c r="B103" s="94" t="s">
        <v>228</v>
      </c>
      <c r="C103" s="119">
        <v>35750</v>
      </c>
      <c r="D103" s="147">
        <v>46</v>
      </c>
      <c r="E103" s="148">
        <v>0.63623789764868599</v>
      </c>
      <c r="F103" s="147">
        <v>283</v>
      </c>
      <c r="G103" s="148">
        <v>3.9142461964038699</v>
      </c>
      <c r="H103" s="147">
        <v>788</v>
      </c>
      <c r="I103" s="148">
        <v>10.899031811894901</v>
      </c>
      <c r="J103" s="147">
        <v>3791</v>
      </c>
      <c r="K103" s="148">
        <v>52.434301521438499</v>
      </c>
      <c r="L103" s="147">
        <v>1277</v>
      </c>
      <c r="M103" s="148">
        <v>17.6625172890733</v>
      </c>
      <c r="N103" s="147">
        <v>902</v>
      </c>
      <c r="O103" s="148">
        <v>12.4757952973721</v>
      </c>
      <c r="P103" s="147">
        <v>143</v>
      </c>
      <c r="Q103" s="148">
        <v>1.9778699861687401</v>
      </c>
      <c r="R103" s="101">
        <v>7230</v>
      </c>
      <c r="S103"/>
      <c r="T103" s="55">
        <v>101</v>
      </c>
      <c r="U103" s="55">
        <v>33</v>
      </c>
      <c r="V103" s="55">
        <v>159</v>
      </c>
      <c r="W103" s="55">
        <v>665</v>
      </c>
      <c r="X103" s="55">
        <v>3237</v>
      </c>
      <c r="Y103" s="55">
        <v>1400</v>
      </c>
      <c r="Z103" s="55">
        <v>1099</v>
      </c>
      <c r="AA103" s="55">
        <v>147</v>
      </c>
      <c r="AC103"/>
      <c r="AD103"/>
      <c r="AE103"/>
      <c r="AF103"/>
    </row>
    <row r="104" spans="1:32" ht="15">
      <c r="A104" s="145">
        <v>8</v>
      </c>
      <c r="B104" s="90" t="s">
        <v>323</v>
      </c>
      <c r="C104" s="149">
        <v>388398</v>
      </c>
      <c r="D104" s="149">
        <v>446</v>
      </c>
      <c r="E104" s="150">
        <v>0.53190854989326097</v>
      </c>
      <c r="F104" s="149">
        <v>2272</v>
      </c>
      <c r="G104" s="150">
        <v>2.7096327922813601</v>
      </c>
      <c r="H104" s="149">
        <v>8473</v>
      </c>
      <c r="I104" s="150">
        <v>10.1050698279049</v>
      </c>
      <c r="J104" s="149">
        <v>39763</v>
      </c>
      <c r="K104" s="150">
        <v>47.422151725124898</v>
      </c>
      <c r="L104" s="149">
        <v>17372</v>
      </c>
      <c r="M104" s="150">
        <v>20.718195804362601</v>
      </c>
      <c r="N104" s="149">
        <v>13494</v>
      </c>
      <c r="O104" s="150">
        <v>16.093215184438701</v>
      </c>
      <c r="P104" s="149">
        <v>2029</v>
      </c>
      <c r="Q104" s="150">
        <v>2.4198261159942298</v>
      </c>
      <c r="R104" s="158">
        <v>83849</v>
      </c>
      <c r="S104"/>
      <c r="T104" s="55">
        <v>145</v>
      </c>
      <c r="U104" s="55">
        <v>2</v>
      </c>
      <c r="V104" s="55">
        <v>37</v>
      </c>
      <c r="W104" s="55">
        <v>80</v>
      </c>
      <c r="X104" s="55">
        <v>413</v>
      </c>
      <c r="Y104" s="55">
        <v>155</v>
      </c>
      <c r="Z104" s="55">
        <v>96</v>
      </c>
      <c r="AA104" s="55">
        <v>12</v>
      </c>
      <c r="AC104"/>
      <c r="AD104"/>
      <c r="AE104"/>
      <c r="AF104"/>
    </row>
    <row r="105" spans="1:32" ht="15">
      <c r="A105" s="94">
        <v>30</v>
      </c>
      <c r="B105" s="94" t="s">
        <v>14</v>
      </c>
      <c r="C105" s="119">
        <v>33092</v>
      </c>
      <c r="D105" s="147">
        <v>82</v>
      </c>
      <c r="E105" s="148">
        <v>0.56156690864265202</v>
      </c>
      <c r="F105" s="147">
        <v>499</v>
      </c>
      <c r="G105" s="148">
        <v>3.41734009039858</v>
      </c>
      <c r="H105" s="147">
        <v>1580</v>
      </c>
      <c r="I105" s="148">
        <v>10.820435556773001</v>
      </c>
      <c r="J105" s="147">
        <v>7177</v>
      </c>
      <c r="K105" s="148">
        <v>49.150801260101403</v>
      </c>
      <c r="L105" s="147">
        <v>2795</v>
      </c>
      <c r="M105" s="148">
        <v>19.141213532392801</v>
      </c>
      <c r="N105" s="147">
        <v>2201</v>
      </c>
      <c r="O105" s="148">
        <v>15.073277633200901</v>
      </c>
      <c r="P105" s="147">
        <v>268</v>
      </c>
      <c r="Q105" s="148">
        <v>1.8353650184906201</v>
      </c>
      <c r="R105" s="101">
        <v>14602</v>
      </c>
      <c r="S105"/>
      <c r="T105" s="55">
        <v>209</v>
      </c>
      <c r="U105" s="55">
        <v>27</v>
      </c>
      <c r="V105" s="55">
        <v>90</v>
      </c>
      <c r="W105" s="55">
        <v>340</v>
      </c>
      <c r="X105" s="55">
        <v>1459</v>
      </c>
      <c r="Y105" s="55">
        <v>629</v>
      </c>
      <c r="Z105" s="55">
        <v>486</v>
      </c>
      <c r="AA105" s="55">
        <v>93</v>
      </c>
      <c r="AC105"/>
      <c r="AD105"/>
      <c r="AE105"/>
      <c r="AF105"/>
    </row>
    <row r="106" spans="1:32" ht="15">
      <c r="A106" s="94">
        <v>34</v>
      </c>
      <c r="B106" s="94" t="s">
        <v>18</v>
      </c>
      <c r="C106" s="119">
        <v>45436</v>
      </c>
      <c r="D106" s="147">
        <v>68</v>
      </c>
      <c r="E106" s="148">
        <v>0.58951018638925001</v>
      </c>
      <c r="F106" s="147">
        <v>310</v>
      </c>
      <c r="G106" s="148">
        <v>2.6874729085392302</v>
      </c>
      <c r="H106" s="147">
        <v>1210</v>
      </c>
      <c r="I106" s="148">
        <v>10.4898136107499</v>
      </c>
      <c r="J106" s="147">
        <v>5301</v>
      </c>
      <c r="K106" s="148">
        <v>45.955786736020798</v>
      </c>
      <c r="L106" s="147">
        <v>2338</v>
      </c>
      <c r="M106" s="148">
        <v>20.268747290853899</v>
      </c>
      <c r="N106" s="147">
        <v>2005</v>
      </c>
      <c r="O106" s="148">
        <v>17.381881231036001</v>
      </c>
      <c r="P106" s="147">
        <v>303</v>
      </c>
      <c r="Q106" s="148">
        <v>2.62678803641092</v>
      </c>
      <c r="R106" s="101">
        <v>11535</v>
      </c>
      <c r="S106"/>
      <c r="T106" s="55">
        <v>282</v>
      </c>
      <c r="U106" s="55">
        <v>23</v>
      </c>
      <c r="V106" s="55">
        <v>145</v>
      </c>
      <c r="W106" s="55">
        <v>525</v>
      </c>
      <c r="X106" s="55">
        <v>2347</v>
      </c>
      <c r="Y106" s="55">
        <v>1332</v>
      </c>
      <c r="Z106" s="55">
        <v>1038</v>
      </c>
      <c r="AA106" s="55">
        <v>154</v>
      </c>
      <c r="AC106"/>
      <c r="AD106"/>
      <c r="AE106"/>
      <c r="AF106"/>
    </row>
    <row r="107" spans="1:32" ht="15">
      <c r="A107" s="94">
        <v>36</v>
      </c>
      <c r="B107" s="94" t="s">
        <v>20</v>
      </c>
      <c r="C107" s="119">
        <v>6214</v>
      </c>
      <c r="D107" s="147">
        <v>7</v>
      </c>
      <c r="E107" s="148">
        <v>0.60922541340295899</v>
      </c>
      <c r="F107" s="147">
        <v>34</v>
      </c>
      <c r="G107" s="148">
        <v>2.9590948651000901</v>
      </c>
      <c r="H107" s="147">
        <v>134</v>
      </c>
      <c r="I107" s="148">
        <v>11.6623150565709</v>
      </c>
      <c r="J107" s="147">
        <v>583</v>
      </c>
      <c r="K107" s="148">
        <v>50.739773716275003</v>
      </c>
      <c r="L107" s="147">
        <v>226</v>
      </c>
      <c r="M107" s="148">
        <v>19.6692776327241</v>
      </c>
      <c r="N107" s="147">
        <v>147</v>
      </c>
      <c r="O107" s="148">
        <v>12.793733681462101</v>
      </c>
      <c r="P107" s="147">
        <v>18</v>
      </c>
      <c r="Q107" s="148">
        <v>1.56657963446475</v>
      </c>
      <c r="R107" s="101">
        <v>1149</v>
      </c>
      <c r="S107"/>
      <c r="T107" s="55">
        <v>353</v>
      </c>
      <c r="U107" s="55">
        <v>2</v>
      </c>
      <c r="V107" s="55">
        <v>13</v>
      </c>
      <c r="W107" s="55">
        <v>67</v>
      </c>
      <c r="X107" s="55">
        <v>391</v>
      </c>
      <c r="Y107" s="55">
        <v>159</v>
      </c>
      <c r="Z107" s="55">
        <v>120</v>
      </c>
      <c r="AA107" s="55">
        <v>16</v>
      </c>
      <c r="AC107"/>
      <c r="AD107"/>
      <c r="AE107"/>
      <c r="AF107"/>
    </row>
    <row r="108" spans="1:32" ht="15">
      <c r="A108" s="94">
        <v>91</v>
      </c>
      <c r="B108" s="94" t="s">
        <v>47</v>
      </c>
      <c r="C108" s="119">
        <v>10743</v>
      </c>
      <c r="D108" s="147">
        <v>3</v>
      </c>
      <c r="E108" s="148">
        <v>0.31380753138075301</v>
      </c>
      <c r="F108" s="147">
        <v>25</v>
      </c>
      <c r="G108" s="148">
        <v>2.6150627615062798</v>
      </c>
      <c r="H108" s="147">
        <v>92</v>
      </c>
      <c r="I108" s="148">
        <v>9.6234309623431002</v>
      </c>
      <c r="J108" s="147">
        <v>477</v>
      </c>
      <c r="K108" s="148">
        <v>49.895397489539697</v>
      </c>
      <c r="L108" s="147">
        <v>191</v>
      </c>
      <c r="M108" s="148">
        <v>19.979079497908</v>
      </c>
      <c r="N108" s="147">
        <v>148</v>
      </c>
      <c r="O108" s="148">
        <v>15.481171548117199</v>
      </c>
      <c r="P108" s="147">
        <v>20</v>
      </c>
      <c r="Q108" s="148">
        <v>2.0920502092050199</v>
      </c>
      <c r="R108" s="101">
        <v>956</v>
      </c>
      <c r="S108"/>
      <c r="T108" s="55">
        <v>364</v>
      </c>
      <c r="U108" s="55">
        <v>22</v>
      </c>
      <c r="V108" s="55">
        <v>67</v>
      </c>
      <c r="W108" s="55">
        <v>321</v>
      </c>
      <c r="X108" s="55">
        <v>1781</v>
      </c>
      <c r="Y108" s="55">
        <v>707</v>
      </c>
      <c r="Z108" s="55">
        <v>603</v>
      </c>
      <c r="AA108" s="55">
        <v>132</v>
      </c>
      <c r="AC108"/>
      <c r="AD108"/>
      <c r="AE108"/>
      <c r="AF108"/>
    </row>
    <row r="109" spans="1:32" ht="15">
      <c r="A109" s="94">
        <v>93</v>
      </c>
      <c r="B109" s="94" t="s">
        <v>49</v>
      </c>
      <c r="C109" s="119">
        <v>17068</v>
      </c>
      <c r="D109" s="147">
        <v>5</v>
      </c>
      <c r="E109" s="148">
        <v>0.45045045045045001</v>
      </c>
      <c r="F109" s="147">
        <v>25</v>
      </c>
      <c r="G109" s="148">
        <v>2.2522522522522501</v>
      </c>
      <c r="H109" s="147">
        <v>91</v>
      </c>
      <c r="I109" s="148">
        <v>8.1981981981982006</v>
      </c>
      <c r="J109" s="147">
        <v>588</v>
      </c>
      <c r="K109" s="148">
        <v>52.972972972972997</v>
      </c>
      <c r="L109" s="147">
        <v>228</v>
      </c>
      <c r="M109" s="148">
        <v>20.540540540540501</v>
      </c>
      <c r="N109" s="147">
        <v>147</v>
      </c>
      <c r="O109" s="148">
        <v>13.243243243243199</v>
      </c>
      <c r="P109" s="147">
        <v>26</v>
      </c>
      <c r="Q109" s="148">
        <v>2.3423423423423402</v>
      </c>
      <c r="R109" s="101">
        <v>1110</v>
      </c>
      <c r="S109"/>
      <c r="T109" s="55">
        <v>368</v>
      </c>
      <c r="U109" s="55">
        <v>10</v>
      </c>
      <c r="V109" s="55">
        <v>79</v>
      </c>
      <c r="W109" s="55">
        <v>296</v>
      </c>
      <c r="X109" s="55">
        <v>1577</v>
      </c>
      <c r="Y109" s="55">
        <v>684</v>
      </c>
      <c r="Z109" s="55">
        <v>548</v>
      </c>
      <c r="AA109" s="55">
        <v>90</v>
      </c>
      <c r="AC109"/>
      <c r="AD109"/>
      <c r="AE109"/>
      <c r="AF109"/>
    </row>
    <row r="110" spans="1:32" ht="15">
      <c r="A110" s="94">
        <v>101</v>
      </c>
      <c r="B110" s="94" t="s">
        <v>1005</v>
      </c>
      <c r="C110" s="119">
        <v>27720</v>
      </c>
      <c r="D110" s="147">
        <v>33</v>
      </c>
      <c r="E110" s="148">
        <v>0.489614243323442</v>
      </c>
      <c r="F110" s="147">
        <v>159</v>
      </c>
      <c r="G110" s="148">
        <v>2.3590504451038599</v>
      </c>
      <c r="H110" s="147">
        <v>665</v>
      </c>
      <c r="I110" s="148">
        <v>9.8664688427299705</v>
      </c>
      <c r="J110" s="147">
        <v>3237</v>
      </c>
      <c r="K110" s="148">
        <v>48.026706231454</v>
      </c>
      <c r="L110" s="147">
        <v>1400</v>
      </c>
      <c r="M110" s="148">
        <v>20.771513353115701</v>
      </c>
      <c r="N110" s="147">
        <v>1099</v>
      </c>
      <c r="O110" s="148">
        <v>16.305637982195801</v>
      </c>
      <c r="P110" s="147">
        <v>147</v>
      </c>
      <c r="Q110" s="148">
        <v>2.1810089020771501</v>
      </c>
      <c r="R110" s="101">
        <v>6740</v>
      </c>
      <c r="S110"/>
      <c r="T110" s="55">
        <v>390</v>
      </c>
      <c r="U110" s="55">
        <v>13</v>
      </c>
      <c r="V110" s="55">
        <v>101</v>
      </c>
      <c r="W110" s="55">
        <v>366</v>
      </c>
      <c r="X110" s="55">
        <v>1473</v>
      </c>
      <c r="Y110" s="55">
        <v>656</v>
      </c>
      <c r="Z110" s="55">
        <v>295</v>
      </c>
      <c r="AA110" s="55">
        <v>31</v>
      </c>
      <c r="AC110"/>
      <c r="AD110"/>
      <c r="AE110"/>
      <c r="AF110"/>
    </row>
    <row r="111" spans="1:32" ht="15">
      <c r="A111" s="94">
        <v>145</v>
      </c>
      <c r="B111" s="94" t="s">
        <v>69</v>
      </c>
      <c r="C111" s="119">
        <v>4444</v>
      </c>
      <c r="D111" s="147">
        <v>2</v>
      </c>
      <c r="E111" s="148">
        <v>0.25157232704402499</v>
      </c>
      <c r="F111" s="147">
        <v>37</v>
      </c>
      <c r="G111" s="148">
        <v>4.6540880503144697</v>
      </c>
      <c r="H111" s="147">
        <v>80</v>
      </c>
      <c r="I111" s="148">
        <v>10.062893081761001</v>
      </c>
      <c r="J111" s="147">
        <v>413</v>
      </c>
      <c r="K111" s="148">
        <v>51.949685534591197</v>
      </c>
      <c r="L111" s="147">
        <v>155</v>
      </c>
      <c r="M111" s="148">
        <v>19.4968553459119</v>
      </c>
      <c r="N111" s="147">
        <v>96</v>
      </c>
      <c r="O111" s="148">
        <v>12.0754716981132</v>
      </c>
      <c r="P111" s="147">
        <v>12</v>
      </c>
      <c r="Q111" s="148">
        <v>1.5094339622641499</v>
      </c>
      <c r="R111" s="101">
        <v>795</v>
      </c>
      <c r="S111"/>
      <c r="T111" s="55">
        <v>467</v>
      </c>
      <c r="U111" s="55">
        <v>3</v>
      </c>
      <c r="V111" s="55">
        <v>21</v>
      </c>
      <c r="W111" s="55">
        <v>64</v>
      </c>
      <c r="X111" s="55">
        <v>356</v>
      </c>
      <c r="Y111" s="55">
        <v>149</v>
      </c>
      <c r="Z111" s="55">
        <v>146</v>
      </c>
      <c r="AA111" s="55">
        <v>32</v>
      </c>
      <c r="AC111"/>
      <c r="AD111"/>
      <c r="AE111"/>
      <c r="AF111"/>
    </row>
    <row r="112" spans="1:32" ht="15">
      <c r="A112" s="94">
        <v>209</v>
      </c>
      <c r="B112" s="94" t="s">
        <v>88</v>
      </c>
      <c r="C112" s="119">
        <v>22145</v>
      </c>
      <c r="D112" s="147">
        <v>27</v>
      </c>
      <c r="E112" s="148">
        <v>0.86427656850192103</v>
      </c>
      <c r="F112" s="147">
        <v>90</v>
      </c>
      <c r="G112" s="148">
        <v>2.8809218950063999</v>
      </c>
      <c r="H112" s="147">
        <v>340</v>
      </c>
      <c r="I112" s="148">
        <v>10.883482714468601</v>
      </c>
      <c r="J112" s="147">
        <v>1459</v>
      </c>
      <c r="K112" s="148">
        <v>46.702944942381599</v>
      </c>
      <c r="L112" s="147">
        <v>629</v>
      </c>
      <c r="M112" s="148">
        <v>20.134443021767002</v>
      </c>
      <c r="N112" s="147">
        <v>486</v>
      </c>
      <c r="O112" s="148">
        <v>15.5569782330346</v>
      </c>
      <c r="P112" s="147">
        <v>93</v>
      </c>
      <c r="Q112" s="148">
        <v>2.9769526248399498</v>
      </c>
      <c r="R112" s="101">
        <v>3124</v>
      </c>
      <c r="S112"/>
      <c r="T112" s="55">
        <v>576</v>
      </c>
      <c r="U112" s="55">
        <v>5</v>
      </c>
      <c r="V112" s="55">
        <v>18</v>
      </c>
      <c r="W112" s="55">
        <v>69</v>
      </c>
      <c r="X112" s="55">
        <v>443</v>
      </c>
      <c r="Y112" s="55">
        <v>223</v>
      </c>
      <c r="Z112" s="55">
        <v>189</v>
      </c>
      <c r="AA112" s="55">
        <v>33</v>
      </c>
      <c r="AC112"/>
      <c r="AD112"/>
      <c r="AE112"/>
      <c r="AF112"/>
    </row>
    <row r="113" spans="1:32" ht="15">
      <c r="A113" s="94">
        <v>282</v>
      </c>
      <c r="B113" s="94" t="s">
        <v>106</v>
      </c>
      <c r="C113" s="119">
        <v>26522</v>
      </c>
      <c r="D113" s="147">
        <v>23</v>
      </c>
      <c r="E113" s="148">
        <v>0.41337167505391798</v>
      </c>
      <c r="F113" s="147">
        <v>145</v>
      </c>
      <c r="G113" s="148">
        <v>2.6060388209920902</v>
      </c>
      <c r="H113" s="147">
        <v>525</v>
      </c>
      <c r="I113" s="148">
        <v>9.4356578001437796</v>
      </c>
      <c r="J113" s="147">
        <v>2347</v>
      </c>
      <c r="K113" s="148">
        <v>42.181883537023701</v>
      </c>
      <c r="L113" s="147">
        <v>1332</v>
      </c>
      <c r="M113" s="148">
        <v>23.939611790079098</v>
      </c>
      <c r="N113" s="147">
        <v>1038</v>
      </c>
      <c r="O113" s="148">
        <v>18.655643421998601</v>
      </c>
      <c r="P113" s="147">
        <v>154</v>
      </c>
      <c r="Q113" s="148">
        <v>2.76779295470884</v>
      </c>
      <c r="R113" s="101">
        <v>5564</v>
      </c>
      <c r="S113"/>
      <c r="T113" s="55">
        <v>642</v>
      </c>
      <c r="U113" s="55">
        <v>18</v>
      </c>
      <c r="V113" s="55">
        <v>48</v>
      </c>
      <c r="W113" s="55">
        <v>188</v>
      </c>
      <c r="X113" s="55">
        <v>1143</v>
      </c>
      <c r="Y113" s="55">
        <v>388</v>
      </c>
      <c r="Z113" s="55">
        <v>281</v>
      </c>
      <c r="AA113" s="55">
        <v>41</v>
      </c>
      <c r="AC113"/>
      <c r="AD113"/>
      <c r="AE113"/>
      <c r="AF113"/>
    </row>
    <row r="114" spans="1:32" ht="15">
      <c r="A114" s="94">
        <v>353</v>
      </c>
      <c r="B114" s="94" t="s">
        <v>126</v>
      </c>
      <c r="C114" s="119">
        <v>5966</v>
      </c>
      <c r="D114" s="147">
        <v>2</v>
      </c>
      <c r="E114" s="148">
        <v>0.26041666666666702</v>
      </c>
      <c r="F114" s="147">
        <v>13</v>
      </c>
      <c r="G114" s="148">
        <v>1.6927083333333299</v>
      </c>
      <c r="H114" s="147">
        <v>67</v>
      </c>
      <c r="I114" s="148">
        <v>8.7239583333333304</v>
      </c>
      <c r="J114" s="147">
        <v>391</v>
      </c>
      <c r="K114" s="148">
        <v>50.9114583333333</v>
      </c>
      <c r="L114" s="147">
        <v>159</v>
      </c>
      <c r="M114" s="148">
        <v>20.703125</v>
      </c>
      <c r="N114" s="147">
        <v>120</v>
      </c>
      <c r="O114" s="148">
        <v>15.625</v>
      </c>
      <c r="P114" s="147">
        <v>16</v>
      </c>
      <c r="Q114" s="148">
        <v>2.0833333333333299</v>
      </c>
      <c r="R114" s="101">
        <v>768</v>
      </c>
      <c r="S114"/>
      <c r="T114" s="55">
        <v>679</v>
      </c>
      <c r="U114" s="55">
        <v>17</v>
      </c>
      <c r="V114" s="55">
        <v>109</v>
      </c>
      <c r="W114" s="55">
        <v>500</v>
      </c>
      <c r="X114" s="55">
        <v>2225</v>
      </c>
      <c r="Y114" s="55">
        <v>1013</v>
      </c>
      <c r="Z114" s="55">
        <v>997</v>
      </c>
      <c r="AA114" s="55">
        <v>158</v>
      </c>
      <c r="AC114"/>
      <c r="AD114"/>
      <c r="AE114"/>
      <c r="AF114"/>
    </row>
    <row r="115" spans="1:32" ht="15">
      <c r="A115" s="94">
        <v>364</v>
      </c>
      <c r="B115" s="94" t="s">
        <v>133</v>
      </c>
      <c r="C115" s="119">
        <v>15531</v>
      </c>
      <c r="D115" s="147">
        <v>22</v>
      </c>
      <c r="E115" s="148">
        <v>0.60556014313239703</v>
      </c>
      <c r="F115" s="147">
        <v>67</v>
      </c>
      <c r="G115" s="148">
        <v>1.84420589044866</v>
      </c>
      <c r="H115" s="147">
        <v>321</v>
      </c>
      <c r="I115" s="148">
        <v>8.8356729975227104</v>
      </c>
      <c r="J115" s="147">
        <v>1781</v>
      </c>
      <c r="K115" s="148">
        <v>49.022846132672697</v>
      </c>
      <c r="L115" s="147">
        <v>707</v>
      </c>
      <c r="M115" s="148">
        <v>19.460500963391102</v>
      </c>
      <c r="N115" s="147">
        <v>603</v>
      </c>
      <c r="O115" s="148">
        <v>16.597853014038002</v>
      </c>
      <c r="P115" s="147">
        <v>132</v>
      </c>
      <c r="Q115" s="148">
        <v>3.6333608587943802</v>
      </c>
      <c r="R115" s="101">
        <v>3633</v>
      </c>
      <c r="S115"/>
      <c r="T115" s="55">
        <v>789</v>
      </c>
      <c r="U115" s="55">
        <v>21</v>
      </c>
      <c r="V115" s="55">
        <v>109</v>
      </c>
      <c r="W115" s="55">
        <v>360</v>
      </c>
      <c r="X115" s="55">
        <v>1899</v>
      </c>
      <c r="Y115" s="55">
        <v>951</v>
      </c>
      <c r="Z115" s="55">
        <v>689</v>
      </c>
      <c r="AA115" s="55">
        <v>117</v>
      </c>
      <c r="AC115"/>
      <c r="AD115"/>
      <c r="AE115"/>
      <c r="AF115"/>
    </row>
    <row r="116" spans="1:32" ht="15">
      <c r="A116" s="94">
        <v>368</v>
      </c>
      <c r="B116" s="94" t="s">
        <v>135</v>
      </c>
      <c r="C116" s="119">
        <v>14414</v>
      </c>
      <c r="D116" s="147">
        <v>10</v>
      </c>
      <c r="E116" s="148">
        <v>0.30450669914738099</v>
      </c>
      <c r="F116" s="147">
        <v>79</v>
      </c>
      <c r="G116" s="148">
        <v>2.4056029232643099</v>
      </c>
      <c r="H116" s="147">
        <v>296</v>
      </c>
      <c r="I116" s="148">
        <v>9.0133982947624798</v>
      </c>
      <c r="J116" s="147">
        <v>1577</v>
      </c>
      <c r="K116" s="148">
        <v>48.020706455541998</v>
      </c>
      <c r="L116" s="147">
        <v>684</v>
      </c>
      <c r="M116" s="148">
        <v>20.828258221680901</v>
      </c>
      <c r="N116" s="147">
        <v>548</v>
      </c>
      <c r="O116" s="148">
        <v>16.686967113276499</v>
      </c>
      <c r="P116" s="147">
        <v>90</v>
      </c>
      <c r="Q116" s="148">
        <v>2.7405602923264301</v>
      </c>
      <c r="R116" s="101">
        <v>3284</v>
      </c>
      <c r="S116"/>
      <c r="T116" s="55">
        <v>792</v>
      </c>
      <c r="U116" s="55">
        <v>9</v>
      </c>
      <c r="V116" s="55">
        <v>37</v>
      </c>
      <c r="W116" s="55">
        <v>178</v>
      </c>
      <c r="X116" s="55">
        <v>799</v>
      </c>
      <c r="Y116" s="55">
        <v>418</v>
      </c>
      <c r="Z116" s="55">
        <v>215</v>
      </c>
      <c r="AA116" s="55">
        <v>41</v>
      </c>
      <c r="AC116"/>
      <c r="AD116"/>
      <c r="AE116"/>
      <c r="AF116"/>
    </row>
    <row r="117" spans="1:32" ht="15">
      <c r="A117" s="94">
        <v>390</v>
      </c>
      <c r="B117" s="94" t="s">
        <v>141</v>
      </c>
      <c r="C117" s="119">
        <v>8722</v>
      </c>
      <c r="D117" s="147">
        <v>13</v>
      </c>
      <c r="E117" s="148">
        <v>0.44293015332197599</v>
      </c>
      <c r="F117" s="147">
        <v>101</v>
      </c>
      <c r="G117" s="148">
        <v>3.4412265758092002</v>
      </c>
      <c r="H117" s="147">
        <v>366</v>
      </c>
      <c r="I117" s="148">
        <v>12.4701873935264</v>
      </c>
      <c r="J117" s="147">
        <v>1473</v>
      </c>
      <c r="K117" s="148">
        <v>50.187393526405501</v>
      </c>
      <c r="L117" s="147">
        <v>656</v>
      </c>
      <c r="M117" s="148">
        <v>22.350936967631998</v>
      </c>
      <c r="N117" s="147">
        <v>295</v>
      </c>
      <c r="O117" s="148">
        <v>10.051107325383301</v>
      </c>
      <c r="P117" s="147">
        <v>31</v>
      </c>
      <c r="Q117" s="148">
        <v>1.05621805792164</v>
      </c>
      <c r="R117" s="101">
        <v>2935</v>
      </c>
      <c r="S117"/>
      <c r="T117" s="55">
        <v>809</v>
      </c>
      <c r="U117" s="55">
        <v>19</v>
      </c>
      <c r="V117" s="55">
        <v>77</v>
      </c>
      <c r="W117" s="55">
        <v>350</v>
      </c>
      <c r="X117" s="55">
        <v>1424</v>
      </c>
      <c r="Y117" s="55">
        <v>710</v>
      </c>
      <c r="Z117" s="55">
        <v>596</v>
      </c>
      <c r="AA117" s="55">
        <v>72</v>
      </c>
      <c r="AC117"/>
      <c r="AD117"/>
      <c r="AE117"/>
      <c r="AF117"/>
    </row>
    <row r="118" spans="1:32" ht="15">
      <c r="A118" s="94">
        <v>467</v>
      </c>
      <c r="B118" s="94" t="s">
        <v>151</v>
      </c>
      <c r="C118" s="119">
        <v>6477</v>
      </c>
      <c r="D118" s="147">
        <v>3</v>
      </c>
      <c r="E118" s="148">
        <v>0.38910505836575898</v>
      </c>
      <c r="F118" s="147">
        <v>21</v>
      </c>
      <c r="G118" s="148">
        <v>2.72373540856031</v>
      </c>
      <c r="H118" s="147">
        <v>64</v>
      </c>
      <c r="I118" s="148">
        <v>8.3009079118028506</v>
      </c>
      <c r="J118" s="147">
        <v>356</v>
      </c>
      <c r="K118" s="148">
        <v>46.1738002594034</v>
      </c>
      <c r="L118" s="147">
        <v>149</v>
      </c>
      <c r="M118" s="148">
        <v>19.325551232165999</v>
      </c>
      <c r="N118" s="147">
        <v>146</v>
      </c>
      <c r="O118" s="148">
        <v>18.936446173800299</v>
      </c>
      <c r="P118" s="147">
        <v>32</v>
      </c>
      <c r="Q118" s="148">
        <v>4.1504539559014297</v>
      </c>
      <c r="R118" s="101">
        <v>771</v>
      </c>
      <c r="S118"/>
      <c r="T118" s="55">
        <v>847</v>
      </c>
      <c r="U118" s="55">
        <v>37</v>
      </c>
      <c r="V118" s="55">
        <v>164</v>
      </c>
      <c r="W118" s="55">
        <v>548</v>
      </c>
      <c r="X118" s="55">
        <v>2632</v>
      </c>
      <c r="Y118" s="55">
        <v>926</v>
      </c>
      <c r="Z118" s="55">
        <v>610</v>
      </c>
      <c r="AA118" s="55">
        <v>99</v>
      </c>
      <c r="AC118"/>
      <c r="AD118"/>
      <c r="AE118"/>
      <c r="AF118"/>
    </row>
    <row r="119" spans="1:32" ht="15">
      <c r="A119" s="94">
        <v>576</v>
      </c>
      <c r="B119" s="94" t="s">
        <v>169</v>
      </c>
      <c r="C119" s="119">
        <v>9073</v>
      </c>
      <c r="D119" s="147">
        <v>5</v>
      </c>
      <c r="E119" s="148">
        <v>0.51020408163265296</v>
      </c>
      <c r="F119" s="147">
        <v>18</v>
      </c>
      <c r="G119" s="148">
        <v>1.83673469387755</v>
      </c>
      <c r="H119" s="147">
        <v>69</v>
      </c>
      <c r="I119" s="148">
        <v>7.0408163265306101</v>
      </c>
      <c r="J119" s="147">
        <v>443</v>
      </c>
      <c r="K119" s="148">
        <v>45.2040816326531</v>
      </c>
      <c r="L119" s="147">
        <v>223</v>
      </c>
      <c r="M119" s="148">
        <v>22.755102040816301</v>
      </c>
      <c r="N119" s="147">
        <v>189</v>
      </c>
      <c r="O119" s="148">
        <v>19.285714285714299</v>
      </c>
      <c r="P119" s="147">
        <v>33</v>
      </c>
      <c r="Q119" s="148">
        <v>3.3673469387755102</v>
      </c>
      <c r="R119" s="101">
        <v>980</v>
      </c>
      <c r="S119"/>
      <c r="T119" s="55">
        <v>856</v>
      </c>
      <c r="U119" s="55">
        <v>4</v>
      </c>
      <c r="V119" s="55">
        <v>41</v>
      </c>
      <c r="W119" s="55">
        <v>152</v>
      </c>
      <c r="X119" s="55">
        <v>670</v>
      </c>
      <c r="Y119" s="55">
        <v>286</v>
      </c>
      <c r="Z119" s="55">
        <v>221</v>
      </c>
      <c r="AA119" s="55">
        <v>31</v>
      </c>
      <c r="AC119"/>
      <c r="AD119"/>
      <c r="AE119"/>
      <c r="AF119"/>
    </row>
    <row r="120" spans="1:32" ht="15">
      <c r="A120" s="94">
        <v>642</v>
      </c>
      <c r="B120" s="94" t="s">
        <v>187</v>
      </c>
      <c r="C120" s="119">
        <v>18910</v>
      </c>
      <c r="D120" s="147">
        <v>18</v>
      </c>
      <c r="E120" s="148">
        <v>0.85429520645467505</v>
      </c>
      <c r="F120" s="147">
        <v>48</v>
      </c>
      <c r="G120" s="148">
        <v>2.2781205505458</v>
      </c>
      <c r="H120" s="147">
        <v>188</v>
      </c>
      <c r="I120" s="148">
        <v>8.9226388229710505</v>
      </c>
      <c r="J120" s="147">
        <v>1143</v>
      </c>
      <c r="K120" s="148">
        <v>54.247745609871899</v>
      </c>
      <c r="L120" s="147">
        <v>388</v>
      </c>
      <c r="M120" s="148">
        <v>18.4148077835785</v>
      </c>
      <c r="N120" s="147">
        <v>281</v>
      </c>
      <c r="O120" s="148">
        <v>13.3364973896535</v>
      </c>
      <c r="P120" s="147">
        <v>41</v>
      </c>
      <c r="Q120" s="148">
        <v>1.94589463692454</v>
      </c>
      <c r="R120" s="101">
        <v>2107</v>
      </c>
      <c r="S120"/>
      <c r="T120" s="55">
        <v>861</v>
      </c>
      <c r="U120" s="55">
        <v>16</v>
      </c>
      <c r="V120" s="55">
        <v>64</v>
      </c>
      <c r="W120" s="55">
        <v>297</v>
      </c>
      <c r="X120" s="55">
        <v>1368</v>
      </c>
      <c r="Y120" s="55">
        <v>808</v>
      </c>
      <c r="Z120" s="55">
        <v>617</v>
      </c>
      <c r="AA120" s="55">
        <v>95</v>
      </c>
      <c r="AC120"/>
      <c r="AD120"/>
      <c r="AE120"/>
      <c r="AF120"/>
    </row>
    <row r="121" spans="1:32" ht="15">
      <c r="A121" s="94">
        <v>679</v>
      </c>
      <c r="B121" s="94" t="s">
        <v>1006</v>
      </c>
      <c r="C121" s="119">
        <v>29737</v>
      </c>
      <c r="D121" s="147">
        <v>17</v>
      </c>
      <c r="E121" s="148">
        <v>0.33871289101414598</v>
      </c>
      <c r="F121" s="147">
        <v>109</v>
      </c>
      <c r="G121" s="148">
        <v>2.1717473600318802</v>
      </c>
      <c r="H121" s="147">
        <v>500</v>
      </c>
      <c r="I121" s="148">
        <v>9.9621438533572402</v>
      </c>
      <c r="J121" s="147">
        <v>2225</v>
      </c>
      <c r="K121" s="148">
        <v>44.331540147439704</v>
      </c>
      <c r="L121" s="147">
        <v>1013</v>
      </c>
      <c r="M121" s="148">
        <v>20.1833034469018</v>
      </c>
      <c r="N121" s="147">
        <v>997</v>
      </c>
      <c r="O121" s="148">
        <v>19.8645148435943</v>
      </c>
      <c r="P121" s="147">
        <v>158</v>
      </c>
      <c r="Q121" s="148">
        <v>3.14803745766089</v>
      </c>
      <c r="R121" s="101">
        <v>5019</v>
      </c>
      <c r="S121"/>
      <c r="T121" s="55">
        <v>1</v>
      </c>
      <c r="U121" s="55">
        <v>11557</v>
      </c>
      <c r="V121" s="55">
        <v>50330</v>
      </c>
      <c r="W121" s="55">
        <v>184614</v>
      </c>
      <c r="X121" s="55">
        <v>957474</v>
      </c>
      <c r="Y121" s="55">
        <v>371848</v>
      </c>
      <c r="Z121" s="55">
        <v>348674</v>
      </c>
      <c r="AA121" s="55">
        <v>64402</v>
      </c>
      <c r="AC121"/>
      <c r="AD121"/>
      <c r="AE121"/>
      <c r="AF121"/>
    </row>
    <row r="122" spans="1:32" ht="15">
      <c r="A122" s="94">
        <v>789</v>
      </c>
      <c r="B122" s="94" t="s">
        <v>232</v>
      </c>
      <c r="C122" s="119">
        <v>16646</v>
      </c>
      <c r="D122" s="147">
        <v>21</v>
      </c>
      <c r="E122" s="148">
        <v>0.50651230101302502</v>
      </c>
      <c r="F122" s="147">
        <v>109</v>
      </c>
      <c r="G122" s="148">
        <v>2.6290400385914099</v>
      </c>
      <c r="H122" s="147">
        <v>360</v>
      </c>
      <c r="I122" s="148">
        <v>8.6830680173661392</v>
      </c>
      <c r="J122" s="147">
        <v>1899</v>
      </c>
      <c r="K122" s="148">
        <v>45.803183791606401</v>
      </c>
      <c r="L122" s="147">
        <v>951</v>
      </c>
      <c r="M122" s="148">
        <v>22.9377713458755</v>
      </c>
      <c r="N122" s="147">
        <v>689</v>
      </c>
      <c r="O122" s="148">
        <v>16.618427399903499</v>
      </c>
      <c r="P122" s="147">
        <v>117</v>
      </c>
      <c r="Q122" s="148">
        <v>2.8219971056439901</v>
      </c>
      <c r="R122" s="101">
        <v>4146</v>
      </c>
      <c r="S122"/>
      <c r="T122" s="55">
        <v>79</v>
      </c>
      <c r="U122" s="55">
        <v>125</v>
      </c>
      <c r="V122" s="55">
        <v>692</v>
      </c>
      <c r="W122" s="55">
        <v>2586</v>
      </c>
      <c r="X122" s="55">
        <v>12031</v>
      </c>
      <c r="Y122" s="55">
        <v>4858</v>
      </c>
      <c r="Z122" s="55">
        <v>4016</v>
      </c>
      <c r="AA122" s="55">
        <v>629</v>
      </c>
      <c r="AC122"/>
      <c r="AD122"/>
      <c r="AE122"/>
      <c r="AF122"/>
    </row>
    <row r="123" spans="1:32" ht="15">
      <c r="A123" s="94">
        <v>792</v>
      </c>
      <c r="B123" s="94" t="s">
        <v>236</v>
      </c>
      <c r="C123" s="119">
        <v>6597</v>
      </c>
      <c r="D123" s="147">
        <v>9</v>
      </c>
      <c r="E123" s="148">
        <v>0.53034767236299396</v>
      </c>
      <c r="F123" s="147">
        <v>37</v>
      </c>
      <c r="G123" s="148">
        <v>2.1803182086034201</v>
      </c>
      <c r="H123" s="147">
        <v>178</v>
      </c>
      <c r="I123" s="148">
        <v>10.489098408957</v>
      </c>
      <c r="J123" s="147">
        <v>799</v>
      </c>
      <c r="K123" s="148">
        <v>47.083087802003497</v>
      </c>
      <c r="L123" s="147">
        <v>418</v>
      </c>
      <c r="M123" s="148">
        <v>24.6317030053035</v>
      </c>
      <c r="N123" s="147">
        <v>215</v>
      </c>
      <c r="O123" s="148">
        <v>12.669416617560399</v>
      </c>
      <c r="P123" s="147">
        <v>41</v>
      </c>
      <c r="Q123" s="148">
        <v>2.4160282852091899</v>
      </c>
      <c r="R123" s="101">
        <v>1697</v>
      </c>
      <c r="S123"/>
      <c r="T123" s="55">
        <v>88</v>
      </c>
      <c r="U123" s="55">
        <v>2365</v>
      </c>
      <c r="V123" s="55">
        <v>9973</v>
      </c>
      <c r="W123" s="55">
        <v>35202</v>
      </c>
      <c r="X123" s="55">
        <v>172658</v>
      </c>
      <c r="Y123" s="55">
        <v>61582</v>
      </c>
      <c r="Z123" s="55">
        <v>53543</v>
      </c>
      <c r="AA123" s="55">
        <v>7636</v>
      </c>
      <c r="AC123"/>
      <c r="AD123"/>
      <c r="AE123"/>
      <c r="AF123"/>
    </row>
    <row r="124" spans="1:32" ht="15">
      <c r="A124" s="94">
        <v>809</v>
      </c>
      <c r="B124" s="94" t="s">
        <v>238</v>
      </c>
      <c r="C124" s="119">
        <v>11582</v>
      </c>
      <c r="D124" s="147">
        <v>19</v>
      </c>
      <c r="E124" s="148">
        <v>0.584975369458128</v>
      </c>
      <c r="F124" s="147">
        <v>77</v>
      </c>
      <c r="G124" s="148">
        <v>2.3706896551724101</v>
      </c>
      <c r="H124" s="147">
        <v>350</v>
      </c>
      <c r="I124" s="148">
        <v>10.7758620689655</v>
      </c>
      <c r="J124" s="147">
        <v>1424</v>
      </c>
      <c r="K124" s="148">
        <v>43.842364532019701</v>
      </c>
      <c r="L124" s="147">
        <v>710</v>
      </c>
      <c r="M124" s="148">
        <v>21.85960591133</v>
      </c>
      <c r="N124" s="147">
        <v>596</v>
      </c>
      <c r="O124" s="148">
        <v>18.349753694581299</v>
      </c>
      <c r="P124" s="147">
        <v>72</v>
      </c>
      <c r="Q124" s="148">
        <v>2.2167487684729101</v>
      </c>
      <c r="R124" s="101">
        <v>3248</v>
      </c>
      <c r="S124"/>
      <c r="T124" s="55">
        <v>129</v>
      </c>
      <c r="U124" s="55">
        <v>377</v>
      </c>
      <c r="V124" s="55">
        <v>1827</v>
      </c>
      <c r="W124" s="55">
        <v>6575</v>
      </c>
      <c r="X124" s="55">
        <v>33818</v>
      </c>
      <c r="Y124" s="55">
        <v>14356</v>
      </c>
      <c r="Z124" s="55">
        <v>12871</v>
      </c>
      <c r="AA124" s="55">
        <v>2011</v>
      </c>
      <c r="AC124"/>
      <c r="AD124"/>
      <c r="AE124"/>
      <c r="AF124"/>
    </row>
    <row r="125" spans="1:32" ht="15">
      <c r="A125" s="94">
        <v>847</v>
      </c>
      <c r="B125" s="94" t="s">
        <v>246</v>
      </c>
      <c r="C125" s="119">
        <v>32148</v>
      </c>
      <c r="D125" s="147">
        <v>37</v>
      </c>
      <c r="E125" s="148">
        <v>0.73763955342902698</v>
      </c>
      <c r="F125" s="147">
        <v>164</v>
      </c>
      <c r="G125" s="148">
        <v>3.2695374800638</v>
      </c>
      <c r="H125" s="147">
        <v>548</v>
      </c>
      <c r="I125" s="148">
        <v>10.9250398724083</v>
      </c>
      <c r="J125" s="147">
        <v>2632</v>
      </c>
      <c r="K125" s="148">
        <v>52.472089314194598</v>
      </c>
      <c r="L125" s="147">
        <v>926</v>
      </c>
      <c r="M125" s="148">
        <v>18.4609250398724</v>
      </c>
      <c r="N125" s="147">
        <v>610</v>
      </c>
      <c r="O125" s="148">
        <v>12.161084529505599</v>
      </c>
      <c r="P125" s="147">
        <v>99</v>
      </c>
      <c r="Q125" s="148">
        <v>1.9736842105263199</v>
      </c>
      <c r="R125" s="101">
        <v>5016</v>
      </c>
      <c r="S125"/>
      <c r="T125" s="55">
        <v>212</v>
      </c>
      <c r="U125" s="55">
        <v>246</v>
      </c>
      <c r="V125" s="55">
        <v>1193</v>
      </c>
      <c r="W125" s="55">
        <v>4438</v>
      </c>
      <c r="X125" s="55">
        <v>22463</v>
      </c>
      <c r="Y125" s="55">
        <v>9645</v>
      </c>
      <c r="Z125" s="55">
        <v>9297</v>
      </c>
      <c r="AA125" s="55">
        <v>1480</v>
      </c>
      <c r="AC125"/>
      <c r="AD125"/>
      <c r="AE125"/>
      <c r="AF125"/>
    </row>
    <row r="126" spans="1:32" ht="15">
      <c r="A126" s="94">
        <v>856</v>
      </c>
      <c r="B126" s="94" t="s">
        <v>251</v>
      </c>
      <c r="C126" s="119">
        <v>6717</v>
      </c>
      <c r="D126" s="147">
        <v>4</v>
      </c>
      <c r="E126" s="148">
        <v>0.28469750889679701</v>
      </c>
      <c r="F126" s="147">
        <v>41</v>
      </c>
      <c r="G126" s="148">
        <v>2.9181494661921699</v>
      </c>
      <c r="H126" s="147">
        <v>152</v>
      </c>
      <c r="I126" s="148">
        <v>10.8185053380783</v>
      </c>
      <c r="J126" s="147">
        <v>670</v>
      </c>
      <c r="K126" s="148">
        <v>47.686832740213497</v>
      </c>
      <c r="L126" s="147">
        <v>286</v>
      </c>
      <c r="M126" s="148">
        <v>20.355871886121001</v>
      </c>
      <c r="N126" s="147">
        <v>221</v>
      </c>
      <c r="O126" s="148">
        <v>15.729537366548</v>
      </c>
      <c r="P126" s="147">
        <v>31</v>
      </c>
      <c r="Q126" s="148">
        <v>2.2064056939501802</v>
      </c>
      <c r="R126" s="101">
        <v>1405</v>
      </c>
      <c r="S126"/>
      <c r="T126" s="55">
        <v>266</v>
      </c>
      <c r="U126" s="55">
        <v>877</v>
      </c>
      <c r="V126" s="55">
        <v>3821</v>
      </c>
      <c r="W126" s="55">
        <v>14048</v>
      </c>
      <c r="X126" s="55">
        <v>74355</v>
      </c>
      <c r="Y126" s="55">
        <v>37377</v>
      </c>
      <c r="Z126" s="55">
        <v>44559</v>
      </c>
      <c r="AA126" s="55">
        <v>8118</v>
      </c>
      <c r="AC126"/>
      <c r="AD126"/>
      <c r="AE126"/>
      <c r="AF126"/>
    </row>
    <row r="127" spans="1:32" ht="15">
      <c r="A127" s="94">
        <v>861</v>
      </c>
      <c r="B127" s="94" t="s">
        <v>255</v>
      </c>
      <c r="C127" s="119">
        <v>12494</v>
      </c>
      <c r="D127" s="147">
        <v>16</v>
      </c>
      <c r="E127" s="148">
        <v>0.49004594180704403</v>
      </c>
      <c r="F127" s="147">
        <v>64</v>
      </c>
      <c r="G127" s="148">
        <v>1.9601837672281801</v>
      </c>
      <c r="H127" s="147">
        <v>297</v>
      </c>
      <c r="I127" s="148">
        <v>9.0964777947932607</v>
      </c>
      <c r="J127" s="147">
        <v>1368</v>
      </c>
      <c r="K127" s="148">
        <v>41.898928024502297</v>
      </c>
      <c r="L127" s="147">
        <v>808</v>
      </c>
      <c r="M127" s="148">
        <v>24.747320061255699</v>
      </c>
      <c r="N127" s="147">
        <v>617</v>
      </c>
      <c r="O127" s="148">
        <v>18.8973966309341</v>
      </c>
      <c r="P127" s="147">
        <v>95</v>
      </c>
      <c r="Q127" s="148">
        <v>2.9096477794793301</v>
      </c>
      <c r="R127" s="101">
        <v>3265</v>
      </c>
      <c r="S127"/>
      <c r="T127" s="55">
        <v>308</v>
      </c>
      <c r="U127" s="55">
        <v>227</v>
      </c>
      <c r="V127" s="55">
        <v>1057</v>
      </c>
      <c r="W127" s="55">
        <v>3526</v>
      </c>
      <c r="X127" s="55">
        <v>17551</v>
      </c>
      <c r="Y127" s="55">
        <v>7325</v>
      </c>
      <c r="Z127" s="55">
        <v>6381</v>
      </c>
      <c r="AA127" s="55">
        <v>1003</v>
      </c>
      <c r="AC127"/>
      <c r="AD127"/>
      <c r="AE127"/>
      <c r="AF127"/>
    </row>
    <row r="128" spans="1:32" ht="15">
      <c r="A128" s="145">
        <v>9</v>
      </c>
      <c r="B128" s="90" t="s">
        <v>873</v>
      </c>
      <c r="C128" s="149">
        <v>4212261</v>
      </c>
      <c r="D128" s="149">
        <v>17949</v>
      </c>
      <c r="E128" s="150">
        <v>0.58523177447595198</v>
      </c>
      <c r="F128" s="149">
        <v>78231</v>
      </c>
      <c r="G128" s="150">
        <v>2.5507419326440601</v>
      </c>
      <c r="H128" s="149">
        <v>284258</v>
      </c>
      <c r="I128" s="150">
        <v>9.2683054069299207</v>
      </c>
      <c r="J128" s="149">
        <v>1467841</v>
      </c>
      <c r="K128" s="150">
        <v>47.8593343962647</v>
      </c>
      <c r="L128" s="149">
        <v>577179</v>
      </c>
      <c r="M128" s="150">
        <v>18.819070163254501</v>
      </c>
      <c r="N128" s="149">
        <v>545907</v>
      </c>
      <c r="O128" s="150">
        <v>17.799438537458499</v>
      </c>
      <c r="P128" s="149">
        <v>95625</v>
      </c>
      <c r="Q128" s="150">
        <v>3.1178777889722502</v>
      </c>
      <c r="R128" s="158">
        <v>3066990</v>
      </c>
      <c r="S128"/>
      <c r="T128" s="55">
        <v>360</v>
      </c>
      <c r="U128" s="55">
        <v>1364</v>
      </c>
      <c r="V128" s="55">
        <v>6065</v>
      </c>
      <c r="W128" s="55">
        <v>22414</v>
      </c>
      <c r="X128" s="55">
        <v>116384</v>
      </c>
      <c r="Y128" s="55">
        <v>46096</v>
      </c>
      <c r="Z128" s="55">
        <v>43428</v>
      </c>
      <c r="AA128" s="55">
        <v>6936</v>
      </c>
      <c r="AC128"/>
      <c r="AD128"/>
      <c r="AE128"/>
      <c r="AF128"/>
    </row>
    <row r="129" spans="1:32" ht="15">
      <c r="A129" s="94">
        <v>1</v>
      </c>
      <c r="B129" s="94" t="s">
        <v>6</v>
      </c>
      <c r="C129" s="119">
        <v>2526795</v>
      </c>
      <c r="D129" s="147">
        <v>11557</v>
      </c>
      <c r="E129" s="148">
        <v>0.58107525822075401</v>
      </c>
      <c r="F129" s="147">
        <v>50330</v>
      </c>
      <c r="G129" s="148">
        <v>2.53054579443199</v>
      </c>
      <c r="H129" s="147">
        <v>184614</v>
      </c>
      <c r="I129" s="148">
        <v>9.2822209674800007</v>
      </c>
      <c r="J129" s="147">
        <v>957474</v>
      </c>
      <c r="K129" s="148">
        <v>48.140906099304203</v>
      </c>
      <c r="L129" s="147">
        <v>371848</v>
      </c>
      <c r="M129" s="148">
        <v>18.6961731088406</v>
      </c>
      <c r="N129" s="147">
        <v>348674</v>
      </c>
      <c r="O129" s="148">
        <v>17.531005847959101</v>
      </c>
      <c r="P129" s="147">
        <v>64402</v>
      </c>
      <c r="Q129" s="148">
        <v>3.2380729237633501</v>
      </c>
      <c r="R129" s="101">
        <v>1988899</v>
      </c>
      <c r="S129"/>
      <c r="T129" s="55">
        <v>380</v>
      </c>
      <c r="U129" s="55">
        <v>246</v>
      </c>
      <c r="V129" s="55">
        <v>1176</v>
      </c>
      <c r="W129" s="55">
        <v>4318</v>
      </c>
      <c r="X129" s="55">
        <v>22620</v>
      </c>
      <c r="Y129" s="55">
        <v>8927</v>
      </c>
      <c r="Z129" s="55">
        <v>7949</v>
      </c>
      <c r="AA129" s="55">
        <v>1256</v>
      </c>
      <c r="AC129"/>
      <c r="AD129"/>
      <c r="AE129"/>
      <c r="AF129"/>
    </row>
    <row r="130" spans="1:32" ht="15">
      <c r="A130" s="94">
        <v>79</v>
      </c>
      <c r="B130" s="94" t="s">
        <v>41</v>
      </c>
      <c r="C130" s="119">
        <v>64314</v>
      </c>
      <c r="D130" s="147">
        <v>125</v>
      </c>
      <c r="E130" s="148">
        <v>0.50126318322171903</v>
      </c>
      <c r="F130" s="147">
        <v>692</v>
      </c>
      <c r="G130" s="148">
        <v>2.77499298231543</v>
      </c>
      <c r="H130" s="147">
        <v>2586</v>
      </c>
      <c r="I130" s="148">
        <v>10.3701327344909</v>
      </c>
      <c r="J130" s="147">
        <v>12031</v>
      </c>
      <c r="K130" s="148">
        <v>48.245578858724002</v>
      </c>
      <c r="L130" s="147">
        <v>4858</v>
      </c>
      <c r="M130" s="148">
        <v>19.481092352728901</v>
      </c>
      <c r="N130" s="147">
        <v>4016</v>
      </c>
      <c r="O130" s="148">
        <v>16.1045835505474</v>
      </c>
      <c r="P130" s="147">
        <v>629</v>
      </c>
      <c r="Q130" s="148">
        <v>2.52235633797169</v>
      </c>
      <c r="R130" s="101">
        <v>24937</v>
      </c>
      <c r="T130" s="55">
        <v>631</v>
      </c>
      <c r="U130" s="55">
        <v>565</v>
      </c>
      <c r="V130" s="55">
        <v>2097</v>
      </c>
      <c r="W130" s="55">
        <v>6537</v>
      </c>
      <c r="X130" s="55">
        <v>38487</v>
      </c>
      <c r="Y130" s="55">
        <v>15165</v>
      </c>
      <c r="Z130" s="55">
        <v>15189</v>
      </c>
      <c r="AA130" s="55">
        <v>2154</v>
      </c>
    </row>
    <row r="131" spans="1:32" ht="15">
      <c r="A131" s="94">
        <v>88</v>
      </c>
      <c r="B131" s="94" t="s">
        <v>45</v>
      </c>
      <c r="C131" s="119">
        <v>609168</v>
      </c>
      <c r="D131" s="147">
        <v>2365</v>
      </c>
      <c r="E131" s="148">
        <v>0.68958680192092903</v>
      </c>
      <c r="F131" s="147">
        <v>9973</v>
      </c>
      <c r="G131" s="148">
        <v>2.9079277697917201</v>
      </c>
      <c r="H131" s="147">
        <v>35202</v>
      </c>
      <c r="I131" s="148">
        <v>10.264200677048899</v>
      </c>
      <c r="J131" s="147">
        <v>172658</v>
      </c>
      <c r="K131" s="148">
        <v>50.343627080788103</v>
      </c>
      <c r="L131" s="147">
        <v>61582</v>
      </c>
      <c r="M131" s="148">
        <v>17.9560822139089</v>
      </c>
      <c r="N131" s="147">
        <v>53543</v>
      </c>
      <c r="O131" s="148">
        <v>15.612070247464001</v>
      </c>
      <c r="P131" s="147">
        <v>7636</v>
      </c>
      <c r="Q131" s="148">
        <v>2.22650520907747</v>
      </c>
      <c r="R131" s="101">
        <v>342959</v>
      </c>
      <c r="T131" s="29"/>
      <c r="U131"/>
      <c r="V131"/>
      <c r="W131"/>
      <c r="X131"/>
      <c r="Y131"/>
      <c r="Z131"/>
      <c r="AA131"/>
    </row>
    <row r="132" spans="1:32" ht="15">
      <c r="A132" s="94">
        <v>129</v>
      </c>
      <c r="B132" s="94" t="s">
        <v>1007</v>
      </c>
      <c r="C132" s="119">
        <v>89671</v>
      </c>
      <c r="D132" s="147">
        <v>377</v>
      </c>
      <c r="E132" s="148">
        <v>0.52481380942437506</v>
      </c>
      <c r="F132" s="147">
        <v>1827</v>
      </c>
      <c r="G132" s="148">
        <v>2.5433284610565901</v>
      </c>
      <c r="H132" s="147">
        <v>6575</v>
      </c>
      <c r="I132" s="148">
        <v>9.1529198858495207</v>
      </c>
      <c r="J132" s="147">
        <v>33818</v>
      </c>
      <c r="K132" s="148">
        <v>47.0773299923436</v>
      </c>
      <c r="L132" s="147">
        <v>14356</v>
      </c>
      <c r="M132" s="148">
        <v>19.984687130228998</v>
      </c>
      <c r="N132" s="147">
        <v>12871</v>
      </c>
      <c r="O132" s="148">
        <v>17.9174497111436</v>
      </c>
      <c r="P132" s="147">
        <v>2011</v>
      </c>
      <c r="Q132" s="148">
        <v>2.7994710099533702</v>
      </c>
      <c r="R132" s="101">
        <v>71835</v>
      </c>
      <c r="T132" s="136"/>
      <c r="U132" s="137"/>
      <c r="V132" s="137"/>
      <c r="W132" s="137"/>
    </row>
    <row r="133" spans="1:32" ht="15">
      <c r="A133" s="94">
        <v>212</v>
      </c>
      <c r="B133" s="94" t="s">
        <v>90</v>
      </c>
      <c r="C133" s="119">
        <v>92069</v>
      </c>
      <c r="D133" s="147">
        <v>246</v>
      </c>
      <c r="E133" s="148">
        <v>0.50449120216562104</v>
      </c>
      <c r="F133" s="147">
        <v>1193</v>
      </c>
      <c r="G133" s="148">
        <v>2.4465772527788001</v>
      </c>
      <c r="H133" s="147">
        <v>4438</v>
      </c>
      <c r="I133" s="148">
        <v>9.1013494114269307</v>
      </c>
      <c r="J133" s="147">
        <v>22463</v>
      </c>
      <c r="K133" s="148">
        <v>46.066609244903802</v>
      </c>
      <c r="L133" s="147">
        <v>9645</v>
      </c>
      <c r="M133" s="148">
        <v>19.779746523932602</v>
      </c>
      <c r="N133" s="147">
        <v>9297</v>
      </c>
      <c r="O133" s="148">
        <v>19.0660760428202</v>
      </c>
      <c r="P133" s="147">
        <v>1480</v>
      </c>
      <c r="Q133" s="148">
        <v>3.0351503219720302</v>
      </c>
      <c r="R133" s="101">
        <v>48762</v>
      </c>
    </row>
    <row r="134" spans="1:32" ht="15">
      <c r="A134" s="94">
        <v>266</v>
      </c>
      <c r="B134" s="94" t="s">
        <v>104</v>
      </c>
      <c r="C134" s="119">
        <v>268381</v>
      </c>
      <c r="D134" s="147">
        <v>877</v>
      </c>
      <c r="E134" s="148">
        <v>0.47882940678660202</v>
      </c>
      <c r="F134" s="147">
        <v>3821</v>
      </c>
      <c r="G134" s="148">
        <v>2.0862111326472101</v>
      </c>
      <c r="H134" s="147">
        <v>14048</v>
      </c>
      <c r="I134" s="148">
        <v>7.6700062788348697</v>
      </c>
      <c r="J134" s="147">
        <v>74355</v>
      </c>
      <c r="K134" s="148">
        <v>40.596762305151401</v>
      </c>
      <c r="L134" s="147">
        <v>37377</v>
      </c>
      <c r="M134" s="148">
        <v>20.407305287870901</v>
      </c>
      <c r="N134" s="147">
        <v>44559</v>
      </c>
      <c r="O134" s="148">
        <v>24.328574158499599</v>
      </c>
      <c r="P134" s="147">
        <v>8118</v>
      </c>
      <c r="Q134" s="148">
        <v>4.4323114302093902</v>
      </c>
      <c r="R134" s="101">
        <v>183155</v>
      </c>
    </row>
    <row r="135" spans="1:32" ht="15">
      <c r="A135" s="94">
        <v>308</v>
      </c>
      <c r="B135" s="94" t="s">
        <v>112</v>
      </c>
      <c r="C135" s="119">
        <v>62138</v>
      </c>
      <c r="D135" s="147">
        <v>227</v>
      </c>
      <c r="E135" s="148">
        <v>0.61235500404639898</v>
      </c>
      <c r="F135" s="147">
        <v>1057</v>
      </c>
      <c r="G135" s="148">
        <v>2.8513622875640698</v>
      </c>
      <c r="H135" s="147">
        <v>3526</v>
      </c>
      <c r="I135" s="148">
        <v>9.5117345562449405</v>
      </c>
      <c r="J135" s="147">
        <v>17551</v>
      </c>
      <c r="K135" s="148">
        <v>47.345562449420001</v>
      </c>
      <c r="L135" s="147">
        <v>7325</v>
      </c>
      <c r="M135" s="148">
        <v>19.759913676827601</v>
      </c>
      <c r="N135" s="147">
        <v>6381</v>
      </c>
      <c r="O135" s="148">
        <v>17.213380091718399</v>
      </c>
      <c r="P135" s="147">
        <v>1003</v>
      </c>
      <c r="Q135" s="148">
        <v>2.7056919341785801</v>
      </c>
      <c r="R135" s="101">
        <v>37070</v>
      </c>
    </row>
    <row r="136" spans="1:32" ht="15">
      <c r="A136" s="94">
        <v>360</v>
      </c>
      <c r="B136" s="94" t="s">
        <v>1008</v>
      </c>
      <c r="C136" s="119">
        <v>306397</v>
      </c>
      <c r="D136" s="147">
        <v>1364</v>
      </c>
      <c r="E136" s="148">
        <v>0.56204081800838102</v>
      </c>
      <c r="F136" s="147">
        <v>6065</v>
      </c>
      <c r="G136" s="148">
        <v>2.4991037838862402</v>
      </c>
      <c r="H136" s="147">
        <v>22414</v>
      </c>
      <c r="I136" s="148">
        <v>9.2357645856597195</v>
      </c>
      <c r="J136" s="147">
        <v>116384</v>
      </c>
      <c r="K136" s="148">
        <v>47.956421233935103</v>
      </c>
      <c r="L136" s="147">
        <v>46096</v>
      </c>
      <c r="M136" s="148">
        <v>18.994012864306701</v>
      </c>
      <c r="N136" s="147">
        <v>43428</v>
      </c>
      <c r="O136" s="148">
        <v>17.894654431428101</v>
      </c>
      <c r="P136" s="147">
        <v>6936</v>
      </c>
      <c r="Q136" s="148">
        <v>2.8580022827757601</v>
      </c>
      <c r="R136" s="101">
        <v>242687</v>
      </c>
    </row>
    <row r="137" spans="1:32" ht="15">
      <c r="A137" s="94">
        <v>380</v>
      </c>
      <c r="B137" s="94" t="s">
        <v>139</v>
      </c>
      <c r="C137" s="119">
        <v>84068</v>
      </c>
      <c r="D137" s="147">
        <v>246</v>
      </c>
      <c r="E137" s="148">
        <v>0.52912329002839198</v>
      </c>
      <c r="F137" s="147">
        <v>1176</v>
      </c>
      <c r="G137" s="148">
        <v>2.52946743525768</v>
      </c>
      <c r="H137" s="147">
        <v>4318</v>
      </c>
      <c r="I137" s="148">
        <v>9.2876193753764102</v>
      </c>
      <c r="J137" s="147">
        <v>22620</v>
      </c>
      <c r="K137" s="148">
        <v>48.653531790415599</v>
      </c>
      <c r="L137" s="147">
        <v>8927</v>
      </c>
      <c r="M137" s="148">
        <v>19.201152886518098</v>
      </c>
      <c r="N137" s="147">
        <v>7949</v>
      </c>
      <c r="O137" s="148">
        <v>17.097565172502801</v>
      </c>
      <c r="P137" s="147">
        <v>1256</v>
      </c>
      <c r="Q137" s="148">
        <v>2.7015400499010598</v>
      </c>
      <c r="R137" s="101">
        <v>46492</v>
      </c>
    </row>
    <row r="138" spans="1:32" ht="15">
      <c r="A138" s="94">
        <v>631</v>
      </c>
      <c r="B138" s="94" t="s">
        <v>185</v>
      </c>
      <c r="C138" s="119">
        <v>109260</v>
      </c>
      <c r="D138" s="147">
        <v>565</v>
      </c>
      <c r="E138" s="148">
        <v>0.70454148689428098</v>
      </c>
      <c r="F138" s="147">
        <v>2097</v>
      </c>
      <c r="G138" s="148">
        <v>2.6149088460483298</v>
      </c>
      <c r="H138" s="147">
        <v>6537</v>
      </c>
      <c r="I138" s="148">
        <v>8.1514826545626899</v>
      </c>
      <c r="J138" s="147">
        <v>38487</v>
      </c>
      <c r="K138" s="148">
        <v>47.992368506372003</v>
      </c>
      <c r="L138" s="147">
        <v>15165</v>
      </c>
      <c r="M138" s="148">
        <v>18.910392298675699</v>
      </c>
      <c r="N138" s="147">
        <v>15189</v>
      </c>
      <c r="O138" s="148">
        <v>18.940319724667699</v>
      </c>
      <c r="P138" s="147">
        <v>2154</v>
      </c>
      <c r="Q138" s="148">
        <v>2.6859864827792599</v>
      </c>
      <c r="R138" s="101">
        <v>80194</v>
      </c>
    </row>
    <row r="139" spans="1:32">
      <c r="B139" s="104"/>
    </row>
    <row r="140" spans="1:32">
      <c r="B140" s="159" t="s">
        <v>325</v>
      </c>
      <c r="C140" s="960" t="s">
        <v>1050</v>
      </c>
      <c r="D140" s="961"/>
      <c r="E140" s="961"/>
      <c r="F140" s="962" t="s">
        <v>292</v>
      </c>
      <c r="G140" s="962"/>
      <c r="H140" s="160"/>
      <c r="I140" s="160"/>
      <c r="J140" s="160"/>
      <c r="K140" s="160"/>
      <c r="L140" s="160"/>
      <c r="M140" s="160"/>
      <c r="N140" s="160"/>
      <c r="O140" s="162"/>
      <c r="P140" s="162"/>
      <c r="Q140" s="162"/>
      <c r="R140" s="165"/>
    </row>
    <row r="141" spans="1:32">
      <c r="B141" s="38" t="s">
        <v>330</v>
      </c>
      <c r="C141" s="825" t="s">
        <v>331</v>
      </c>
      <c r="D141" s="826"/>
      <c r="E141" s="826"/>
      <c r="F141" s="826"/>
      <c r="G141" s="826"/>
      <c r="H141" s="826"/>
      <c r="I141" s="826"/>
      <c r="J141" s="826"/>
      <c r="K141" s="826"/>
      <c r="L141" s="826"/>
      <c r="M141" s="826"/>
      <c r="N141" s="826"/>
      <c r="O141" s="163"/>
      <c r="P141" s="163"/>
      <c r="Q141" s="163"/>
      <c r="R141" s="166"/>
    </row>
    <row r="142" spans="1:32">
      <c r="B142" s="39" t="s">
        <v>601</v>
      </c>
      <c r="C142" s="887" t="s">
        <v>333</v>
      </c>
      <c r="D142" s="888" t="s">
        <v>877</v>
      </c>
      <c r="E142" s="888"/>
      <c r="F142" s="888"/>
      <c r="G142" s="888"/>
      <c r="H142" s="888"/>
      <c r="I142" s="888"/>
      <c r="J142" s="888"/>
      <c r="K142" s="888"/>
      <c r="L142" s="888"/>
      <c r="M142" s="888"/>
      <c r="N142" s="888"/>
      <c r="O142" s="164"/>
      <c r="P142" s="164"/>
      <c r="Q142" s="164"/>
      <c r="R142" s="167"/>
    </row>
    <row r="143" spans="1:32">
      <c r="B143" s="161"/>
    </row>
  </sheetData>
  <sheetProtection autoFilter="0"/>
  <mergeCells count="11">
    <mergeCell ref="C1:Q1"/>
    <mergeCell ref="D2:Q2"/>
    <mergeCell ref="C140:E140"/>
    <mergeCell ref="F140:G140"/>
    <mergeCell ref="C141:N141"/>
    <mergeCell ref="U2:AA3"/>
    <mergeCell ref="C142:N142"/>
    <mergeCell ref="A2:A4"/>
    <mergeCell ref="B2:B3"/>
    <mergeCell ref="C2:C3"/>
    <mergeCell ref="R2:R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5.140625" style="79" customWidth="1"/>
    <col min="2" max="2" width="20.140625" style="116" customWidth="1"/>
    <col min="3" max="3" width="11.42578125" style="79" customWidth="1"/>
    <col min="4" max="4" width="13.7109375" style="76" customWidth="1"/>
    <col min="5" max="5" width="7.85546875" style="76" customWidth="1"/>
    <col min="6" max="6" width="11.42578125" style="76" customWidth="1"/>
    <col min="7" max="7" width="8.85546875" style="76" customWidth="1"/>
    <col min="8" max="8" width="13.7109375" style="76" customWidth="1"/>
    <col min="9" max="9" width="7.5703125" style="76" customWidth="1"/>
    <col min="10" max="10" width="12.28515625" style="76" customWidth="1"/>
    <col min="11" max="11" width="6.7109375" style="76" customWidth="1"/>
    <col min="12" max="12" width="11.42578125" style="76" customWidth="1"/>
    <col min="13" max="13" width="6.7109375" style="76" customWidth="1"/>
    <col min="14" max="14" width="11.42578125" style="76" customWidth="1"/>
    <col min="15" max="15" width="6.7109375" style="76" customWidth="1"/>
    <col min="16" max="16" width="12.7109375" style="76" customWidth="1"/>
    <col min="17" max="17" width="11.42578125" style="76" customWidth="1"/>
    <col min="18" max="24" width="11.42578125" style="76" hidden="1" customWidth="1"/>
    <col min="25" max="26" width="0" style="76" hidden="1" customWidth="1"/>
    <col min="27" max="16384" width="11.42578125" style="76" hidden="1"/>
  </cols>
  <sheetData>
    <row r="1" spans="1:26" ht="71.25" customHeight="1">
      <c r="A1" s="80"/>
      <c r="B1" s="80"/>
      <c r="C1" s="81"/>
      <c r="D1" s="963" t="s">
        <v>1051</v>
      </c>
      <c r="E1" s="963"/>
      <c r="F1" s="963"/>
      <c r="G1" s="963"/>
      <c r="H1" s="963"/>
      <c r="I1" s="963"/>
      <c r="J1" s="963"/>
      <c r="K1" s="963"/>
      <c r="L1" s="963"/>
      <c r="M1" s="963"/>
      <c r="N1" s="963"/>
      <c r="O1" s="963"/>
      <c r="P1" s="98" t="s">
        <v>292</v>
      </c>
      <c r="Q1" s="18" t="s">
        <v>314</v>
      </c>
    </row>
    <row r="2" spans="1:26" ht="12.75" customHeight="1">
      <c r="A2" s="964" t="s">
        <v>915</v>
      </c>
      <c r="B2" s="955" t="s">
        <v>916</v>
      </c>
      <c r="C2" s="956" t="s">
        <v>307</v>
      </c>
      <c r="D2" s="949" t="s">
        <v>1011</v>
      </c>
      <c r="E2" s="949"/>
      <c r="F2" s="949"/>
      <c r="G2" s="949"/>
      <c r="H2" s="949"/>
      <c r="I2" s="949"/>
      <c r="J2" s="949"/>
      <c r="K2" s="949"/>
      <c r="L2" s="949"/>
      <c r="M2" s="949"/>
      <c r="N2" s="949"/>
      <c r="O2" s="949"/>
      <c r="P2" s="948" t="s">
        <v>1012</v>
      </c>
    </row>
    <row r="3" spans="1:26" ht="12.75" customHeight="1">
      <c r="A3" s="964"/>
      <c r="B3" s="955"/>
      <c r="C3" s="956"/>
      <c r="D3" s="949"/>
      <c r="E3" s="949"/>
      <c r="F3" s="949"/>
      <c r="G3" s="949"/>
      <c r="H3" s="949"/>
      <c r="I3" s="949"/>
      <c r="J3" s="949"/>
      <c r="K3" s="949"/>
      <c r="L3" s="949"/>
      <c r="M3" s="949"/>
      <c r="N3" s="949"/>
      <c r="O3" s="949"/>
      <c r="P3" s="948"/>
      <c r="S3" s="947" t="s">
        <v>761</v>
      </c>
      <c r="T3" s="947"/>
      <c r="U3" s="947"/>
      <c r="V3" s="947"/>
      <c r="W3" s="947"/>
      <c r="X3" s="947"/>
      <c r="Y3" s="947"/>
    </row>
    <row r="4" spans="1:26" ht="33.75" customHeight="1">
      <c r="A4" s="964"/>
      <c r="B4" s="955"/>
      <c r="C4" s="956"/>
      <c r="D4" s="83" t="s">
        <v>1036</v>
      </c>
      <c r="E4" s="83" t="s">
        <v>605</v>
      </c>
      <c r="F4" s="83" t="s">
        <v>1037</v>
      </c>
      <c r="G4" s="83" t="s">
        <v>605</v>
      </c>
      <c r="H4" s="83" t="s">
        <v>1038</v>
      </c>
      <c r="I4" s="83" t="s">
        <v>605</v>
      </c>
      <c r="J4" s="83" t="s">
        <v>1039</v>
      </c>
      <c r="K4" s="83" t="s">
        <v>605</v>
      </c>
      <c r="L4" s="83" t="s">
        <v>1040</v>
      </c>
      <c r="M4" s="83" t="s">
        <v>605</v>
      </c>
      <c r="N4" s="83" t="s">
        <v>1041</v>
      </c>
      <c r="O4" s="83" t="s">
        <v>605</v>
      </c>
      <c r="P4" s="948"/>
      <c r="S4" s="947"/>
      <c r="T4" s="947"/>
      <c r="U4" s="947"/>
      <c r="V4" s="947"/>
      <c r="W4" s="947"/>
      <c r="X4" s="947"/>
      <c r="Y4" s="947"/>
    </row>
    <row r="5" spans="1:26" ht="20.25" customHeight="1">
      <c r="A5" s="964"/>
      <c r="B5" s="85" t="s">
        <v>950</v>
      </c>
      <c r="C5" s="86">
        <v>6963990</v>
      </c>
      <c r="D5" s="87">
        <v>168704</v>
      </c>
      <c r="E5" s="117">
        <v>2.4225192741517399E-2</v>
      </c>
      <c r="F5" s="87">
        <v>236487</v>
      </c>
      <c r="G5" s="117">
        <v>3.39585496245687E-2</v>
      </c>
      <c r="H5" s="87">
        <v>258407</v>
      </c>
      <c r="I5" s="117">
        <v>3.7106170456878897E-2</v>
      </c>
      <c r="J5" s="87">
        <v>702911</v>
      </c>
      <c r="K5" s="117">
        <v>0.10093509611587601</v>
      </c>
      <c r="L5" s="87">
        <v>1845902</v>
      </c>
      <c r="M5" s="117">
        <v>0.26506384989065201</v>
      </c>
      <c r="N5" s="87">
        <v>777227</v>
      </c>
      <c r="O5" s="117">
        <v>0.111606564627462</v>
      </c>
      <c r="P5" s="99">
        <v>3989638</v>
      </c>
      <c r="R5" t="s">
        <v>825</v>
      </c>
      <c r="S5" s="55" t="s">
        <v>1042</v>
      </c>
      <c r="T5" s="55" t="s">
        <v>1043</v>
      </c>
      <c r="U5" s="55" t="s">
        <v>1044</v>
      </c>
      <c r="V5" s="55" t="s">
        <v>1045</v>
      </c>
      <c r="W5" s="55" t="s">
        <v>1046</v>
      </c>
      <c r="X5" s="55" t="s">
        <v>1047</v>
      </c>
    </row>
    <row r="6" spans="1:26" ht="24.75" customHeight="1">
      <c r="A6" s="89">
        <v>1</v>
      </c>
      <c r="B6" s="90" t="s">
        <v>316</v>
      </c>
      <c r="C6" s="91">
        <v>110971</v>
      </c>
      <c r="D6" s="91">
        <v>1273</v>
      </c>
      <c r="E6" s="118">
        <v>1.14714655180182E-2</v>
      </c>
      <c r="F6" s="91">
        <v>1583</v>
      </c>
      <c r="G6" s="118">
        <v>1.42649881500572E-2</v>
      </c>
      <c r="H6" s="91">
        <v>1789</v>
      </c>
      <c r="I6" s="118">
        <v>1.6121328995863798E-2</v>
      </c>
      <c r="J6" s="91">
        <v>4789</v>
      </c>
      <c r="K6" s="118">
        <v>4.3155418983338002E-2</v>
      </c>
      <c r="L6" s="91">
        <v>12459</v>
      </c>
      <c r="M6" s="118">
        <v>0.11227257571797999</v>
      </c>
      <c r="N6" s="91">
        <v>2883</v>
      </c>
      <c r="O6" s="118">
        <v>2.5979760477962702E-2</v>
      </c>
      <c r="P6" s="100">
        <v>24776</v>
      </c>
      <c r="R6" s="55">
        <v>142</v>
      </c>
      <c r="S6" s="55">
        <v>26</v>
      </c>
      <c r="T6" s="55">
        <v>40</v>
      </c>
      <c r="U6" s="55">
        <v>56</v>
      </c>
      <c r="V6" s="55">
        <v>131</v>
      </c>
      <c r="W6" s="55">
        <v>342</v>
      </c>
      <c r="X6" s="55">
        <v>176</v>
      </c>
      <c r="Y6"/>
    </row>
    <row r="7" spans="1:26" ht="15">
      <c r="A7" s="93">
        <v>142</v>
      </c>
      <c r="B7" s="94" t="s">
        <v>67</v>
      </c>
      <c r="C7" s="119">
        <v>4482</v>
      </c>
      <c r="D7" s="96">
        <v>26</v>
      </c>
      <c r="E7" s="120">
        <v>5.8009817045961603E-3</v>
      </c>
      <c r="F7" s="96">
        <v>40</v>
      </c>
      <c r="G7" s="120">
        <v>8.9245872378402504E-3</v>
      </c>
      <c r="H7" s="96">
        <v>56</v>
      </c>
      <c r="I7" s="120">
        <v>1.2494422132976401E-2</v>
      </c>
      <c r="J7" s="96">
        <v>131</v>
      </c>
      <c r="K7" s="120">
        <v>2.9228023203926801E-2</v>
      </c>
      <c r="L7" s="96">
        <v>342</v>
      </c>
      <c r="M7" s="120">
        <v>7.63052208835341E-2</v>
      </c>
      <c r="N7" s="96">
        <v>176</v>
      </c>
      <c r="O7" s="120">
        <v>3.92681838464971E-2</v>
      </c>
      <c r="P7" s="101">
        <v>771</v>
      </c>
      <c r="R7" s="55">
        <v>425</v>
      </c>
      <c r="S7" s="55">
        <v>102</v>
      </c>
      <c r="T7" s="55">
        <v>138</v>
      </c>
      <c r="U7" s="55">
        <v>139</v>
      </c>
      <c r="V7" s="55">
        <v>459</v>
      </c>
      <c r="W7" s="55">
        <v>1044</v>
      </c>
      <c r="X7" s="55">
        <v>226</v>
      </c>
      <c r="Y7"/>
    </row>
    <row r="8" spans="1:26" ht="15">
      <c r="A8" s="93">
        <v>425</v>
      </c>
      <c r="B8" s="94" t="s">
        <v>147</v>
      </c>
      <c r="C8" s="119">
        <v>8902</v>
      </c>
      <c r="D8" s="96">
        <v>102</v>
      </c>
      <c r="E8" s="120">
        <v>1.14580993035273E-2</v>
      </c>
      <c r="F8" s="96">
        <v>138</v>
      </c>
      <c r="G8" s="120">
        <v>1.5502134351831001E-2</v>
      </c>
      <c r="H8" s="96">
        <v>139</v>
      </c>
      <c r="I8" s="120">
        <v>1.5614468658728399E-2</v>
      </c>
      <c r="J8" s="96">
        <v>459</v>
      </c>
      <c r="K8" s="120">
        <v>5.1561446865872801E-2</v>
      </c>
      <c r="L8" s="96">
        <v>1044</v>
      </c>
      <c r="M8" s="120">
        <v>0.11727701640080899</v>
      </c>
      <c r="N8" s="96">
        <v>226</v>
      </c>
      <c r="O8" s="120">
        <v>2.5387553358795799E-2</v>
      </c>
      <c r="P8" s="101">
        <v>2108</v>
      </c>
      <c r="R8" s="55">
        <v>579</v>
      </c>
      <c r="S8" s="55">
        <v>744</v>
      </c>
      <c r="T8" s="55">
        <v>928</v>
      </c>
      <c r="U8" s="55">
        <v>1090</v>
      </c>
      <c r="V8" s="55">
        <v>2551</v>
      </c>
      <c r="W8" s="55">
        <v>7298</v>
      </c>
      <c r="X8" s="55">
        <v>1768</v>
      </c>
      <c r="Y8"/>
      <c r="Z8" s="76" t="s">
        <v>1052</v>
      </c>
    </row>
    <row r="9" spans="1:26" ht="15">
      <c r="A9" s="93">
        <v>579</v>
      </c>
      <c r="B9" s="94" t="s">
        <v>171</v>
      </c>
      <c r="C9" s="119">
        <v>39161</v>
      </c>
      <c r="D9" s="96">
        <v>744</v>
      </c>
      <c r="E9" s="120">
        <v>1.8998493399045E-2</v>
      </c>
      <c r="F9" s="96">
        <v>928</v>
      </c>
      <c r="G9" s="120">
        <v>2.3697045529991599E-2</v>
      </c>
      <c r="H9" s="96">
        <v>1090</v>
      </c>
      <c r="I9" s="120">
        <v>2.7833814253977199E-2</v>
      </c>
      <c r="J9" s="96">
        <v>2551</v>
      </c>
      <c r="K9" s="120">
        <v>6.5141339598069503E-2</v>
      </c>
      <c r="L9" s="96">
        <v>7298</v>
      </c>
      <c r="M9" s="120">
        <v>0.18635887745460999</v>
      </c>
      <c r="N9" s="96">
        <v>1768</v>
      </c>
      <c r="O9" s="120">
        <v>4.5146957432139097E-2</v>
      </c>
      <c r="P9" s="101">
        <v>14379</v>
      </c>
      <c r="R9" s="55">
        <v>585</v>
      </c>
      <c r="S9" s="55">
        <v>107</v>
      </c>
      <c r="T9" s="55">
        <v>139</v>
      </c>
      <c r="U9" s="55">
        <v>158</v>
      </c>
      <c r="V9" s="55">
        <v>378</v>
      </c>
      <c r="W9" s="55">
        <v>1214</v>
      </c>
      <c r="X9" s="55">
        <v>390</v>
      </c>
      <c r="Y9"/>
    </row>
    <row r="10" spans="1:26" ht="15">
      <c r="A10" s="93">
        <v>585</v>
      </c>
      <c r="B10" s="94" t="s">
        <v>173</v>
      </c>
      <c r="C10" s="119">
        <v>15675</v>
      </c>
      <c r="D10" s="96">
        <v>107</v>
      </c>
      <c r="E10" s="120">
        <v>6.82615629984051E-3</v>
      </c>
      <c r="F10" s="96">
        <v>139</v>
      </c>
      <c r="G10" s="120">
        <v>8.8676236044657099E-3</v>
      </c>
      <c r="H10" s="96">
        <v>158</v>
      </c>
      <c r="I10" s="120">
        <v>1.00797448165869E-2</v>
      </c>
      <c r="J10" s="96">
        <v>378</v>
      </c>
      <c r="K10" s="120">
        <v>2.41148325358852E-2</v>
      </c>
      <c r="L10" s="96">
        <v>1214</v>
      </c>
      <c r="M10" s="120">
        <v>7.7448165869218502E-2</v>
      </c>
      <c r="N10" s="96">
        <v>390</v>
      </c>
      <c r="O10" s="120">
        <v>2.48803827751196E-2</v>
      </c>
      <c r="P10" s="101">
        <v>2386</v>
      </c>
      <c r="R10" s="55">
        <v>591</v>
      </c>
      <c r="S10" s="55">
        <v>237</v>
      </c>
      <c r="T10" s="55">
        <v>280</v>
      </c>
      <c r="U10" s="55">
        <v>288</v>
      </c>
      <c r="V10" s="55">
        <v>955</v>
      </c>
      <c r="W10" s="55">
        <v>1921</v>
      </c>
      <c r="X10" s="55">
        <v>257</v>
      </c>
      <c r="Y10"/>
    </row>
    <row r="11" spans="1:26" ht="15">
      <c r="A11" s="93">
        <v>591</v>
      </c>
      <c r="B11" s="94" t="s">
        <v>175</v>
      </c>
      <c r="C11" s="119">
        <v>20322</v>
      </c>
      <c r="D11" s="96">
        <v>237</v>
      </c>
      <c r="E11" s="120">
        <v>1.1662237968703901E-2</v>
      </c>
      <c r="F11" s="96">
        <v>280</v>
      </c>
      <c r="G11" s="120">
        <v>1.3778171439818901E-2</v>
      </c>
      <c r="H11" s="96">
        <v>288</v>
      </c>
      <c r="I11" s="120">
        <v>1.4171833480956599E-2</v>
      </c>
      <c r="J11" s="96">
        <v>955</v>
      </c>
      <c r="K11" s="120">
        <v>4.6993406160810901E-2</v>
      </c>
      <c r="L11" s="96">
        <v>1921</v>
      </c>
      <c r="M11" s="120">
        <v>9.4528097628186203E-2</v>
      </c>
      <c r="N11" s="96">
        <v>257</v>
      </c>
      <c r="O11" s="120">
        <v>1.26463930715481E-2</v>
      </c>
      <c r="P11" s="101">
        <v>3938</v>
      </c>
      <c r="R11" s="55">
        <v>893</v>
      </c>
      <c r="S11" s="55">
        <v>57</v>
      </c>
      <c r="T11" s="55">
        <v>58</v>
      </c>
      <c r="U11" s="55">
        <v>58</v>
      </c>
      <c r="V11" s="55">
        <v>315</v>
      </c>
      <c r="W11" s="55">
        <v>640</v>
      </c>
      <c r="X11" s="55">
        <v>66</v>
      </c>
      <c r="Y11"/>
    </row>
    <row r="12" spans="1:26" ht="15">
      <c r="A12" s="93">
        <v>893</v>
      </c>
      <c r="B12" s="94" t="s">
        <v>265</v>
      </c>
      <c r="C12" s="119">
        <v>22429</v>
      </c>
      <c r="D12" s="96">
        <v>57</v>
      </c>
      <c r="E12" s="120">
        <v>2.5413527130054799E-3</v>
      </c>
      <c r="F12" s="96">
        <v>58</v>
      </c>
      <c r="G12" s="120">
        <v>2.5859378483213701E-3</v>
      </c>
      <c r="H12" s="96">
        <v>58</v>
      </c>
      <c r="I12" s="120">
        <v>2.5859378483213701E-3</v>
      </c>
      <c r="J12" s="96">
        <v>315</v>
      </c>
      <c r="K12" s="120">
        <v>1.4044317624503999E-2</v>
      </c>
      <c r="L12" s="96">
        <v>640</v>
      </c>
      <c r="M12" s="120">
        <v>2.85344866021668E-2</v>
      </c>
      <c r="N12" s="96">
        <v>66</v>
      </c>
      <c r="O12" s="120">
        <v>2.9426189308484601E-3</v>
      </c>
      <c r="P12" s="101">
        <v>1194</v>
      </c>
      <c r="R12" s="55">
        <v>120</v>
      </c>
      <c r="S12" s="55">
        <v>78</v>
      </c>
      <c r="T12" s="55">
        <v>65</v>
      </c>
      <c r="U12" s="55">
        <v>67</v>
      </c>
      <c r="V12" s="55">
        <v>416</v>
      </c>
      <c r="W12" s="55">
        <v>606</v>
      </c>
      <c r="X12" s="55">
        <v>84</v>
      </c>
      <c r="Y12"/>
    </row>
    <row r="13" spans="1:26" ht="15">
      <c r="A13" s="89">
        <v>2</v>
      </c>
      <c r="B13" s="90" t="s">
        <v>317</v>
      </c>
      <c r="C13" s="91">
        <v>265907</v>
      </c>
      <c r="D13" s="91">
        <v>2171</v>
      </c>
      <c r="E13" s="118">
        <v>8.1645086439995906E-3</v>
      </c>
      <c r="F13" s="91">
        <v>2534</v>
      </c>
      <c r="G13" s="118">
        <v>9.5296475835536503E-3</v>
      </c>
      <c r="H13" s="91">
        <v>2640</v>
      </c>
      <c r="I13" s="118">
        <v>9.9282831967567597E-3</v>
      </c>
      <c r="J13" s="91">
        <v>7618</v>
      </c>
      <c r="K13" s="118">
        <v>2.8649114163974601E-2</v>
      </c>
      <c r="L13" s="91">
        <v>16534</v>
      </c>
      <c r="M13" s="118">
        <v>6.2179634233021301E-2</v>
      </c>
      <c r="N13" s="91">
        <v>2748</v>
      </c>
      <c r="O13" s="118">
        <v>1.0334440236624101E-2</v>
      </c>
      <c r="P13" s="100">
        <v>34245</v>
      </c>
      <c r="R13" s="55">
        <v>154</v>
      </c>
      <c r="S13" s="55">
        <v>1244</v>
      </c>
      <c r="T13" s="55">
        <v>1496</v>
      </c>
      <c r="U13" s="55">
        <v>1517</v>
      </c>
      <c r="V13" s="55">
        <v>4003</v>
      </c>
      <c r="W13" s="55">
        <v>9627</v>
      </c>
      <c r="X13" s="55">
        <v>1695</v>
      </c>
      <c r="Y13"/>
    </row>
    <row r="14" spans="1:26" ht="15">
      <c r="A14" s="93">
        <v>120</v>
      </c>
      <c r="B14" s="94" t="s">
        <v>57</v>
      </c>
      <c r="C14" s="119">
        <v>28944</v>
      </c>
      <c r="D14" s="96">
        <v>78</v>
      </c>
      <c r="E14" s="120">
        <v>2.6948590381426201E-3</v>
      </c>
      <c r="F14" s="96">
        <v>65</v>
      </c>
      <c r="G14" s="120">
        <v>2.2457158651188499E-3</v>
      </c>
      <c r="H14" s="96">
        <v>67</v>
      </c>
      <c r="I14" s="120">
        <v>2.3148148148148099E-3</v>
      </c>
      <c r="J14" s="96">
        <v>416</v>
      </c>
      <c r="K14" s="120">
        <v>1.43725815367606E-2</v>
      </c>
      <c r="L14" s="96">
        <v>606</v>
      </c>
      <c r="M14" s="120">
        <v>2.0936981757877299E-2</v>
      </c>
      <c r="N14" s="96">
        <v>84</v>
      </c>
      <c r="O14" s="120">
        <v>2.90215588723051E-3</v>
      </c>
      <c r="P14" s="101">
        <v>1316</v>
      </c>
      <c r="R14" s="55">
        <v>250</v>
      </c>
      <c r="S14" s="55">
        <v>563</v>
      </c>
      <c r="T14" s="55">
        <v>740</v>
      </c>
      <c r="U14" s="55">
        <v>789</v>
      </c>
      <c r="V14" s="55">
        <v>1815</v>
      </c>
      <c r="W14" s="55">
        <v>3974</v>
      </c>
      <c r="X14" s="55">
        <v>667</v>
      </c>
      <c r="Y14"/>
    </row>
    <row r="15" spans="1:26" ht="15">
      <c r="A15" s="93">
        <v>154</v>
      </c>
      <c r="B15" s="94" t="s">
        <v>77</v>
      </c>
      <c r="C15" s="119">
        <v>93976</v>
      </c>
      <c r="D15" s="96">
        <v>1244</v>
      </c>
      <c r="E15" s="120">
        <v>1.3237422320592499E-2</v>
      </c>
      <c r="F15" s="96">
        <v>1496</v>
      </c>
      <c r="G15" s="120">
        <v>1.5918958031837901E-2</v>
      </c>
      <c r="H15" s="96">
        <v>1517</v>
      </c>
      <c r="I15" s="120">
        <v>1.61424193411084E-2</v>
      </c>
      <c r="J15" s="96">
        <v>4003</v>
      </c>
      <c r="K15" s="120">
        <v>4.2595981952839E-2</v>
      </c>
      <c r="L15" s="96">
        <v>9627</v>
      </c>
      <c r="M15" s="120">
        <v>0.10244104877841199</v>
      </c>
      <c r="N15" s="96">
        <v>1695</v>
      </c>
      <c r="O15" s="120">
        <v>1.8036519962543601E-2</v>
      </c>
      <c r="P15" s="101">
        <v>19582</v>
      </c>
      <c r="R15" s="55">
        <v>495</v>
      </c>
      <c r="S15" s="55">
        <v>81</v>
      </c>
      <c r="T15" s="55">
        <v>43</v>
      </c>
      <c r="U15" s="55">
        <v>58</v>
      </c>
      <c r="V15" s="55">
        <v>370</v>
      </c>
      <c r="W15" s="55">
        <v>583</v>
      </c>
      <c r="X15" s="55">
        <v>61</v>
      </c>
      <c r="Y15"/>
    </row>
    <row r="16" spans="1:26" ht="15">
      <c r="A16" s="93">
        <v>250</v>
      </c>
      <c r="B16" s="94" t="s">
        <v>99</v>
      </c>
      <c r="C16" s="119">
        <v>56596</v>
      </c>
      <c r="D16" s="96">
        <v>563</v>
      </c>
      <c r="E16" s="120">
        <v>9.9476994840624802E-3</v>
      </c>
      <c r="F16" s="96">
        <v>740</v>
      </c>
      <c r="G16" s="120">
        <v>1.3075128984380501E-2</v>
      </c>
      <c r="H16" s="96">
        <v>789</v>
      </c>
      <c r="I16" s="120">
        <v>1.3940914552265199E-2</v>
      </c>
      <c r="J16" s="96">
        <v>1815</v>
      </c>
      <c r="K16" s="120">
        <v>3.2069404198176499E-2</v>
      </c>
      <c r="L16" s="96">
        <v>3974</v>
      </c>
      <c r="M16" s="120">
        <v>7.0216976464767794E-2</v>
      </c>
      <c r="N16" s="96">
        <v>667</v>
      </c>
      <c r="O16" s="120">
        <v>1.1785285179164599E-2</v>
      </c>
      <c r="P16" s="101">
        <v>8548</v>
      </c>
      <c r="R16" s="55">
        <v>790</v>
      </c>
      <c r="S16" s="55">
        <v>92</v>
      </c>
      <c r="T16" s="55">
        <v>99</v>
      </c>
      <c r="U16" s="55">
        <v>116</v>
      </c>
      <c r="V16" s="55">
        <v>542</v>
      </c>
      <c r="W16" s="55">
        <v>988</v>
      </c>
      <c r="X16" s="55">
        <v>116</v>
      </c>
      <c r="Y16"/>
    </row>
    <row r="17" spans="1:25" ht="15">
      <c r="A17" s="93">
        <v>495</v>
      </c>
      <c r="B17" s="94" t="s">
        <v>161</v>
      </c>
      <c r="C17" s="119">
        <v>29853</v>
      </c>
      <c r="D17" s="96">
        <v>81</v>
      </c>
      <c r="E17" s="120">
        <v>2.7132951462164601E-3</v>
      </c>
      <c r="F17" s="96">
        <v>43</v>
      </c>
      <c r="G17" s="120">
        <v>1.4403912504605901E-3</v>
      </c>
      <c r="H17" s="96">
        <v>58</v>
      </c>
      <c r="I17" s="120">
        <v>1.94285331457475E-3</v>
      </c>
      <c r="J17" s="96">
        <v>370</v>
      </c>
      <c r="K17" s="120">
        <v>1.2394064248149299E-2</v>
      </c>
      <c r="L17" s="96">
        <v>583</v>
      </c>
      <c r="M17" s="120">
        <v>1.95290255585703E-2</v>
      </c>
      <c r="N17" s="96">
        <v>61</v>
      </c>
      <c r="O17" s="120">
        <v>2.0433457273975799E-3</v>
      </c>
      <c r="P17" s="101">
        <v>1196</v>
      </c>
      <c r="R17" s="55">
        <v>895</v>
      </c>
      <c r="S17" s="55">
        <v>113</v>
      </c>
      <c r="T17" s="55">
        <v>91</v>
      </c>
      <c r="U17" s="55">
        <v>93</v>
      </c>
      <c r="V17" s="55">
        <v>472</v>
      </c>
      <c r="W17" s="55">
        <v>756</v>
      </c>
      <c r="X17" s="55">
        <v>125</v>
      </c>
      <c r="Y17"/>
    </row>
    <row r="18" spans="1:25" ht="15">
      <c r="A18" s="93">
        <v>790</v>
      </c>
      <c r="B18" s="94" t="s">
        <v>234</v>
      </c>
      <c r="C18" s="119">
        <v>29542</v>
      </c>
      <c r="D18" s="96">
        <v>92</v>
      </c>
      <c r="E18" s="120">
        <v>3.1142102768939102E-3</v>
      </c>
      <c r="F18" s="96">
        <v>99</v>
      </c>
      <c r="G18" s="120">
        <v>3.3511610588314901E-3</v>
      </c>
      <c r="H18" s="96">
        <v>116</v>
      </c>
      <c r="I18" s="120">
        <v>3.9266129578227598E-3</v>
      </c>
      <c r="J18" s="96">
        <v>542</v>
      </c>
      <c r="K18" s="120">
        <v>1.8346760544309799E-2</v>
      </c>
      <c r="L18" s="96">
        <v>988</v>
      </c>
      <c r="M18" s="120">
        <v>3.3443910364904197E-2</v>
      </c>
      <c r="N18" s="96">
        <v>116</v>
      </c>
      <c r="O18" s="120">
        <v>3.9266129578227598E-3</v>
      </c>
      <c r="P18" s="101">
        <v>1953</v>
      </c>
      <c r="R18" s="55">
        <v>45</v>
      </c>
      <c r="S18" s="55">
        <v>4930</v>
      </c>
      <c r="T18" s="55">
        <v>7012</v>
      </c>
      <c r="U18" s="55">
        <v>7510</v>
      </c>
      <c r="V18" s="55">
        <v>14956</v>
      </c>
      <c r="W18" s="55">
        <v>36865</v>
      </c>
      <c r="X18" s="55">
        <v>8225</v>
      </c>
      <c r="Y18"/>
    </row>
    <row r="19" spans="1:25" ht="15">
      <c r="A19" s="93">
        <v>895</v>
      </c>
      <c r="B19" s="94" t="s">
        <v>267</v>
      </c>
      <c r="C19" s="119">
        <v>26996</v>
      </c>
      <c r="D19" s="96">
        <v>113</v>
      </c>
      <c r="E19" s="120">
        <v>4.1858053044895498E-3</v>
      </c>
      <c r="F19" s="96">
        <v>91</v>
      </c>
      <c r="G19" s="120">
        <v>3.37086975848274E-3</v>
      </c>
      <c r="H19" s="96">
        <v>93</v>
      </c>
      <c r="I19" s="120">
        <v>3.4449548081197201E-3</v>
      </c>
      <c r="J19" s="96">
        <v>472</v>
      </c>
      <c r="K19" s="120">
        <v>1.7484071714328E-2</v>
      </c>
      <c r="L19" s="96">
        <v>756</v>
      </c>
      <c r="M19" s="120">
        <v>2.80041487627797E-2</v>
      </c>
      <c r="N19" s="96">
        <v>125</v>
      </c>
      <c r="O19" s="120">
        <v>4.6303156023114501E-3</v>
      </c>
      <c r="P19" s="101">
        <v>1650</v>
      </c>
      <c r="R19" s="55">
        <v>51</v>
      </c>
      <c r="S19" s="55">
        <v>244</v>
      </c>
      <c r="T19" s="55">
        <v>343</v>
      </c>
      <c r="U19" s="55">
        <v>296</v>
      </c>
      <c r="V19" s="55">
        <v>754</v>
      </c>
      <c r="W19" s="55">
        <v>1793</v>
      </c>
      <c r="X19" s="55">
        <v>401</v>
      </c>
      <c r="Y19"/>
    </row>
    <row r="20" spans="1:25" ht="15">
      <c r="A20" s="89">
        <v>3</v>
      </c>
      <c r="B20" s="90" t="s">
        <v>616</v>
      </c>
      <c r="C20" s="91">
        <v>522249</v>
      </c>
      <c r="D20" s="91">
        <v>13444</v>
      </c>
      <c r="E20" s="118">
        <v>2.5742509798965599E-2</v>
      </c>
      <c r="F20" s="91">
        <v>17595</v>
      </c>
      <c r="G20" s="118">
        <v>3.3690825640642699E-2</v>
      </c>
      <c r="H20" s="91">
        <v>18517</v>
      </c>
      <c r="I20" s="118">
        <v>3.5456267029711899E-2</v>
      </c>
      <c r="J20" s="91">
        <v>38709</v>
      </c>
      <c r="K20" s="118">
        <v>7.4119816409413897E-2</v>
      </c>
      <c r="L20" s="91">
        <v>86981</v>
      </c>
      <c r="M20" s="118">
        <v>0.16655082154298001</v>
      </c>
      <c r="N20" s="91">
        <v>18170</v>
      </c>
      <c r="O20" s="118">
        <v>3.47918330145199E-2</v>
      </c>
      <c r="P20" s="100">
        <v>193416</v>
      </c>
      <c r="R20" s="55">
        <v>147</v>
      </c>
      <c r="S20" s="55">
        <v>1881</v>
      </c>
      <c r="T20" s="55">
        <v>2552</v>
      </c>
      <c r="U20" s="55">
        <v>2606</v>
      </c>
      <c r="V20" s="55">
        <v>5473</v>
      </c>
      <c r="W20" s="55">
        <v>11538</v>
      </c>
      <c r="X20" s="55">
        <v>2333</v>
      </c>
      <c r="Y20"/>
    </row>
    <row r="21" spans="1:25" ht="15">
      <c r="A21" s="93">
        <v>45</v>
      </c>
      <c r="B21" s="94" t="s">
        <v>32</v>
      </c>
      <c r="C21" s="119">
        <v>125881</v>
      </c>
      <c r="D21" s="96">
        <v>4930</v>
      </c>
      <c r="E21" s="120">
        <v>3.9163972323067002E-2</v>
      </c>
      <c r="F21" s="96">
        <v>7012</v>
      </c>
      <c r="G21" s="120">
        <v>5.5703402419745598E-2</v>
      </c>
      <c r="H21" s="96">
        <v>7510</v>
      </c>
      <c r="I21" s="120">
        <v>5.9659519705118298E-2</v>
      </c>
      <c r="J21" s="96">
        <v>14956</v>
      </c>
      <c r="K21" s="120">
        <v>0.11881062273099199</v>
      </c>
      <c r="L21" s="96">
        <v>36865</v>
      </c>
      <c r="M21" s="120">
        <v>0.29285595125555097</v>
      </c>
      <c r="N21" s="96">
        <v>8225</v>
      </c>
      <c r="O21" s="120">
        <v>6.5339487293555001E-2</v>
      </c>
      <c r="P21" s="101">
        <v>79498</v>
      </c>
      <c r="R21" s="55">
        <v>172</v>
      </c>
      <c r="S21" s="55">
        <v>2279</v>
      </c>
      <c r="T21" s="55">
        <v>2781</v>
      </c>
      <c r="U21" s="55">
        <v>3115</v>
      </c>
      <c r="V21" s="55">
        <v>6159</v>
      </c>
      <c r="W21" s="55">
        <v>13654</v>
      </c>
      <c r="X21" s="55">
        <v>2849</v>
      </c>
      <c r="Y21"/>
    </row>
    <row r="22" spans="1:25" ht="15">
      <c r="A22" s="93">
        <v>51</v>
      </c>
      <c r="B22" s="94" t="s">
        <v>35</v>
      </c>
      <c r="C22" s="119">
        <v>31950</v>
      </c>
      <c r="D22" s="96">
        <v>244</v>
      </c>
      <c r="E22" s="120">
        <v>7.6369327073552403E-3</v>
      </c>
      <c r="F22" s="96">
        <v>343</v>
      </c>
      <c r="G22" s="120">
        <v>1.0735524256651001E-2</v>
      </c>
      <c r="H22" s="96">
        <v>296</v>
      </c>
      <c r="I22" s="120">
        <v>9.2644757433489808E-3</v>
      </c>
      <c r="J22" s="96">
        <v>754</v>
      </c>
      <c r="K22" s="120">
        <v>2.35993740219092E-2</v>
      </c>
      <c r="L22" s="96">
        <v>1793</v>
      </c>
      <c r="M22" s="120">
        <v>5.6118935837245698E-2</v>
      </c>
      <c r="N22" s="96">
        <v>401</v>
      </c>
      <c r="O22" s="120">
        <v>1.2550860719874799E-2</v>
      </c>
      <c r="P22" s="101">
        <v>3831</v>
      </c>
      <c r="R22" s="55">
        <v>475</v>
      </c>
      <c r="S22" s="55">
        <v>8</v>
      </c>
      <c r="T22" s="55">
        <v>15</v>
      </c>
      <c r="U22" s="55">
        <v>12</v>
      </c>
      <c r="V22" s="55">
        <v>48</v>
      </c>
      <c r="W22" s="55">
        <v>174</v>
      </c>
      <c r="X22" s="55">
        <v>26</v>
      </c>
      <c r="Y22"/>
    </row>
    <row r="23" spans="1:25" ht="15">
      <c r="A23" s="93">
        <v>147</v>
      </c>
      <c r="B23" s="94" t="s">
        <v>71</v>
      </c>
      <c r="C23" s="119">
        <v>51298</v>
      </c>
      <c r="D23" s="96">
        <v>1881</v>
      </c>
      <c r="E23" s="120">
        <v>3.6668096222074897E-2</v>
      </c>
      <c r="F23" s="96">
        <v>2552</v>
      </c>
      <c r="G23" s="120">
        <v>4.9748528207727398E-2</v>
      </c>
      <c r="H23" s="96">
        <v>2606</v>
      </c>
      <c r="I23" s="120">
        <v>5.0801200826542901E-2</v>
      </c>
      <c r="J23" s="96">
        <v>5473</v>
      </c>
      <c r="K23" s="120">
        <v>0.106690319310694</v>
      </c>
      <c r="L23" s="96">
        <v>11538</v>
      </c>
      <c r="M23" s="120">
        <v>0.22492104955358899</v>
      </c>
      <c r="N23" s="96">
        <v>2333</v>
      </c>
      <c r="O23" s="120">
        <v>4.54793559203088E-2</v>
      </c>
      <c r="P23" s="101">
        <v>26383</v>
      </c>
      <c r="R23" s="55">
        <v>480</v>
      </c>
      <c r="S23" s="55">
        <v>126</v>
      </c>
      <c r="T23" s="55">
        <v>168</v>
      </c>
      <c r="U23" s="55">
        <v>144</v>
      </c>
      <c r="V23" s="55">
        <v>506</v>
      </c>
      <c r="W23" s="55">
        <v>1046</v>
      </c>
      <c r="X23" s="55">
        <v>144</v>
      </c>
      <c r="Y23"/>
    </row>
    <row r="24" spans="1:25" ht="15">
      <c r="A24" s="93">
        <v>172</v>
      </c>
      <c r="B24" s="94" t="s">
        <v>79</v>
      </c>
      <c r="C24" s="119">
        <v>56664</v>
      </c>
      <c r="D24" s="96">
        <v>2279</v>
      </c>
      <c r="E24" s="120">
        <v>4.0219539743046699E-2</v>
      </c>
      <c r="F24" s="96">
        <v>2781</v>
      </c>
      <c r="G24" s="120">
        <v>4.9078780177890698E-2</v>
      </c>
      <c r="H24" s="96">
        <v>3115</v>
      </c>
      <c r="I24" s="120">
        <v>5.4973175208245101E-2</v>
      </c>
      <c r="J24" s="96">
        <v>6159</v>
      </c>
      <c r="K24" s="120">
        <v>0.10869335027530699</v>
      </c>
      <c r="L24" s="96">
        <v>13654</v>
      </c>
      <c r="M24" s="120">
        <v>0.24096428067203199</v>
      </c>
      <c r="N24" s="96">
        <v>2849</v>
      </c>
      <c r="O24" s="120">
        <v>5.0278836651136499E-2</v>
      </c>
      <c r="P24" s="101">
        <v>30837</v>
      </c>
      <c r="R24" s="55">
        <v>490</v>
      </c>
      <c r="S24" s="55">
        <v>463</v>
      </c>
      <c r="T24" s="55">
        <v>491</v>
      </c>
      <c r="U24" s="55">
        <v>467</v>
      </c>
      <c r="V24" s="55">
        <v>1326</v>
      </c>
      <c r="W24" s="55">
        <v>2593</v>
      </c>
      <c r="X24" s="55">
        <v>426</v>
      </c>
      <c r="Y24"/>
    </row>
    <row r="25" spans="1:25" ht="15">
      <c r="A25" s="93">
        <v>475</v>
      </c>
      <c r="B25" s="94" t="s">
        <v>153</v>
      </c>
      <c r="C25" s="119">
        <v>6023</v>
      </c>
      <c r="D25" s="96">
        <v>8</v>
      </c>
      <c r="E25" s="120">
        <v>1.32824173999668E-3</v>
      </c>
      <c r="F25" s="96">
        <v>15</v>
      </c>
      <c r="G25" s="120">
        <v>2.4904532624937699E-3</v>
      </c>
      <c r="H25" s="96">
        <v>12</v>
      </c>
      <c r="I25" s="120">
        <v>1.9923626099950199E-3</v>
      </c>
      <c r="J25" s="96">
        <v>48</v>
      </c>
      <c r="K25" s="120">
        <v>7.9694504399800796E-3</v>
      </c>
      <c r="L25" s="96">
        <v>174</v>
      </c>
      <c r="M25" s="120">
        <v>2.8889257844927799E-2</v>
      </c>
      <c r="N25" s="96">
        <v>26</v>
      </c>
      <c r="O25" s="120">
        <v>4.3167856549892096E-3</v>
      </c>
      <c r="P25" s="101">
        <v>283</v>
      </c>
      <c r="R25" s="55">
        <v>659</v>
      </c>
      <c r="S25" s="55">
        <v>155</v>
      </c>
      <c r="T25" s="55">
        <v>138</v>
      </c>
      <c r="U25" s="55">
        <v>134</v>
      </c>
      <c r="V25" s="55">
        <v>472</v>
      </c>
      <c r="W25" s="55">
        <v>851</v>
      </c>
      <c r="X25" s="55">
        <v>102</v>
      </c>
      <c r="Y25"/>
    </row>
    <row r="26" spans="1:25" ht="15">
      <c r="A26" s="93">
        <v>480</v>
      </c>
      <c r="B26" s="94" t="s">
        <v>155</v>
      </c>
      <c r="C26" s="119">
        <v>13717</v>
      </c>
      <c r="D26" s="96">
        <v>126</v>
      </c>
      <c r="E26" s="120">
        <v>9.1856820004374094E-3</v>
      </c>
      <c r="F26" s="96">
        <v>168</v>
      </c>
      <c r="G26" s="120">
        <v>1.22475760005832E-2</v>
      </c>
      <c r="H26" s="96">
        <v>144</v>
      </c>
      <c r="I26" s="120">
        <v>1.04979222862142E-2</v>
      </c>
      <c r="J26" s="96">
        <v>506</v>
      </c>
      <c r="K26" s="120">
        <v>3.68885324779471E-2</v>
      </c>
      <c r="L26" s="96">
        <v>1046</v>
      </c>
      <c r="M26" s="120">
        <v>7.6255741051250298E-2</v>
      </c>
      <c r="N26" s="96">
        <v>144</v>
      </c>
      <c r="O26" s="120">
        <v>1.04979222862142E-2</v>
      </c>
      <c r="P26" s="101">
        <v>2134</v>
      </c>
      <c r="R26" s="55">
        <v>665</v>
      </c>
      <c r="S26" s="55">
        <v>173</v>
      </c>
      <c r="T26" s="55">
        <v>209</v>
      </c>
      <c r="U26" s="55">
        <v>188</v>
      </c>
      <c r="V26" s="55">
        <v>613</v>
      </c>
      <c r="W26" s="55">
        <v>1228</v>
      </c>
      <c r="X26" s="55">
        <v>193</v>
      </c>
      <c r="Y26"/>
    </row>
    <row r="27" spans="1:25" ht="15">
      <c r="A27" s="93">
        <v>490</v>
      </c>
      <c r="B27" s="94" t="s">
        <v>159</v>
      </c>
      <c r="C27" s="119">
        <v>42372</v>
      </c>
      <c r="D27" s="96">
        <v>463</v>
      </c>
      <c r="E27" s="120">
        <v>1.09270272821675E-2</v>
      </c>
      <c r="F27" s="96">
        <v>491</v>
      </c>
      <c r="G27" s="120">
        <v>1.15878410270934E-2</v>
      </c>
      <c r="H27" s="96">
        <v>467</v>
      </c>
      <c r="I27" s="120">
        <v>1.10214292457283E-2</v>
      </c>
      <c r="J27" s="96">
        <v>1326</v>
      </c>
      <c r="K27" s="120">
        <v>3.1294250920419098E-2</v>
      </c>
      <c r="L27" s="96">
        <v>2593</v>
      </c>
      <c r="M27" s="120">
        <v>6.1196072878315903E-2</v>
      </c>
      <c r="N27" s="96">
        <v>426</v>
      </c>
      <c r="O27" s="120">
        <v>1.0053809119229699E-2</v>
      </c>
      <c r="P27" s="101">
        <v>5766</v>
      </c>
      <c r="R27" s="55">
        <v>837</v>
      </c>
      <c r="S27" s="55">
        <v>3178</v>
      </c>
      <c r="T27" s="55">
        <v>3876</v>
      </c>
      <c r="U27" s="55">
        <v>4038</v>
      </c>
      <c r="V27" s="55">
        <v>8336</v>
      </c>
      <c r="W27" s="55">
        <v>17105</v>
      </c>
      <c r="X27" s="55">
        <v>3457</v>
      </c>
      <c r="Y27"/>
    </row>
    <row r="28" spans="1:25" ht="15">
      <c r="A28" s="93">
        <v>659</v>
      </c>
      <c r="B28" s="94" t="s">
        <v>199</v>
      </c>
      <c r="C28" s="119">
        <v>19844</v>
      </c>
      <c r="D28" s="96">
        <v>155</v>
      </c>
      <c r="E28" s="120">
        <v>7.8109252166901804E-3</v>
      </c>
      <c r="F28" s="96">
        <v>138</v>
      </c>
      <c r="G28" s="120">
        <v>6.9542430961499696E-3</v>
      </c>
      <c r="H28" s="96">
        <v>134</v>
      </c>
      <c r="I28" s="120">
        <v>6.7526708324934497E-3</v>
      </c>
      <c r="J28" s="96">
        <v>472</v>
      </c>
      <c r="K28" s="120">
        <v>2.3785527111469501E-2</v>
      </c>
      <c r="L28" s="96">
        <v>851</v>
      </c>
      <c r="M28" s="120">
        <v>4.2884499092924799E-2</v>
      </c>
      <c r="N28" s="96">
        <v>102</v>
      </c>
      <c r="O28" s="120">
        <v>5.14009272324128E-3</v>
      </c>
      <c r="P28" s="101">
        <v>1852</v>
      </c>
      <c r="R28" s="55">
        <v>873</v>
      </c>
      <c r="S28" s="55">
        <v>7</v>
      </c>
      <c r="T28" s="55">
        <v>10</v>
      </c>
      <c r="U28" s="55">
        <v>7</v>
      </c>
      <c r="V28" s="55">
        <v>66</v>
      </c>
      <c r="W28" s="55">
        <v>134</v>
      </c>
      <c r="X28" s="55">
        <v>14</v>
      </c>
      <c r="Y28"/>
    </row>
    <row r="29" spans="1:25" ht="15">
      <c r="A29" s="93">
        <v>665</v>
      </c>
      <c r="B29" s="94" t="s">
        <v>207</v>
      </c>
      <c r="C29" s="119">
        <v>32528</v>
      </c>
      <c r="D29" s="96">
        <v>173</v>
      </c>
      <c r="E29" s="120">
        <v>5.3184948352188897E-3</v>
      </c>
      <c r="F29" s="96">
        <v>209</v>
      </c>
      <c r="G29" s="120">
        <v>6.4252336448598103E-3</v>
      </c>
      <c r="H29" s="96">
        <v>188</v>
      </c>
      <c r="I29" s="120">
        <v>5.7796360059026103E-3</v>
      </c>
      <c r="J29" s="96">
        <v>613</v>
      </c>
      <c r="K29" s="120">
        <v>1.8845302508608001E-2</v>
      </c>
      <c r="L29" s="96">
        <v>1228</v>
      </c>
      <c r="M29" s="120">
        <v>3.7752090506640398E-2</v>
      </c>
      <c r="N29" s="96">
        <v>193</v>
      </c>
      <c r="O29" s="120">
        <v>5.9333497294638497E-3</v>
      </c>
      <c r="P29" s="101">
        <v>2604</v>
      </c>
      <c r="R29" s="55">
        <v>31</v>
      </c>
      <c r="S29" s="55">
        <v>145</v>
      </c>
      <c r="T29" s="55">
        <v>160</v>
      </c>
      <c r="U29" s="55">
        <v>203</v>
      </c>
      <c r="V29" s="55">
        <v>612</v>
      </c>
      <c r="W29" s="55">
        <v>1545</v>
      </c>
      <c r="X29" s="55">
        <v>446</v>
      </c>
      <c r="Y29"/>
    </row>
    <row r="30" spans="1:25" ht="15">
      <c r="A30" s="93">
        <v>837</v>
      </c>
      <c r="B30" s="94" t="s">
        <v>242</v>
      </c>
      <c r="C30" s="119">
        <v>130286</v>
      </c>
      <c r="D30" s="96">
        <v>3178</v>
      </c>
      <c r="E30" s="120">
        <v>2.4392490367345698E-2</v>
      </c>
      <c r="F30" s="96">
        <v>3876</v>
      </c>
      <c r="G30" s="120">
        <v>2.9749934758914999E-2</v>
      </c>
      <c r="H30" s="96">
        <v>4038</v>
      </c>
      <c r="I30" s="120">
        <v>3.0993353084751998E-2</v>
      </c>
      <c r="J30" s="96">
        <v>8336</v>
      </c>
      <c r="K30" s="120">
        <v>6.3982315828254796E-2</v>
      </c>
      <c r="L30" s="96">
        <v>17105</v>
      </c>
      <c r="M30" s="120">
        <v>0.131288089280506</v>
      </c>
      <c r="N30" s="96">
        <v>3457</v>
      </c>
      <c r="O30" s="120">
        <v>2.65339330396205E-2</v>
      </c>
      <c r="P30" s="101">
        <v>39990</v>
      </c>
      <c r="R30" s="55">
        <v>40</v>
      </c>
      <c r="S30" s="55">
        <v>74</v>
      </c>
      <c r="T30" s="55">
        <v>78</v>
      </c>
      <c r="U30" s="55">
        <v>82</v>
      </c>
      <c r="V30" s="55">
        <v>369</v>
      </c>
      <c r="W30" s="55">
        <v>759</v>
      </c>
      <c r="X30" s="55">
        <v>112</v>
      </c>
      <c r="Y30"/>
    </row>
    <row r="31" spans="1:25" ht="15">
      <c r="A31" s="93">
        <v>873</v>
      </c>
      <c r="B31" s="94" t="s">
        <v>992</v>
      </c>
      <c r="C31" s="119">
        <v>11686</v>
      </c>
      <c r="D31" s="96">
        <v>7</v>
      </c>
      <c r="E31" s="120">
        <v>5.9900735923327098E-4</v>
      </c>
      <c r="F31" s="96">
        <v>10</v>
      </c>
      <c r="G31" s="120">
        <v>8.55724798904672E-4</v>
      </c>
      <c r="H31" s="96">
        <v>7</v>
      </c>
      <c r="I31" s="120">
        <v>5.9900735923327098E-4</v>
      </c>
      <c r="J31" s="96">
        <v>66</v>
      </c>
      <c r="K31" s="120">
        <v>5.6477836727708399E-3</v>
      </c>
      <c r="L31" s="96">
        <v>134</v>
      </c>
      <c r="M31" s="120">
        <v>1.1466712305322599E-2</v>
      </c>
      <c r="N31" s="96">
        <v>14</v>
      </c>
      <c r="O31" s="120">
        <v>1.19801471846654E-3</v>
      </c>
      <c r="P31" s="101">
        <v>238</v>
      </c>
      <c r="R31" s="55">
        <v>190</v>
      </c>
      <c r="S31" s="55">
        <v>129</v>
      </c>
      <c r="T31" s="55">
        <v>180</v>
      </c>
      <c r="U31" s="55">
        <v>223</v>
      </c>
      <c r="V31" s="55">
        <v>629</v>
      </c>
      <c r="W31" s="55">
        <v>1407</v>
      </c>
      <c r="X31" s="55">
        <v>512</v>
      </c>
      <c r="Y31"/>
    </row>
    <row r="32" spans="1:25" ht="15">
      <c r="A32" s="89">
        <v>4</v>
      </c>
      <c r="B32" s="90" t="s">
        <v>319</v>
      </c>
      <c r="C32" s="91">
        <v>217500</v>
      </c>
      <c r="D32" s="91">
        <v>2021</v>
      </c>
      <c r="E32" s="118">
        <v>9.2919540229885102E-3</v>
      </c>
      <c r="F32" s="91">
        <v>2432</v>
      </c>
      <c r="G32" s="118">
        <v>1.1181609195402301E-2</v>
      </c>
      <c r="H32" s="91">
        <v>2732</v>
      </c>
      <c r="I32" s="118">
        <v>1.2560919540229899E-2</v>
      </c>
      <c r="J32" s="91">
        <v>9455</v>
      </c>
      <c r="K32" s="118">
        <v>4.34712643678161E-2</v>
      </c>
      <c r="L32" s="91">
        <v>19484</v>
      </c>
      <c r="M32" s="118">
        <v>8.9581609195402298E-2</v>
      </c>
      <c r="N32" s="91">
        <v>4118</v>
      </c>
      <c r="O32" s="118">
        <v>1.8933333333333299E-2</v>
      </c>
      <c r="P32" s="100">
        <v>40242</v>
      </c>
      <c r="R32" s="55">
        <v>604</v>
      </c>
      <c r="S32" s="55">
        <v>339</v>
      </c>
      <c r="T32" s="55">
        <v>317</v>
      </c>
      <c r="U32" s="55">
        <v>317</v>
      </c>
      <c r="V32" s="55">
        <v>1686</v>
      </c>
      <c r="W32" s="55">
        <v>2955</v>
      </c>
      <c r="X32" s="55">
        <v>375</v>
      </c>
      <c r="Y32"/>
    </row>
    <row r="33" spans="1:25" ht="15">
      <c r="A33" s="93">
        <v>31</v>
      </c>
      <c r="B33" s="94" t="s">
        <v>16</v>
      </c>
      <c r="C33" s="119">
        <v>29394</v>
      </c>
      <c r="D33" s="96">
        <v>145</v>
      </c>
      <c r="E33" s="120">
        <v>4.9329795196298596E-3</v>
      </c>
      <c r="F33" s="96">
        <v>160</v>
      </c>
      <c r="G33" s="120">
        <v>5.4432877457984601E-3</v>
      </c>
      <c r="H33" s="96">
        <v>203</v>
      </c>
      <c r="I33" s="120">
        <v>6.9061713274818004E-3</v>
      </c>
      <c r="J33" s="96">
        <v>612</v>
      </c>
      <c r="K33" s="120">
        <v>2.0820575627679101E-2</v>
      </c>
      <c r="L33" s="96">
        <v>1545</v>
      </c>
      <c r="M33" s="120">
        <v>5.2561747295366397E-2</v>
      </c>
      <c r="N33" s="96">
        <v>446</v>
      </c>
      <c r="O33" s="120">
        <v>1.5173164591413201E-2</v>
      </c>
      <c r="P33" s="101">
        <v>3111</v>
      </c>
      <c r="R33" s="55">
        <v>670</v>
      </c>
      <c r="S33" s="55">
        <v>165</v>
      </c>
      <c r="T33" s="55">
        <v>200</v>
      </c>
      <c r="U33" s="55">
        <v>300</v>
      </c>
      <c r="V33" s="55">
        <v>820</v>
      </c>
      <c r="W33" s="55">
        <v>1749</v>
      </c>
      <c r="X33" s="55">
        <v>406</v>
      </c>
      <c r="Y33"/>
    </row>
    <row r="34" spans="1:25" ht="15">
      <c r="A34" s="93">
        <v>40</v>
      </c>
      <c r="B34" s="94" t="s">
        <v>24</v>
      </c>
      <c r="C34" s="119">
        <v>21307</v>
      </c>
      <c r="D34" s="96">
        <v>74</v>
      </c>
      <c r="E34" s="120">
        <v>3.4730370300840099E-3</v>
      </c>
      <c r="F34" s="96">
        <v>78</v>
      </c>
      <c r="G34" s="120">
        <v>3.6607687614398999E-3</v>
      </c>
      <c r="H34" s="96">
        <v>82</v>
      </c>
      <c r="I34" s="120">
        <v>3.8485004927957902E-3</v>
      </c>
      <c r="J34" s="96">
        <v>369</v>
      </c>
      <c r="K34" s="120">
        <v>1.7318252217581102E-2</v>
      </c>
      <c r="L34" s="96">
        <v>759</v>
      </c>
      <c r="M34" s="120">
        <v>3.56220960247806E-2</v>
      </c>
      <c r="N34" s="96">
        <v>112</v>
      </c>
      <c r="O34" s="120">
        <v>5.2564884779649898E-3</v>
      </c>
      <c r="P34" s="101">
        <v>1474</v>
      </c>
      <c r="R34" s="55">
        <v>690</v>
      </c>
      <c r="S34" s="55">
        <v>76</v>
      </c>
      <c r="T34" s="55">
        <v>118</v>
      </c>
      <c r="U34" s="55">
        <v>113</v>
      </c>
      <c r="V34" s="55">
        <v>396</v>
      </c>
      <c r="W34" s="55">
        <v>741</v>
      </c>
      <c r="X34" s="55">
        <v>237</v>
      </c>
      <c r="Y34"/>
    </row>
    <row r="35" spans="1:25" ht="15">
      <c r="A35" s="93">
        <v>190</v>
      </c>
      <c r="B35" s="94" t="s">
        <v>81</v>
      </c>
      <c r="C35" s="119">
        <v>10136</v>
      </c>
      <c r="D35" s="96">
        <v>129</v>
      </c>
      <c r="E35" s="120">
        <v>1.27269139700079E-2</v>
      </c>
      <c r="F35" s="96">
        <v>180</v>
      </c>
      <c r="G35" s="120">
        <v>1.7758484609313299E-2</v>
      </c>
      <c r="H35" s="96">
        <v>223</v>
      </c>
      <c r="I35" s="120">
        <v>2.20007892659826E-2</v>
      </c>
      <c r="J35" s="96">
        <v>629</v>
      </c>
      <c r="K35" s="120">
        <v>6.2056037884767198E-2</v>
      </c>
      <c r="L35" s="96">
        <v>1407</v>
      </c>
      <c r="M35" s="120">
        <v>0.13881215469613301</v>
      </c>
      <c r="N35" s="96">
        <v>512</v>
      </c>
      <c r="O35" s="120">
        <v>5.0513022888713503E-2</v>
      </c>
      <c r="P35" s="101">
        <v>3080</v>
      </c>
      <c r="R35" s="55">
        <v>736</v>
      </c>
      <c r="S35" s="55">
        <v>771</v>
      </c>
      <c r="T35" s="55">
        <v>964</v>
      </c>
      <c r="U35" s="55">
        <v>1010</v>
      </c>
      <c r="V35" s="55">
        <v>3334</v>
      </c>
      <c r="W35" s="55">
        <v>6840</v>
      </c>
      <c r="X35" s="55">
        <v>1123</v>
      </c>
      <c r="Y35"/>
    </row>
    <row r="36" spans="1:25" ht="15">
      <c r="A36" s="93">
        <v>604</v>
      </c>
      <c r="B36" s="94" t="s">
        <v>177</v>
      </c>
      <c r="C36" s="119">
        <v>33548</v>
      </c>
      <c r="D36" s="96">
        <v>339</v>
      </c>
      <c r="E36" s="120">
        <v>1.0104924287587899E-2</v>
      </c>
      <c r="F36" s="96">
        <v>317</v>
      </c>
      <c r="G36" s="120">
        <v>9.4491474901633506E-3</v>
      </c>
      <c r="H36" s="96">
        <v>317</v>
      </c>
      <c r="I36" s="120">
        <v>9.4491474901633506E-3</v>
      </c>
      <c r="J36" s="96">
        <v>1686</v>
      </c>
      <c r="K36" s="120">
        <v>5.02563491117205E-2</v>
      </c>
      <c r="L36" s="96">
        <v>2955</v>
      </c>
      <c r="M36" s="120">
        <v>8.8082747108620504E-2</v>
      </c>
      <c r="N36" s="96">
        <v>375</v>
      </c>
      <c r="O36" s="120">
        <v>1.11780135924645E-2</v>
      </c>
      <c r="P36" s="101">
        <v>5989</v>
      </c>
      <c r="R36" s="55">
        <v>858</v>
      </c>
      <c r="S36" s="55">
        <v>107</v>
      </c>
      <c r="T36" s="55">
        <v>141</v>
      </c>
      <c r="U36" s="55">
        <v>164</v>
      </c>
      <c r="V36" s="55">
        <v>478</v>
      </c>
      <c r="W36" s="55">
        <v>1147</v>
      </c>
      <c r="X36" s="55">
        <v>244</v>
      </c>
      <c r="Y36"/>
    </row>
    <row r="37" spans="1:25" ht="15">
      <c r="A37" s="93">
        <v>670</v>
      </c>
      <c r="B37" s="94" t="s">
        <v>211</v>
      </c>
      <c r="C37" s="119">
        <v>24855</v>
      </c>
      <c r="D37" s="96">
        <v>165</v>
      </c>
      <c r="E37" s="120">
        <v>6.6385033192516603E-3</v>
      </c>
      <c r="F37" s="96">
        <v>200</v>
      </c>
      <c r="G37" s="120">
        <v>8.0466706900020092E-3</v>
      </c>
      <c r="H37" s="96">
        <v>300</v>
      </c>
      <c r="I37" s="120">
        <v>1.2070006035003E-2</v>
      </c>
      <c r="J37" s="96">
        <v>820</v>
      </c>
      <c r="K37" s="120">
        <v>3.2991349829008199E-2</v>
      </c>
      <c r="L37" s="96">
        <v>1749</v>
      </c>
      <c r="M37" s="120">
        <v>7.0368135184067607E-2</v>
      </c>
      <c r="N37" s="96">
        <v>406</v>
      </c>
      <c r="O37" s="120">
        <v>1.63347415007041E-2</v>
      </c>
      <c r="P37" s="101">
        <v>3640</v>
      </c>
      <c r="R37" s="55">
        <v>885</v>
      </c>
      <c r="S37" s="55">
        <v>33</v>
      </c>
      <c r="T37" s="55">
        <v>42</v>
      </c>
      <c r="U37" s="55">
        <v>53</v>
      </c>
      <c r="V37" s="55">
        <v>190</v>
      </c>
      <c r="W37" s="55">
        <v>484</v>
      </c>
      <c r="X37" s="55">
        <v>136</v>
      </c>
      <c r="Y37"/>
    </row>
    <row r="38" spans="1:25" ht="15">
      <c r="A38" s="93">
        <v>690</v>
      </c>
      <c r="B38" s="94" t="s">
        <v>221</v>
      </c>
      <c r="C38" s="119">
        <v>13568</v>
      </c>
      <c r="D38" s="96">
        <v>76</v>
      </c>
      <c r="E38" s="120">
        <v>5.6014150943396197E-3</v>
      </c>
      <c r="F38" s="96">
        <v>118</v>
      </c>
      <c r="G38" s="120">
        <v>8.6969339622641507E-3</v>
      </c>
      <c r="H38" s="96">
        <v>113</v>
      </c>
      <c r="I38" s="120">
        <v>8.3284198113207607E-3</v>
      </c>
      <c r="J38" s="96">
        <v>396</v>
      </c>
      <c r="K38" s="120">
        <v>2.9186320754716999E-2</v>
      </c>
      <c r="L38" s="96">
        <v>741</v>
      </c>
      <c r="M38" s="120">
        <v>5.4613797169811303E-2</v>
      </c>
      <c r="N38" s="96">
        <v>237</v>
      </c>
      <c r="O38" s="120">
        <v>1.7467570754716999E-2</v>
      </c>
      <c r="P38" s="101">
        <v>1681</v>
      </c>
      <c r="R38" s="55">
        <v>890</v>
      </c>
      <c r="S38" s="55">
        <v>182</v>
      </c>
      <c r="T38" s="55">
        <v>232</v>
      </c>
      <c r="U38" s="55">
        <v>267</v>
      </c>
      <c r="V38" s="55">
        <v>941</v>
      </c>
      <c r="W38" s="55">
        <v>1857</v>
      </c>
      <c r="X38" s="55">
        <v>527</v>
      </c>
      <c r="Y38"/>
    </row>
    <row r="39" spans="1:25" ht="15">
      <c r="A39" s="93">
        <v>736</v>
      </c>
      <c r="B39" s="94" t="s">
        <v>225</v>
      </c>
      <c r="C39" s="119">
        <v>39549</v>
      </c>
      <c r="D39" s="96">
        <v>771</v>
      </c>
      <c r="E39" s="120">
        <v>1.94948039141318E-2</v>
      </c>
      <c r="F39" s="96">
        <v>964</v>
      </c>
      <c r="G39" s="120">
        <v>2.4374826165010501E-2</v>
      </c>
      <c r="H39" s="96">
        <v>1010</v>
      </c>
      <c r="I39" s="120">
        <v>2.55379402766189E-2</v>
      </c>
      <c r="J39" s="96">
        <v>3334</v>
      </c>
      <c r="K39" s="120">
        <v>8.4300488002225102E-2</v>
      </c>
      <c r="L39" s="96">
        <v>6840</v>
      </c>
      <c r="M39" s="120">
        <v>0.17295001137829</v>
      </c>
      <c r="N39" s="96">
        <v>1123</v>
      </c>
      <c r="O39" s="120">
        <v>2.8395155376874301E-2</v>
      </c>
      <c r="P39" s="101">
        <v>14042</v>
      </c>
      <c r="R39" s="55">
        <v>4</v>
      </c>
      <c r="S39" s="55">
        <v>10</v>
      </c>
      <c r="T39" s="55">
        <v>13</v>
      </c>
      <c r="U39" s="55">
        <v>16</v>
      </c>
      <c r="V39" s="55">
        <v>72</v>
      </c>
      <c r="W39" s="55">
        <v>148</v>
      </c>
      <c r="X39" s="55">
        <v>44</v>
      </c>
      <c r="Y39"/>
    </row>
    <row r="40" spans="1:25" ht="15">
      <c r="A40" s="93">
        <v>858</v>
      </c>
      <c r="B40" s="94" t="s">
        <v>253</v>
      </c>
      <c r="C40" s="119">
        <v>12183</v>
      </c>
      <c r="D40" s="96">
        <v>107</v>
      </c>
      <c r="E40" s="120">
        <v>8.7827300336534506E-3</v>
      </c>
      <c r="F40" s="96">
        <v>141</v>
      </c>
      <c r="G40" s="120">
        <v>1.1573504063038699E-2</v>
      </c>
      <c r="H40" s="96">
        <v>164</v>
      </c>
      <c r="I40" s="120">
        <v>1.34613806123287E-2</v>
      </c>
      <c r="J40" s="96">
        <v>478</v>
      </c>
      <c r="K40" s="120">
        <v>3.9234999589592097E-2</v>
      </c>
      <c r="L40" s="96">
        <v>1147</v>
      </c>
      <c r="M40" s="120">
        <v>9.4147582697200999E-2</v>
      </c>
      <c r="N40" s="96">
        <v>244</v>
      </c>
      <c r="O40" s="120">
        <v>2.00279077402939E-2</v>
      </c>
      <c r="P40" s="101">
        <v>2281</v>
      </c>
      <c r="R40" s="55">
        <v>42</v>
      </c>
      <c r="S40" s="55">
        <v>447</v>
      </c>
      <c r="T40" s="55">
        <v>521</v>
      </c>
      <c r="U40" s="55">
        <v>573</v>
      </c>
      <c r="V40" s="55">
        <v>1666</v>
      </c>
      <c r="W40" s="55">
        <v>4241</v>
      </c>
      <c r="X40" s="55">
        <v>1343</v>
      </c>
      <c r="Y40"/>
    </row>
    <row r="41" spans="1:25" ht="15">
      <c r="A41" s="93">
        <v>885</v>
      </c>
      <c r="B41" s="94" t="s">
        <v>259</v>
      </c>
      <c r="C41" s="119">
        <v>7724</v>
      </c>
      <c r="D41" s="96">
        <v>33</v>
      </c>
      <c r="E41" s="120">
        <v>4.2723977213878798E-3</v>
      </c>
      <c r="F41" s="96">
        <v>42</v>
      </c>
      <c r="G41" s="120">
        <v>5.43759709994821E-3</v>
      </c>
      <c r="H41" s="96">
        <v>53</v>
      </c>
      <c r="I41" s="120">
        <v>6.8617296737441703E-3</v>
      </c>
      <c r="J41" s="96">
        <v>190</v>
      </c>
      <c r="K41" s="120">
        <v>2.4598653547384799E-2</v>
      </c>
      <c r="L41" s="96">
        <v>484</v>
      </c>
      <c r="M41" s="120">
        <v>6.2661833247022306E-2</v>
      </c>
      <c r="N41" s="96">
        <v>136</v>
      </c>
      <c r="O41" s="120">
        <v>1.7607457276022798E-2</v>
      </c>
      <c r="P41" s="101">
        <v>938</v>
      </c>
      <c r="R41" s="55">
        <v>44</v>
      </c>
      <c r="S41" s="55">
        <v>70</v>
      </c>
      <c r="T41" s="55">
        <v>79</v>
      </c>
      <c r="U41" s="55">
        <v>94</v>
      </c>
      <c r="V41" s="55">
        <v>234</v>
      </c>
      <c r="W41" s="55">
        <v>538</v>
      </c>
      <c r="X41" s="55">
        <v>124</v>
      </c>
      <c r="Y41"/>
    </row>
    <row r="42" spans="1:25" ht="15">
      <c r="A42" s="93">
        <v>890</v>
      </c>
      <c r="B42" s="94" t="s">
        <v>263</v>
      </c>
      <c r="C42" s="119">
        <v>25236</v>
      </c>
      <c r="D42" s="96">
        <v>182</v>
      </c>
      <c r="E42" s="120">
        <v>7.2119194801077797E-3</v>
      </c>
      <c r="F42" s="96">
        <v>232</v>
      </c>
      <c r="G42" s="120">
        <v>9.1932160405769504E-3</v>
      </c>
      <c r="H42" s="96">
        <v>267</v>
      </c>
      <c r="I42" s="120">
        <v>1.05801236329054E-2</v>
      </c>
      <c r="J42" s="96">
        <v>941</v>
      </c>
      <c r="K42" s="120">
        <v>3.7288001268029801E-2</v>
      </c>
      <c r="L42" s="96">
        <v>1857</v>
      </c>
      <c r="M42" s="120">
        <v>7.3585354255825006E-2</v>
      </c>
      <c r="N42" s="96">
        <v>527</v>
      </c>
      <c r="O42" s="120">
        <v>2.0882865747345099E-2</v>
      </c>
      <c r="P42" s="101">
        <v>4006</v>
      </c>
      <c r="R42" s="55">
        <v>59</v>
      </c>
      <c r="S42" s="55">
        <v>19</v>
      </c>
      <c r="T42" s="55">
        <v>31</v>
      </c>
      <c r="U42" s="55">
        <v>41</v>
      </c>
      <c r="V42" s="55">
        <v>130</v>
      </c>
      <c r="W42" s="55">
        <v>300</v>
      </c>
      <c r="X42" s="55">
        <v>148</v>
      </c>
      <c r="Y42"/>
    </row>
    <row r="43" spans="1:25" ht="15">
      <c r="A43" s="89">
        <v>5</v>
      </c>
      <c r="B43" s="90" t="s">
        <v>320</v>
      </c>
      <c r="C43" s="91">
        <v>227034</v>
      </c>
      <c r="D43" s="91">
        <v>1578</v>
      </c>
      <c r="E43" s="118">
        <v>6.9505008060466696E-3</v>
      </c>
      <c r="F43" s="91">
        <v>2030</v>
      </c>
      <c r="G43" s="118">
        <v>8.9413920381969207E-3</v>
      </c>
      <c r="H43" s="91">
        <v>2225</v>
      </c>
      <c r="I43" s="118">
        <v>9.8002942290582006E-3</v>
      </c>
      <c r="J43" s="91">
        <v>7175</v>
      </c>
      <c r="K43" s="118">
        <v>3.1603195997075298E-2</v>
      </c>
      <c r="L43" s="91">
        <v>15591</v>
      </c>
      <c r="M43" s="118">
        <v>6.8672533629324198E-2</v>
      </c>
      <c r="N43" s="91">
        <v>4678</v>
      </c>
      <c r="O43" s="118">
        <v>2.0604843327431101E-2</v>
      </c>
      <c r="P43" s="100">
        <v>33277</v>
      </c>
      <c r="R43" s="55">
        <v>113</v>
      </c>
      <c r="S43" s="55">
        <v>101</v>
      </c>
      <c r="T43" s="55">
        <v>126</v>
      </c>
      <c r="U43" s="55">
        <v>136</v>
      </c>
      <c r="V43" s="55">
        <v>458</v>
      </c>
      <c r="W43" s="55">
        <v>792</v>
      </c>
      <c r="X43" s="55">
        <v>117</v>
      </c>
      <c r="Y43"/>
    </row>
    <row r="44" spans="1:25" ht="15">
      <c r="A44" s="93">
        <v>4</v>
      </c>
      <c r="B44" s="94" t="s">
        <v>10</v>
      </c>
      <c r="C44" s="119">
        <v>2804</v>
      </c>
      <c r="D44" s="96">
        <v>10</v>
      </c>
      <c r="E44" s="120">
        <v>3.5663338088445101E-3</v>
      </c>
      <c r="F44" s="96">
        <v>13</v>
      </c>
      <c r="G44" s="120">
        <v>4.6362339514978597E-3</v>
      </c>
      <c r="H44" s="96">
        <v>16</v>
      </c>
      <c r="I44" s="120">
        <v>5.7061340941512101E-3</v>
      </c>
      <c r="J44" s="96">
        <v>72</v>
      </c>
      <c r="K44" s="120">
        <v>2.5677603423680501E-2</v>
      </c>
      <c r="L44" s="96">
        <v>148</v>
      </c>
      <c r="M44" s="120">
        <v>5.2781740370898701E-2</v>
      </c>
      <c r="N44" s="96">
        <v>44</v>
      </c>
      <c r="O44" s="120">
        <v>1.5691868758915799E-2</v>
      </c>
      <c r="P44" s="101">
        <v>303</v>
      </c>
      <c r="R44" s="55">
        <v>125</v>
      </c>
      <c r="S44" s="55">
        <v>20</v>
      </c>
      <c r="T44" s="55">
        <v>27</v>
      </c>
      <c r="U44" s="55">
        <v>43</v>
      </c>
      <c r="V44" s="55">
        <v>158</v>
      </c>
      <c r="W44" s="55">
        <v>225</v>
      </c>
      <c r="X44" s="55">
        <v>53</v>
      </c>
      <c r="Y44"/>
    </row>
    <row r="45" spans="1:25" ht="15">
      <c r="A45" s="93">
        <v>42</v>
      </c>
      <c r="B45" s="94" t="s">
        <v>490</v>
      </c>
      <c r="C45" s="119">
        <v>28673</v>
      </c>
      <c r="D45" s="96">
        <v>447</v>
      </c>
      <c r="E45" s="120">
        <v>1.55895790464897E-2</v>
      </c>
      <c r="F45" s="96">
        <v>521</v>
      </c>
      <c r="G45" s="120">
        <v>1.8170404213022701E-2</v>
      </c>
      <c r="H45" s="96">
        <v>573</v>
      </c>
      <c r="I45" s="120">
        <v>1.9983957032748599E-2</v>
      </c>
      <c r="J45" s="96">
        <v>1666</v>
      </c>
      <c r="K45" s="120">
        <v>5.8103442262755899E-2</v>
      </c>
      <c r="L45" s="96">
        <v>4241</v>
      </c>
      <c r="M45" s="120">
        <v>0.147909182854951</v>
      </c>
      <c r="N45" s="96">
        <v>1343</v>
      </c>
      <c r="O45" s="120">
        <v>4.6838489170997102E-2</v>
      </c>
      <c r="P45" s="101">
        <v>8791</v>
      </c>
      <c r="R45" s="55">
        <v>138</v>
      </c>
      <c r="S45" s="55">
        <v>105</v>
      </c>
      <c r="T45" s="55">
        <v>145</v>
      </c>
      <c r="U45" s="55">
        <v>123</v>
      </c>
      <c r="V45" s="55">
        <v>506</v>
      </c>
      <c r="W45" s="55">
        <v>935</v>
      </c>
      <c r="X45" s="55">
        <v>262</v>
      </c>
      <c r="Y45"/>
    </row>
    <row r="46" spans="1:25" ht="15">
      <c r="A46" s="93">
        <v>44</v>
      </c>
      <c r="B46" s="94" t="s">
        <v>30</v>
      </c>
      <c r="C46" s="119">
        <v>7737</v>
      </c>
      <c r="D46" s="96">
        <v>70</v>
      </c>
      <c r="E46" s="120">
        <v>9.0474344061005595E-3</v>
      </c>
      <c r="F46" s="96">
        <v>79</v>
      </c>
      <c r="G46" s="120">
        <v>1.02106759725992E-2</v>
      </c>
      <c r="H46" s="96">
        <v>94</v>
      </c>
      <c r="I46" s="120">
        <v>1.21494119167636E-2</v>
      </c>
      <c r="J46" s="96">
        <v>234</v>
      </c>
      <c r="K46" s="120">
        <v>3.0244280728964699E-2</v>
      </c>
      <c r="L46" s="96">
        <v>538</v>
      </c>
      <c r="M46" s="120">
        <v>6.9535995864030004E-2</v>
      </c>
      <c r="N46" s="96">
        <v>124</v>
      </c>
      <c r="O46" s="120">
        <v>1.6026883805092401E-2</v>
      </c>
      <c r="P46" s="101">
        <v>1139</v>
      </c>
      <c r="R46" s="55">
        <v>234</v>
      </c>
      <c r="S46" s="55">
        <v>98</v>
      </c>
      <c r="T46" s="55">
        <v>100</v>
      </c>
      <c r="U46" s="55">
        <v>123</v>
      </c>
      <c r="V46" s="55">
        <v>620</v>
      </c>
      <c r="W46" s="55">
        <v>1015</v>
      </c>
      <c r="X46" s="55">
        <v>159</v>
      </c>
      <c r="Y46"/>
    </row>
    <row r="47" spans="1:25" ht="15">
      <c r="A47" s="93">
        <v>59</v>
      </c>
      <c r="B47" s="94" t="s">
        <v>39</v>
      </c>
      <c r="C47" s="119">
        <v>5292</v>
      </c>
      <c r="D47" s="96">
        <v>19</v>
      </c>
      <c r="E47" s="120">
        <v>3.5903250188964501E-3</v>
      </c>
      <c r="F47" s="96">
        <v>31</v>
      </c>
      <c r="G47" s="120">
        <v>5.8578987150415696E-3</v>
      </c>
      <c r="H47" s="96">
        <v>41</v>
      </c>
      <c r="I47" s="120">
        <v>7.7475434618291799E-3</v>
      </c>
      <c r="J47" s="96">
        <v>130</v>
      </c>
      <c r="K47" s="120">
        <v>2.4565381708238899E-2</v>
      </c>
      <c r="L47" s="96">
        <v>300</v>
      </c>
      <c r="M47" s="120">
        <v>5.66893424036281E-2</v>
      </c>
      <c r="N47" s="96">
        <v>148</v>
      </c>
      <c r="O47" s="120">
        <v>2.7966742252456499E-2</v>
      </c>
      <c r="P47" s="101">
        <v>669</v>
      </c>
      <c r="R47" s="55">
        <v>240</v>
      </c>
      <c r="S47" s="55">
        <v>56</v>
      </c>
      <c r="T47" s="55">
        <v>92</v>
      </c>
      <c r="U47" s="55">
        <v>117</v>
      </c>
      <c r="V47" s="55">
        <v>308</v>
      </c>
      <c r="W47" s="55">
        <v>735</v>
      </c>
      <c r="X47" s="55">
        <v>322</v>
      </c>
      <c r="Y47"/>
    </row>
    <row r="48" spans="1:25" ht="15">
      <c r="A48" s="93">
        <v>113</v>
      </c>
      <c r="B48" s="94" t="s">
        <v>55</v>
      </c>
      <c r="C48" s="119">
        <v>11168</v>
      </c>
      <c r="D48" s="96">
        <v>101</v>
      </c>
      <c r="E48" s="120">
        <v>9.0436962750716308E-3</v>
      </c>
      <c r="F48" s="96">
        <v>126</v>
      </c>
      <c r="G48" s="120">
        <v>1.1282234957020101E-2</v>
      </c>
      <c r="H48" s="96">
        <v>136</v>
      </c>
      <c r="I48" s="120">
        <v>1.2177650429799401E-2</v>
      </c>
      <c r="J48" s="96">
        <v>458</v>
      </c>
      <c r="K48" s="120">
        <v>4.1010028653295102E-2</v>
      </c>
      <c r="L48" s="96">
        <v>792</v>
      </c>
      <c r="M48" s="120">
        <v>7.0916905444126099E-2</v>
      </c>
      <c r="N48" s="96">
        <v>117</v>
      </c>
      <c r="O48" s="120">
        <v>1.04763610315186E-2</v>
      </c>
      <c r="P48" s="101">
        <v>1730</v>
      </c>
      <c r="R48" s="55">
        <v>284</v>
      </c>
      <c r="S48" s="55">
        <v>138</v>
      </c>
      <c r="T48" s="55">
        <v>182</v>
      </c>
      <c r="U48" s="55">
        <v>180</v>
      </c>
      <c r="V48" s="55">
        <v>576</v>
      </c>
      <c r="W48" s="55">
        <v>1197</v>
      </c>
      <c r="X48" s="55">
        <v>376</v>
      </c>
      <c r="Y48"/>
    </row>
    <row r="49" spans="1:25" ht="15">
      <c r="A49" s="93">
        <v>125</v>
      </c>
      <c r="B49" s="94" t="s">
        <v>59</v>
      </c>
      <c r="C49" s="119">
        <v>9134</v>
      </c>
      <c r="D49" s="96">
        <v>20</v>
      </c>
      <c r="E49" s="120">
        <v>2.1896211955331701E-3</v>
      </c>
      <c r="F49" s="96">
        <v>27</v>
      </c>
      <c r="G49" s="120">
        <v>2.9559886139697801E-3</v>
      </c>
      <c r="H49" s="96">
        <v>43</v>
      </c>
      <c r="I49" s="120">
        <v>4.7076855703963201E-3</v>
      </c>
      <c r="J49" s="96">
        <v>158</v>
      </c>
      <c r="K49" s="120">
        <v>1.7298007444712101E-2</v>
      </c>
      <c r="L49" s="96">
        <v>225</v>
      </c>
      <c r="M49" s="120">
        <v>2.4633238449748199E-2</v>
      </c>
      <c r="N49" s="96">
        <v>53</v>
      </c>
      <c r="O49" s="120">
        <v>5.8024961681629097E-3</v>
      </c>
      <c r="P49" s="101">
        <v>526</v>
      </c>
      <c r="R49" s="55">
        <v>306</v>
      </c>
      <c r="S49" s="55">
        <v>53</v>
      </c>
      <c r="T49" s="55">
        <v>66</v>
      </c>
      <c r="U49" s="55">
        <v>54</v>
      </c>
      <c r="V49" s="55">
        <v>232</v>
      </c>
      <c r="W49" s="55">
        <v>400</v>
      </c>
      <c r="X49" s="55">
        <v>44</v>
      </c>
      <c r="Y49"/>
    </row>
    <row r="50" spans="1:25" ht="15">
      <c r="A50" s="93">
        <v>138</v>
      </c>
      <c r="B50" s="94" t="s">
        <v>65</v>
      </c>
      <c r="C50" s="119">
        <v>15337</v>
      </c>
      <c r="D50" s="96">
        <v>105</v>
      </c>
      <c r="E50" s="120">
        <v>6.8461889548151501E-3</v>
      </c>
      <c r="F50" s="96">
        <v>145</v>
      </c>
      <c r="G50" s="120">
        <v>9.4542609376018806E-3</v>
      </c>
      <c r="H50" s="96">
        <v>123</v>
      </c>
      <c r="I50" s="120">
        <v>8.0198213470691806E-3</v>
      </c>
      <c r="J50" s="96">
        <v>506</v>
      </c>
      <c r="K50" s="120">
        <v>3.2992110582252099E-2</v>
      </c>
      <c r="L50" s="96">
        <v>935</v>
      </c>
      <c r="M50" s="120">
        <v>6.09636825976397E-2</v>
      </c>
      <c r="N50" s="96">
        <v>262</v>
      </c>
      <c r="O50" s="120">
        <v>1.7082871487253001E-2</v>
      </c>
      <c r="P50" s="101">
        <v>2076</v>
      </c>
      <c r="R50" s="55">
        <v>347</v>
      </c>
      <c r="S50" s="55">
        <v>25</v>
      </c>
      <c r="T50" s="55">
        <v>43</v>
      </c>
      <c r="U50" s="55">
        <v>37</v>
      </c>
      <c r="V50" s="55">
        <v>128</v>
      </c>
      <c r="W50" s="55">
        <v>312</v>
      </c>
      <c r="X50" s="55">
        <v>99</v>
      </c>
      <c r="Y50"/>
    </row>
    <row r="51" spans="1:25" ht="15">
      <c r="A51" s="93">
        <v>234</v>
      </c>
      <c r="B51" s="94" t="s">
        <v>92</v>
      </c>
      <c r="C51" s="119">
        <v>24937</v>
      </c>
      <c r="D51" s="96">
        <v>98</v>
      </c>
      <c r="E51" s="120">
        <v>3.9299033564582702E-3</v>
      </c>
      <c r="F51" s="96">
        <v>100</v>
      </c>
      <c r="G51" s="120">
        <v>4.0101054657737502E-3</v>
      </c>
      <c r="H51" s="96">
        <v>123</v>
      </c>
      <c r="I51" s="120">
        <v>4.9324297229017102E-3</v>
      </c>
      <c r="J51" s="96">
        <v>620</v>
      </c>
      <c r="K51" s="120">
        <v>2.4862653887797199E-2</v>
      </c>
      <c r="L51" s="96">
        <v>1015</v>
      </c>
      <c r="M51" s="120">
        <v>4.0702570477603603E-2</v>
      </c>
      <c r="N51" s="96">
        <v>159</v>
      </c>
      <c r="O51" s="120">
        <v>6.3760676905802597E-3</v>
      </c>
      <c r="P51" s="101">
        <v>2115</v>
      </c>
      <c r="R51" s="55">
        <v>411</v>
      </c>
      <c r="S51" s="55">
        <v>43</v>
      </c>
      <c r="T51" s="55">
        <v>50</v>
      </c>
      <c r="U51" s="55">
        <v>61</v>
      </c>
      <c r="V51" s="55">
        <v>226</v>
      </c>
      <c r="W51" s="55">
        <v>459</v>
      </c>
      <c r="X51" s="55">
        <v>219</v>
      </c>
      <c r="Y51"/>
    </row>
    <row r="52" spans="1:25" ht="15">
      <c r="A52" s="93">
        <v>240</v>
      </c>
      <c r="B52" s="94" t="s">
        <v>97</v>
      </c>
      <c r="C52" s="119">
        <v>12571</v>
      </c>
      <c r="D52" s="96">
        <v>56</v>
      </c>
      <c r="E52" s="120">
        <v>4.4546973192267896E-3</v>
      </c>
      <c r="F52" s="96">
        <v>92</v>
      </c>
      <c r="G52" s="120">
        <v>7.3184313101583003E-3</v>
      </c>
      <c r="H52" s="96">
        <v>117</v>
      </c>
      <c r="I52" s="120">
        <v>9.3071354705273994E-3</v>
      </c>
      <c r="J52" s="96">
        <v>308</v>
      </c>
      <c r="K52" s="120">
        <v>2.4500835255747401E-2</v>
      </c>
      <c r="L52" s="96">
        <v>735</v>
      </c>
      <c r="M52" s="120">
        <v>5.8467902314851598E-2</v>
      </c>
      <c r="N52" s="96">
        <v>322</v>
      </c>
      <c r="O52" s="120">
        <v>2.5614509585554099E-2</v>
      </c>
      <c r="P52" s="101">
        <v>1630</v>
      </c>
      <c r="R52" s="55">
        <v>501</v>
      </c>
      <c r="S52" s="55">
        <v>8</v>
      </c>
      <c r="T52" s="55">
        <v>15</v>
      </c>
      <c r="U52" s="55">
        <v>12</v>
      </c>
      <c r="V52" s="55">
        <v>54</v>
      </c>
      <c r="W52" s="55">
        <v>127</v>
      </c>
      <c r="X52" s="55">
        <v>36</v>
      </c>
      <c r="Y52"/>
    </row>
    <row r="53" spans="1:25" ht="15">
      <c r="A53" s="93">
        <v>284</v>
      </c>
      <c r="B53" s="94" t="s">
        <v>108</v>
      </c>
      <c r="C53" s="119">
        <v>21808</v>
      </c>
      <c r="D53" s="96">
        <v>138</v>
      </c>
      <c r="E53" s="120">
        <v>6.3279530447542202E-3</v>
      </c>
      <c r="F53" s="96">
        <v>182</v>
      </c>
      <c r="G53" s="120">
        <v>8.34556126192223E-3</v>
      </c>
      <c r="H53" s="96">
        <v>180</v>
      </c>
      <c r="I53" s="120">
        <v>8.2538517975055004E-3</v>
      </c>
      <c r="J53" s="96">
        <v>576</v>
      </c>
      <c r="K53" s="120">
        <v>2.6412325752017601E-2</v>
      </c>
      <c r="L53" s="96">
        <v>1197</v>
      </c>
      <c r="M53" s="120">
        <v>5.4888114453411602E-2</v>
      </c>
      <c r="N53" s="96">
        <v>376</v>
      </c>
      <c r="O53" s="120">
        <v>1.72413793103448E-2</v>
      </c>
      <c r="P53" s="101">
        <v>2649</v>
      </c>
      <c r="R53" s="55">
        <v>543</v>
      </c>
      <c r="S53" s="55">
        <v>17</v>
      </c>
      <c r="T53" s="55">
        <v>23</v>
      </c>
      <c r="U53" s="55">
        <v>27</v>
      </c>
      <c r="V53" s="55">
        <v>128</v>
      </c>
      <c r="W53" s="55">
        <v>206</v>
      </c>
      <c r="X53" s="55">
        <v>40</v>
      </c>
      <c r="Y53"/>
    </row>
    <row r="54" spans="1:25" ht="15">
      <c r="A54" s="93">
        <v>306</v>
      </c>
      <c r="B54" s="94" t="s">
        <v>110</v>
      </c>
      <c r="C54" s="119">
        <v>6491</v>
      </c>
      <c r="D54" s="96">
        <v>53</v>
      </c>
      <c r="E54" s="120">
        <v>8.1651517485749493E-3</v>
      </c>
      <c r="F54" s="96">
        <v>66</v>
      </c>
      <c r="G54" s="120">
        <v>1.0167924818980101E-2</v>
      </c>
      <c r="H54" s="96">
        <v>54</v>
      </c>
      <c r="I54" s="120">
        <v>8.3192112155291899E-3</v>
      </c>
      <c r="J54" s="96">
        <v>232</v>
      </c>
      <c r="K54" s="120">
        <v>3.5741796333384701E-2</v>
      </c>
      <c r="L54" s="96">
        <v>400</v>
      </c>
      <c r="M54" s="120">
        <v>6.1623786781697699E-2</v>
      </c>
      <c r="N54" s="96">
        <v>44</v>
      </c>
      <c r="O54" s="120">
        <v>6.7786165459867501E-3</v>
      </c>
      <c r="P54" s="101">
        <v>849</v>
      </c>
      <c r="R54" s="55">
        <v>628</v>
      </c>
      <c r="S54" s="55">
        <v>22</v>
      </c>
      <c r="T54" s="55">
        <v>29</v>
      </c>
      <c r="U54" s="55">
        <v>33</v>
      </c>
      <c r="V54" s="55">
        <v>158</v>
      </c>
      <c r="W54" s="55">
        <v>296</v>
      </c>
      <c r="X54" s="55">
        <v>57</v>
      </c>
      <c r="Y54"/>
    </row>
    <row r="55" spans="1:25" ht="15">
      <c r="A55" s="93">
        <v>347</v>
      </c>
      <c r="B55" s="94" t="s">
        <v>124</v>
      </c>
      <c r="C55" s="119">
        <v>4961</v>
      </c>
      <c r="D55" s="96">
        <v>25</v>
      </c>
      <c r="E55" s="120">
        <v>5.0393065914130196E-3</v>
      </c>
      <c r="F55" s="96">
        <v>43</v>
      </c>
      <c r="G55" s="120">
        <v>8.6676073372304006E-3</v>
      </c>
      <c r="H55" s="96">
        <v>37</v>
      </c>
      <c r="I55" s="120">
        <v>7.4581737552912699E-3</v>
      </c>
      <c r="J55" s="96">
        <v>128</v>
      </c>
      <c r="K55" s="120">
        <v>2.5801249748034698E-2</v>
      </c>
      <c r="L55" s="96">
        <v>312</v>
      </c>
      <c r="M55" s="120">
        <v>6.2890546260834498E-2</v>
      </c>
      <c r="N55" s="96">
        <v>99</v>
      </c>
      <c r="O55" s="120">
        <v>1.9955654101995599E-2</v>
      </c>
      <c r="P55" s="101">
        <v>644</v>
      </c>
      <c r="R55" s="55">
        <v>656</v>
      </c>
      <c r="S55" s="55">
        <v>203</v>
      </c>
      <c r="T55" s="55">
        <v>316</v>
      </c>
      <c r="U55" s="55">
        <v>356</v>
      </c>
      <c r="V55" s="55">
        <v>832</v>
      </c>
      <c r="W55" s="55">
        <v>2216</v>
      </c>
      <c r="X55" s="55">
        <v>722</v>
      </c>
      <c r="Y55"/>
    </row>
    <row r="56" spans="1:25" ht="15">
      <c r="A56" s="93">
        <v>411</v>
      </c>
      <c r="B56" s="94" t="s">
        <v>145</v>
      </c>
      <c r="C56" s="119">
        <v>10896</v>
      </c>
      <c r="D56" s="96">
        <v>43</v>
      </c>
      <c r="E56" s="120">
        <v>3.9464023494860502E-3</v>
      </c>
      <c r="F56" s="96">
        <v>50</v>
      </c>
      <c r="G56" s="120">
        <v>4.5888399412628497E-3</v>
      </c>
      <c r="H56" s="96">
        <v>61</v>
      </c>
      <c r="I56" s="120">
        <v>5.59838472834068E-3</v>
      </c>
      <c r="J56" s="96">
        <v>226</v>
      </c>
      <c r="K56" s="120">
        <v>2.0741556534508099E-2</v>
      </c>
      <c r="L56" s="96">
        <v>459</v>
      </c>
      <c r="M56" s="120">
        <v>4.2125550660793001E-2</v>
      </c>
      <c r="N56" s="96">
        <v>219</v>
      </c>
      <c r="O56" s="120">
        <v>2.0099118942731298E-2</v>
      </c>
      <c r="P56" s="101">
        <v>1058</v>
      </c>
      <c r="R56" s="55">
        <v>761</v>
      </c>
      <c r="S56" s="55">
        <v>117</v>
      </c>
      <c r="T56" s="55">
        <v>145</v>
      </c>
      <c r="U56" s="55">
        <v>174</v>
      </c>
      <c r="V56" s="55">
        <v>509</v>
      </c>
      <c r="W56" s="55">
        <v>1174</v>
      </c>
      <c r="X56" s="55">
        <v>471</v>
      </c>
      <c r="Y56"/>
    </row>
    <row r="57" spans="1:25" ht="15">
      <c r="A57" s="93">
        <v>501</v>
      </c>
      <c r="B57" s="94" t="s">
        <v>163</v>
      </c>
      <c r="C57" s="119">
        <v>3496</v>
      </c>
      <c r="D57" s="96">
        <v>8</v>
      </c>
      <c r="E57" s="120">
        <v>2.2883295194508001E-3</v>
      </c>
      <c r="F57" s="96">
        <v>15</v>
      </c>
      <c r="G57" s="120">
        <v>4.29061784897025E-3</v>
      </c>
      <c r="H57" s="96">
        <v>12</v>
      </c>
      <c r="I57" s="120">
        <v>3.4324942791761999E-3</v>
      </c>
      <c r="J57" s="96">
        <v>54</v>
      </c>
      <c r="K57" s="120">
        <v>1.54462242562929E-2</v>
      </c>
      <c r="L57" s="96">
        <v>127</v>
      </c>
      <c r="M57" s="120">
        <v>3.63272311212815E-2</v>
      </c>
      <c r="N57" s="96">
        <v>36</v>
      </c>
      <c r="O57" s="120">
        <v>1.02974828375286E-2</v>
      </c>
      <c r="P57" s="101">
        <v>252</v>
      </c>
      <c r="R57" s="55">
        <v>842</v>
      </c>
      <c r="S57" s="55">
        <v>26</v>
      </c>
      <c r="T57" s="55">
        <v>27</v>
      </c>
      <c r="U57" s="55">
        <v>25</v>
      </c>
      <c r="V57" s="55">
        <v>180</v>
      </c>
      <c r="W57" s="55">
        <v>275</v>
      </c>
      <c r="X57" s="55">
        <v>42</v>
      </c>
      <c r="Y57"/>
    </row>
    <row r="58" spans="1:25" ht="15">
      <c r="A58" s="93">
        <v>543</v>
      </c>
      <c r="B58" s="94" t="s">
        <v>167</v>
      </c>
      <c r="C58" s="119">
        <v>8835</v>
      </c>
      <c r="D58" s="96">
        <v>17</v>
      </c>
      <c r="E58" s="120">
        <v>1.9241652518392799E-3</v>
      </c>
      <c r="F58" s="96">
        <v>23</v>
      </c>
      <c r="G58" s="120">
        <v>2.60328239954726E-3</v>
      </c>
      <c r="H58" s="96">
        <v>27</v>
      </c>
      <c r="I58" s="120">
        <v>3.0560271646859101E-3</v>
      </c>
      <c r="J58" s="96">
        <v>128</v>
      </c>
      <c r="K58" s="120">
        <v>1.4487832484436899E-2</v>
      </c>
      <c r="L58" s="96">
        <v>206</v>
      </c>
      <c r="M58" s="120">
        <v>2.3316355404640599E-2</v>
      </c>
      <c r="N58" s="96">
        <v>40</v>
      </c>
      <c r="O58" s="120">
        <v>4.5274476513865302E-3</v>
      </c>
      <c r="P58" s="101">
        <v>441</v>
      </c>
      <c r="R58" s="55">
        <v>38</v>
      </c>
      <c r="S58" s="55">
        <v>54</v>
      </c>
      <c r="T58" s="55">
        <v>63</v>
      </c>
      <c r="U58" s="55">
        <v>60</v>
      </c>
      <c r="V58" s="55">
        <v>289</v>
      </c>
      <c r="W58" s="55">
        <v>457</v>
      </c>
      <c r="X58" s="55">
        <v>114</v>
      </c>
      <c r="Y58"/>
    </row>
    <row r="59" spans="1:25" ht="15">
      <c r="A59" s="93">
        <v>628</v>
      </c>
      <c r="B59" s="94" t="s">
        <v>183</v>
      </c>
      <c r="C59" s="119">
        <v>9963</v>
      </c>
      <c r="D59" s="96">
        <v>22</v>
      </c>
      <c r="E59" s="120">
        <v>2.2081702298504501E-3</v>
      </c>
      <c r="F59" s="96">
        <v>29</v>
      </c>
      <c r="G59" s="120">
        <v>2.91076984843923E-3</v>
      </c>
      <c r="H59" s="96">
        <v>33</v>
      </c>
      <c r="I59" s="120">
        <v>3.3122553447756699E-3</v>
      </c>
      <c r="J59" s="96">
        <v>158</v>
      </c>
      <c r="K59" s="120">
        <v>1.5858677105289602E-2</v>
      </c>
      <c r="L59" s="96">
        <v>296</v>
      </c>
      <c r="M59" s="120">
        <v>2.9709926728896899E-2</v>
      </c>
      <c r="N59" s="96">
        <v>57</v>
      </c>
      <c r="O59" s="120">
        <v>5.7211683227943403E-3</v>
      </c>
      <c r="P59" s="101">
        <v>595</v>
      </c>
      <c r="R59" s="55">
        <v>86</v>
      </c>
      <c r="S59" s="55">
        <v>63</v>
      </c>
      <c r="T59" s="55">
        <v>85</v>
      </c>
      <c r="U59" s="55">
        <v>101</v>
      </c>
      <c r="V59" s="55">
        <v>225</v>
      </c>
      <c r="W59" s="55">
        <v>526</v>
      </c>
      <c r="X59" s="55">
        <v>153</v>
      </c>
      <c r="Y59"/>
    </row>
    <row r="60" spans="1:25" ht="15">
      <c r="A60" s="93">
        <v>656</v>
      </c>
      <c r="B60" s="94" t="s">
        <v>195</v>
      </c>
      <c r="C60" s="119">
        <v>18757</v>
      </c>
      <c r="D60" s="96">
        <v>203</v>
      </c>
      <c r="E60" s="120">
        <v>1.08226262195447E-2</v>
      </c>
      <c r="F60" s="96">
        <v>316</v>
      </c>
      <c r="G60" s="120">
        <v>1.6847043770325702E-2</v>
      </c>
      <c r="H60" s="96">
        <v>356</v>
      </c>
      <c r="I60" s="120">
        <v>1.89795809564429E-2</v>
      </c>
      <c r="J60" s="96">
        <v>832</v>
      </c>
      <c r="K60" s="120">
        <v>4.4356773471237398E-2</v>
      </c>
      <c r="L60" s="96">
        <v>2216</v>
      </c>
      <c r="M60" s="120">
        <v>0.118142560110892</v>
      </c>
      <c r="N60" s="96">
        <v>722</v>
      </c>
      <c r="O60" s="120">
        <v>3.8492296209415203E-2</v>
      </c>
      <c r="P60" s="101">
        <v>4645</v>
      </c>
      <c r="R60" s="55">
        <v>107</v>
      </c>
      <c r="S60" s="55">
        <v>37</v>
      </c>
      <c r="T60" s="55">
        <v>29</v>
      </c>
      <c r="U60" s="55">
        <v>33</v>
      </c>
      <c r="V60" s="55">
        <v>168</v>
      </c>
      <c r="W60" s="55">
        <v>313</v>
      </c>
      <c r="X60" s="55">
        <v>30</v>
      </c>
      <c r="Y60"/>
    </row>
    <row r="61" spans="1:25" ht="15">
      <c r="A61" s="93">
        <v>761</v>
      </c>
      <c r="B61" s="94" t="s">
        <v>230</v>
      </c>
      <c r="C61" s="119">
        <v>16647</v>
      </c>
      <c r="D61" s="96">
        <v>117</v>
      </c>
      <c r="E61" s="120">
        <v>7.0282933861957097E-3</v>
      </c>
      <c r="F61" s="96">
        <v>145</v>
      </c>
      <c r="G61" s="120">
        <v>8.7102781281912598E-3</v>
      </c>
      <c r="H61" s="96">
        <v>174</v>
      </c>
      <c r="I61" s="120">
        <v>1.04523337538295E-2</v>
      </c>
      <c r="J61" s="96">
        <v>509</v>
      </c>
      <c r="K61" s="120">
        <v>3.0576079774133499E-2</v>
      </c>
      <c r="L61" s="96">
        <v>1174</v>
      </c>
      <c r="M61" s="120">
        <v>7.0523217396527907E-2</v>
      </c>
      <c r="N61" s="96">
        <v>471</v>
      </c>
      <c r="O61" s="120">
        <v>2.8293386195710899E-2</v>
      </c>
      <c r="P61" s="101">
        <v>2590</v>
      </c>
      <c r="R61" s="55">
        <v>134</v>
      </c>
      <c r="S61" s="55">
        <v>9</v>
      </c>
      <c r="T61" s="55">
        <v>17</v>
      </c>
      <c r="U61" s="55">
        <v>27</v>
      </c>
      <c r="V61" s="55">
        <v>97</v>
      </c>
      <c r="W61" s="55">
        <v>198</v>
      </c>
      <c r="X61" s="55">
        <v>73</v>
      </c>
      <c r="Y61"/>
    </row>
    <row r="62" spans="1:25" ht="15">
      <c r="A62" s="93">
        <v>842</v>
      </c>
      <c r="B62" s="94" t="s">
        <v>244</v>
      </c>
      <c r="C62" s="119">
        <v>7527</v>
      </c>
      <c r="D62" s="96">
        <v>26</v>
      </c>
      <c r="E62" s="120">
        <v>3.45423143350604E-3</v>
      </c>
      <c r="F62" s="96">
        <v>27</v>
      </c>
      <c r="G62" s="120">
        <v>3.5870864886408901E-3</v>
      </c>
      <c r="H62" s="96">
        <v>25</v>
      </c>
      <c r="I62" s="120">
        <v>3.3213763783711998E-3</v>
      </c>
      <c r="J62" s="96">
        <v>180</v>
      </c>
      <c r="K62" s="120">
        <v>2.39139099242726E-2</v>
      </c>
      <c r="L62" s="96">
        <v>275</v>
      </c>
      <c r="M62" s="120">
        <v>3.6535140162083202E-2</v>
      </c>
      <c r="N62" s="96">
        <v>42</v>
      </c>
      <c r="O62" s="120">
        <v>5.5799123156636101E-3</v>
      </c>
      <c r="P62" s="101">
        <v>575</v>
      </c>
      <c r="R62" s="55">
        <v>150</v>
      </c>
      <c r="S62" s="55">
        <v>26</v>
      </c>
      <c r="T62" s="55">
        <v>39</v>
      </c>
      <c r="U62" s="55">
        <v>62</v>
      </c>
      <c r="V62" s="55">
        <v>171</v>
      </c>
      <c r="W62" s="55">
        <v>491</v>
      </c>
      <c r="X62" s="55">
        <v>269</v>
      </c>
      <c r="Y62"/>
    </row>
    <row r="63" spans="1:25" ht="15">
      <c r="A63" s="89">
        <v>6</v>
      </c>
      <c r="B63" s="90" t="s">
        <v>321</v>
      </c>
      <c r="C63" s="91">
        <v>256574</v>
      </c>
      <c r="D63" s="91">
        <v>4276</v>
      </c>
      <c r="E63" s="118">
        <v>1.6665757247421802E-2</v>
      </c>
      <c r="F63" s="91">
        <v>6081</v>
      </c>
      <c r="G63" s="118">
        <v>2.3700764691667899E-2</v>
      </c>
      <c r="H63" s="91">
        <v>6857</v>
      </c>
      <c r="I63" s="118">
        <v>2.6725233266036302E-2</v>
      </c>
      <c r="J63" s="91">
        <v>17372</v>
      </c>
      <c r="K63" s="118">
        <v>6.7707561950938105E-2</v>
      </c>
      <c r="L63" s="91">
        <v>38065</v>
      </c>
      <c r="M63" s="118">
        <v>0.14835875809707899</v>
      </c>
      <c r="N63" s="91">
        <v>11106</v>
      </c>
      <c r="O63" s="118">
        <v>4.3285757715123101E-2</v>
      </c>
      <c r="P63" s="100">
        <v>83757</v>
      </c>
      <c r="R63" s="55">
        <v>237</v>
      </c>
      <c r="S63" s="55">
        <v>608</v>
      </c>
      <c r="T63" s="55">
        <v>906</v>
      </c>
      <c r="U63" s="55">
        <v>998</v>
      </c>
      <c r="V63" s="55">
        <v>2404</v>
      </c>
      <c r="W63" s="55">
        <v>5520</v>
      </c>
      <c r="X63" s="55">
        <v>2127</v>
      </c>
      <c r="Y63"/>
    </row>
    <row r="64" spans="1:25" ht="15">
      <c r="A64" s="93">
        <v>38</v>
      </c>
      <c r="B64" s="94" t="s">
        <v>22</v>
      </c>
      <c r="C64" s="119">
        <v>12558</v>
      </c>
      <c r="D64" s="96">
        <v>54</v>
      </c>
      <c r="E64" s="120">
        <v>4.3000477783086497E-3</v>
      </c>
      <c r="F64" s="96">
        <v>63</v>
      </c>
      <c r="G64" s="120">
        <v>5.0167224080267603E-3</v>
      </c>
      <c r="H64" s="96">
        <v>60</v>
      </c>
      <c r="I64" s="120">
        <v>4.7778308647873904E-3</v>
      </c>
      <c r="J64" s="96">
        <v>289</v>
      </c>
      <c r="K64" s="120">
        <v>2.3013218665392601E-2</v>
      </c>
      <c r="L64" s="96">
        <v>457</v>
      </c>
      <c r="M64" s="120">
        <v>3.6391145086797298E-2</v>
      </c>
      <c r="N64" s="96">
        <v>114</v>
      </c>
      <c r="O64" s="120">
        <v>9.0778786430960306E-3</v>
      </c>
      <c r="P64" s="101">
        <v>1037</v>
      </c>
      <c r="R64" s="55">
        <v>264</v>
      </c>
      <c r="S64" s="55">
        <v>335</v>
      </c>
      <c r="T64" s="55">
        <v>502</v>
      </c>
      <c r="U64" s="55">
        <v>511</v>
      </c>
      <c r="V64" s="55">
        <v>1186</v>
      </c>
      <c r="W64" s="55">
        <v>2787</v>
      </c>
      <c r="X64" s="55">
        <v>743</v>
      </c>
      <c r="Y64"/>
    </row>
    <row r="65" spans="1:25" ht="15">
      <c r="A65" s="93">
        <v>86</v>
      </c>
      <c r="B65" s="94" t="s">
        <v>43</v>
      </c>
      <c r="C65" s="119">
        <v>6148</v>
      </c>
      <c r="D65" s="96">
        <v>63</v>
      </c>
      <c r="E65" s="120">
        <v>1.02472348731295E-2</v>
      </c>
      <c r="F65" s="96">
        <v>85</v>
      </c>
      <c r="G65" s="120">
        <v>1.3825634352634999E-2</v>
      </c>
      <c r="H65" s="96">
        <v>101</v>
      </c>
      <c r="I65" s="120">
        <v>1.64281067013663E-2</v>
      </c>
      <c r="J65" s="96">
        <v>225</v>
      </c>
      <c r="K65" s="120">
        <v>3.6597267404033802E-2</v>
      </c>
      <c r="L65" s="96">
        <v>526</v>
      </c>
      <c r="M65" s="120">
        <v>8.5556278464541294E-2</v>
      </c>
      <c r="N65" s="96">
        <v>153</v>
      </c>
      <c r="O65" s="120">
        <v>2.4886141834743001E-2</v>
      </c>
      <c r="P65" s="101">
        <v>1153</v>
      </c>
      <c r="R65" s="55">
        <v>310</v>
      </c>
      <c r="S65" s="55">
        <v>78</v>
      </c>
      <c r="T65" s="55">
        <v>93</v>
      </c>
      <c r="U65" s="55">
        <v>137</v>
      </c>
      <c r="V65" s="55">
        <v>383</v>
      </c>
      <c r="W65" s="55">
        <v>842</v>
      </c>
      <c r="X65" s="55">
        <v>407</v>
      </c>
      <c r="Y65"/>
    </row>
    <row r="66" spans="1:25" ht="15">
      <c r="A66" s="93">
        <v>107</v>
      </c>
      <c r="B66" s="94" t="s">
        <v>993</v>
      </c>
      <c r="C66" s="119">
        <v>7905</v>
      </c>
      <c r="D66" s="96">
        <v>37</v>
      </c>
      <c r="E66" s="120">
        <v>4.68058191018343E-3</v>
      </c>
      <c r="F66" s="96">
        <v>29</v>
      </c>
      <c r="G66" s="120">
        <v>3.6685641998735002E-3</v>
      </c>
      <c r="H66" s="96">
        <v>33</v>
      </c>
      <c r="I66" s="120">
        <v>4.1745730550284601E-3</v>
      </c>
      <c r="J66" s="96">
        <v>168</v>
      </c>
      <c r="K66" s="120">
        <v>2.12523719165085E-2</v>
      </c>
      <c r="L66" s="96">
        <v>313</v>
      </c>
      <c r="M66" s="120">
        <v>3.9595192915876001E-2</v>
      </c>
      <c r="N66" s="96">
        <v>30</v>
      </c>
      <c r="O66" s="120">
        <v>3.79506641366224E-3</v>
      </c>
      <c r="P66" s="101">
        <v>610</v>
      </c>
      <c r="R66" s="55">
        <v>315</v>
      </c>
      <c r="S66" s="55">
        <v>29</v>
      </c>
      <c r="T66" s="55">
        <v>38</v>
      </c>
      <c r="U66" s="55">
        <v>72</v>
      </c>
      <c r="V66" s="55">
        <v>245</v>
      </c>
      <c r="W66" s="55">
        <v>514</v>
      </c>
      <c r="X66" s="55">
        <v>125</v>
      </c>
      <c r="Y66"/>
    </row>
    <row r="67" spans="1:25" ht="15">
      <c r="A67" s="93">
        <v>134</v>
      </c>
      <c r="B67" s="94" t="s">
        <v>63</v>
      </c>
      <c r="C67" s="119">
        <v>10063</v>
      </c>
      <c r="D67" s="96">
        <v>9</v>
      </c>
      <c r="E67" s="120">
        <v>8.9436549736659002E-4</v>
      </c>
      <c r="F67" s="96">
        <v>17</v>
      </c>
      <c r="G67" s="120">
        <v>1.68935705058134E-3</v>
      </c>
      <c r="H67" s="96">
        <v>27</v>
      </c>
      <c r="I67" s="120">
        <v>2.6830964920997701E-3</v>
      </c>
      <c r="J67" s="96">
        <v>97</v>
      </c>
      <c r="K67" s="120">
        <v>9.6392725827288105E-3</v>
      </c>
      <c r="L67" s="96">
        <v>198</v>
      </c>
      <c r="M67" s="120">
        <v>1.9676040942065001E-2</v>
      </c>
      <c r="N67" s="96">
        <v>73</v>
      </c>
      <c r="O67" s="120">
        <v>7.2542979230845704E-3</v>
      </c>
      <c r="P67" s="101">
        <v>421</v>
      </c>
      <c r="R67" s="55">
        <v>361</v>
      </c>
      <c r="S67" s="55">
        <v>88</v>
      </c>
      <c r="T67" s="55">
        <v>125</v>
      </c>
      <c r="U67" s="55">
        <v>115</v>
      </c>
      <c r="V67" s="55">
        <v>730</v>
      </c>
      <c r="W67" s="55">
        <v>1037</v>
      </c>
      <c r="X67" s="55">
        <v>185</v>
      </c>
      <c r="Y67"/>
    </row>
    <row r="68" spans="1:25" ht="15">
      <c r="A68" s="93">
        <v>150</v>
      </c>
      <c r="B68" s="94" t="s">
        <v>994</v>
      </c>
      <c r="C68" s="119">
        <v>3932</v>
      </c>
      <c r="D68" s="96">
        <v>26</v>
      </c>
      <c r="E68" s="120">
        <v>6.6124109867751798E-3</v>
      </c>
      <c r="F68" s="96">
        <v>39</v>
      </c>
      <c r="G68" s="120">
        <v>9.9186164801627705E-3</v>
      </c>
      <c r="H68" s="96">
        <v>62</v>
      </c>
      <c r="I68" s="120">
        <v>1.5768056968463898E-2</v>
      </c>
      <c r="J68" s="96">
        <v>171</v>
      </c>
      <c r="K68" s="120">
        <v>4.3489318413021401E-2</v>
      </c>
      <c r="L68" s="96">
        <v>491</v>
      </c>
      <c r="M68" s="120">
        <v>0.124872838250254</v>
      </c>
      <c r="N68" s="96">
        <v>269</v>
      </c>
      <c r="O68" s="120">
        <v>6.8413021363173995E-2</v>
      </c>
      <c r="P68" s="101">
        <v>1058</v>
      </c>
      <c r="R68" s="55">
        <v>647</v>
      </c>
      <c r="S68" s="55">
        <v>70</v>
      </c>
      <c r="T68" s="55">
        <v>95</v>
      </c>
      <c r="U68" s="55">
        <v>94</v>
      </c>
      <c r="V68" s="55">
        <v>361</v>
      </c>
      <c r="W68" s="55">
        <v>565</v>
      </c>
      <c r="X68" s="55">
        <v>99</v>
      </c>
      <c r="Y68"/>
    </row>
    <row r="69" spans="1:25" ht="15">
      <c r="A69" s="93">
        <v>237</v>
      </c>
      <c r="B69" s="94" t="s">
        <v>95</v>
      </c>
      <c r="C69" s="119">
        <v>19849</v>
      </c>
      <c r="D69" s="96">
        <v>608</v>
      </c>
      <c r="E69" s="120">
        <v>3.06312660587435E-2</v>
      </c>
      <c r="F69" s="96">
        <v>906</v>
      </c>
      <c r="G69" s="120">
        <v>4.5644616857272398E-2</v>
      </c>
      <c r="H69" s="96">
        <v>998</v>
      </c>
      <c r="I69" s="120">
        <v>5.02796110635296E-2</v>
      </c>
      <c r="J69" s="96">
        <v>2404</v>
      </c>
      <c r="K69" s="120">
        <v>0.121114413824374</v>
      </c>
      <c r="L69" s="96">
        <v>5520</v>
      </c>
      <c r="M69" s="120">
        <v>0.27809965237543499</v>
      </c>
      <c r="N69" s="96">
        <v>2127</v>
      </c>
      <c r="O69" s="120">
        <v>0.107159050833795</v>
      </c>
      <c r="P69" s="101">
        <v>12563</v>
      </c>
      <c r="R69" s="55">
        <v>658</v>
      </c>
      <c r="S69" s="55">
        <v>69</v>
      </c>
      <c r="T69" s="55">
        <v>64</v>
      </c>
      <c r="U69" s="55">
        <v>89</v>
      </c>
      <c r="V69" s="55">
        <v>195</v>
      </c>
      <c r="W69" s="55">
        <v>394</v>
      </c>
      <c r="X69" s="55">
        <v>98</v>
      </c>
      <c r="Y69"/>
    </row>
    <row r="70" spans="1:25" ht="15">
      <c r="A70" s="93">
        <v>264</v>
      </c>
      <c r="B70" s="94" t="s">
        <v>102</v>
      </c>
      <c r="C70" s="119">
        <v>12894</v>
      </c>
      <c r="D70" s="96">
        <v>335</v>
      </c>
      <c r="E70" s="120">
        <v>2.5981076469675801E-2</v>
      </c>
      <c r="F70" s="96">
        <v>502</v>
      </c>
      <c r="G70" s="120">
        <v>3.8932836978439599E-2</v>
      </c>
      <c r="H70" s="96">
        <v>511</v>
      </c>
      <c r="I70" s="120">
        <v>3.9630836047774197E-2</v>
      </c>
      <c r="J70" s="96">
        <v>1186</v>
      </c>
      <c r="K70" s="120">
        <v>9.1980766247867204E-2</v>
      </c>
      <c r="L70" s="96">
        <v>2787</v>
      </c>
      <c r="M70" s="120">
        <v>0.21614704513727301</v>
      </c>
      <c r="N70" s="96">
        <v>743</v>
      </c>
      <c r="O70" s="120">
        <v>5.7623700946176498E-2</v>
      </c>
      <c r="P70" s="101">
        <v>6064</v>
      </c>
      <c r="R70" s="55">
        <v>664</v>
      </c>
      <c r="S70" s="55">
        <v>805</v>
      </c>
      <c r="T70" s="55">
        <v>1146</v>
      </c>
      <c r="U70" s="55">
        <v>1286</v>
      </c>
      <c r="V70" s="55">
        <v>2913</v>
      </c>
      <c r="W70" s="55">
        <v>6474</v>
      </c>
      <c r="X70" s="55">
        <v>1800</v>
      </c>
      <c r="Y70"/>
    </row>
    <row r="71" spans="1:25" ht="15">
      <c r="A71" s="93">
        <v>310</v>
      </c>
      <c r="B71" s="94" t="s">
        <v>114</v>
      </c>
      <c r="C71" s="119">
        <v>10420</v>
      </c>
      <c r="D71" s="96">
        <v>78</v>
      </c>
      <c r="E71" s="120">
        <v>7.4856046065259101E-3</v>
      </c>
      <c r="F71" s="96">
        <v>93</v>
      </c>
      <c r="G71" s="120">
        <v>8.9251439539347402E-3</v>
      </c>
      <c r="H71" s="96">
        <v>137</v>
      </c>
      <c r="I71" s="120">
        <v>1.3147792706334E-2</v>
      </c>
      <c r="J71" s="96">
        <v>383</v>
      </c>
      <c r="K71" s="120">
        <v>3.6756238003838801E-2</v>
      </c>
      <c r="L71" s="96">
        <v>842</v>
      </c>
      <c r="M71" s="120">
        <v>8.0806142034548903E-2</v>
      </c>
      <c r="N71" s="96">
        <v>407</v>
      </c>
      <c r="O71" s="120">
        <v>3.9059500959692899E-2</v>
      </c>
      <c r="P71" s="101">
        <v>1940</v>
      </c>
      <c r="R71" s="55">
        <v>686</v>
      </c>
      <c r="S71" s="55">
        <v>1174</v>
      </c>
      <c r="T71" s="55">
        <v>1658</v>
      </c>
      <c r="U71" s="55">
        <v>1892</v>
      </c>
      <c r="V71" s="55">
        <v>4344</v>
      </c>
      <c r="W71" s="55">
        <v>9928</v>
      </c>
      <c r="X71" s="55">
        <v>2364</v>
      </c>
      <c r="Y71"/>
    </row>
    <row r="72" spans="1:25" ht="15">
      <c r="A72" s="93">
        <v>315</v>
      </c>
      <c r="B72" s="94" t="s">
        <v>118</v>
      </c>
      <c r="C72" s="119">
        <v>7031</v>
      </c>
      <c r="D72" s="96">
        <v>29</v>
      </c>
      <c r="E72" s="120">
        <v>4.12459109657232E-3</v>
      </c>
      <c r="F72" s="96">
        <v>38</v>
      </c>
      <c r="G72" s="120">
        <v>5.4046366093016603E-3</v>
      </c>
      <c r="H72" s="96">
        <v>72</v>
      </c>
      <c r="I72" s="120">
        <v>1.02403641018347E-2</v>
      </c>
      <c r="J72" s="96">
        <v>245</v>
      </c>
      <c r="K72" s="120">
        <v>3.4845683402076499E-2</v>
      </c>
      <c r="L72" s="96">
        <v>514</v>
      </c>
      <c r="M72" s="120">
        <v>7.3104821504764605E-2</v>
      </c>
      <c r="N72" s="96">
        <v>125</v>
      </c>
      <c r="O72" s="120">
        <v>1.7778409899018601E-2</v>
      </c>
      <c r="P72" s="101">
        <v>1023</v>
      </c>
      <c r="R72" s="55">
        <v>819</v>
      </c>
      <c r="S72" s="55">
        <v>42</v>
      </c>
      <c r="T72" s="55">
        <v>45</v>
      </c>
      <c r="U72" s="55">
        <v>62</v>
      </c>
      <c r="V72" s="55">
        <v>180</v>
      </c>
      <c r="W72" s="55">
        <v>291</v>
      </c>
      <c r="X72" s="55">
        <v>54</v>
      </c>
      <c r="Y72"/>
    </row>
    <row r="73" spans="1:25" ht="15">
      <c r="A73" s="93">
        <v>361</v>
      </c>
      <c r="B73" s="94" t="s">
        <v>131</v>
      </c>
      <c r="C73" s="119">
        <v>29650</v>
      </c>
      <c r="D73" s="96">
        <v>88</v>
      </c>
      <c r="E73" s="120">
        <v>2.96795952782462E-3</v>
      </c>
      <c r="F73" s="96">
        <v>125</v>
      </c>
      <c r="G73" s="120">
        <v>4.2158516020236103E-3</v>
      </c>
      <c r="H73" s="96">
        <v>115</v>
      </c>
      <c r="I73" s="120">
        <v>3.8785834738617199E-3</v>
      </c>
      <c r="J73" s="96">
        <v>730</v>
      </c>
      <c r="K73" s="120">
        <v>2.4620573355817899E-2</v>
      </c>
      <c r="L73" s="96">
        <v>1037</v>
      </c>
      <c r="M73" s="120">
        <v>3.4974704890387898E-2</v>
      </c>
      <c r="N73" s="96">
        <v>185</v>
      </c>
      <c r="O73" s="120">
        <v>6.2394603709949401E-3</v>
      </c>
      <c r="P73" s="101">
        <v>2280</v>
      </c>
      <c r="R73" s="55">
        <v>854</v>
      </c>
      <c r="S73" s="55">
        <v>59</v>
      </c>
      <c r="T73" s="55">
        <v>54</v>
      </c>
      <c r="U73" s="55">
        <v>43</v>
      </c>
      <c r="V73" s="55">
        <v>281</v>
      </c>
      <c r="W73" s="55">
        <v>451</v>
      </c>
      <c r="X73" s="55">
        <v>113</v>
      </c>
      <c r="Y73"/>
    </row>
    <row r="74" spans="1:25" ht="15">
      <c r="A74" s="93">
        <v>647</v>
      </c>
      <c r="B74" s="94" t="s">
        <v>995</v>
      </c>
      <c r="C74" s="119">
        <v>7380</v>
      </c>
      <c r="D74" s="96">
        <v>70</v>
      </c>
      <c r="E74" s="120">
        <v>9.4850948509485108E-3</v>
      </c>
      <c r="F74" s="96">
        <v>95</v>
      </c>
      <c r="G74" s="120">
        <v>1.28726287262873E-2</v>
      </c>
      <c r="H74" s="96">
        <v>94</v>
      </c>
      <c r="I74" s="120">
        <v>1.27371273712737E-2</v>
      </c>
      <c r="J74" s="96">
        <v>361</v>
      </c>
      <c r="K74" s="120">
        <v>4.89159891598916E-2</v>
      </c>
      <c r="L74" s="96">
        <v>565</v>
      </c>
      <c r="M74" s="120">
        <v>7.6558265582655799E-2</v>
      </c>
      <c r="N74" s="96">
        <v>99</v>
      </c>
      <c r="O74" s="120">
        <v>1.34146341463415E-2</v>
      </c>
      <c r="P74" s="101">
        <v>1284</v>
      </c>
      <c r="R74" s="55">
        <v>887</v>
      </c>
      <c r="S74" s="55">
        <v>730</v>
      </c>
      <c r="T74" s="55">
        <v>1122</v>
      </c>
      <c r="U74" s="55">
        <v>1275</v>
      </c>
      <c r="V74" s="55">
        <v>3200</v>
      </c>
      <c r="W74" s="55">
        <v>7277</v>
      </c>
      <c r="X74" s="55">
        <v>2352</v>
      </c>
      <c r="Y74"/>
    </row>
    <row r="75" spans="1:25" ht="15">
      <c r="A75" s="93">
        <v>658</v>
      </c>
      <c r="B75" s="94" t="s">
        <v>996</v>
      </c>
      <c r="C75" s="119">
        <v>4070</v>
      </c>
      <c r="D75" s="96">
        <v>69</v>
      </c>
      <c r="E75" s="120">
        <v>1.6953316953317001E-2</v>
      </c>
      <c r="F75" s="96">
        <v>64</v>
      </c>
      <c r="G75" s="120">
        <v>1.57248157248157E-2</v>
      </c>
      <c r="H75" s="96">
        <v>89</v>
      </c>
      <c r="I75" s="120">
        <v>2.18673218673219E-2</v>
      </c>
      <c r="J75" s="96">
        <v>195</v>
      </c>
      <c r="K75" s="120">
        <v>4.7911547911547898E-2</v>
      </c>
      <c r="L75" s="96">
        <v>394</v>
      </c>
      <c r="M75" s="120">
        <v>9.6805896805896796E-2</v>
      </c>
      <c r="N75" s="96">
        <v>98</v>
      </c>
      <c r="O75" s="120">
        <v>2.40786240786241E-2</v>
      </c>
      <c r="P75" s="101">
        <v>909</v>
      </c>
      <c r="R75" s="55">
        <v>2</v>
      </c>
      <c r="S75" s="55">
        <v>124</v>
      </c>
      <c r="T75" s="55">
        <v>162</v>
      </c>
      <c r="U75" s="55">
        <v>207</v>
      </c>
      <c r="V75" s="55">
        <v>791</v>
      </c>
      <c r="W75" s="55">
        <v>1476</v>
      </c>
      <c r="X75" s="55">
        <v>445</v>
      </c>
      <c r="Y75"/>
    </row>
    <row r="76" spans="1:25" ht="15">
      <c r="A76" s="93">
        <v>664</v>
      </c>
      <c r="B76" s="94" t="s">
        <v>997</v>
      </c>
      <c r="C76" s="119">
        <v>22252</v>
      </c>
      <c r="D76" s="96">
        <v>805</v>
      </c>
      <c r="E76" s="120">
        <v>3.61765234585655E-2</v>
      </c>
      <c r="F76" s="96">
        <v>1146</v>
      </c>
      <c r="G76" s="120">
        <v>5.1500988675175302E-2</v>
      </c>
      <c r="H76" s="96">
        <v>1286</v>
      </c>
      <c r="I76" s="120">
        <v>5.7792557972317103E-2</v>
      </c>
      <c r="J76" s="96">
        <v>2913</v>
      </c>
      <c r="K76" s="120">
        <v>0.13090958116124399</v>
      </c>
      <c r="L76" s="96">
        <v>6474</v>
      </c>
      <c r="M76" s="120">
        <v>0.29094014021211601</v>
      </c>
      <c r="N76" s="96">
        <v>1800</v>
      </c>
      <c r="O76" s="120">
        <v>8.0891605248966394E-2</v>
      </c>
      <c r="P76" s="101">
        <v>14424</v>
      </c>
      <c r="R76" s="55">
        <v>21</v>
      </c>
      <c r="S76" s="55">
        <v>24</v>
      </c>
      <c r="T76" s="55">
        <v>23</v>
      </c>
      <c r="U76" s="55">
        <v>33</v>
      </c>
      <c r="V76" s="55">
        <v>112</v>
      </c>
      <c r="W76" s="55">
        <v>244</v>
      </c>
      <c r="X76" s="55">
        <v>87</v>
      </c>
      <c r="Y76"/>
    </row>
    <row r="77" spans="1:25" ht="15">
      <c r="A77" s="93">
        <v>686</v>
      </c>
      <c r="B77" s="94" t="s">
        <v>219</v>
      </c>
      <c r="C77" s="119">
        <v>40697</v>
      </c>
      <c r="D77" s="96">
        <v>1174</v>
      </c>
      <c r="E77" s="120">
        <v>2.8847335184411599E-2</v>
      </c>
      <c r="F77" s="96">
        <v>1658</v>
      </c>
      <c r="G77" s="120">
        <v>4.0740103693146901E-2</v>
      </c>
      <c r="H77" s="96">
        <v>1892</v>
      </c>
      <c r="I77" s="120">
        <v>4.6489913261419803E-2</v>
      </c>
      <c r="J77" s="96">
        <v>4344</v>
      </c>
      <c r="K77" s="120">
        <v>0.10674005454947499</v>
      </c>
      <c r="L77" s="96">
        <v>9928</v>
      </c>
      <c r="M77" s="120">
        <v>0.243949185443644</v>
      </c>
      <c r="N77" s="96">
        <v>2364</v>
      </c>
      <c r="O77" s="120">
        <v>5.8087819741012903E-2</v>
      </c>
      <c r="P77" s="101">
        <v>21360</v>
      </c>
      <c r="R77" s="55">
        <v>55</v>
      </c>
      <c r="S77" s="55">
        <v>31</v>
      </c>
      <c r="T77" s="55">
        <v>39</v>
      </c>
      <c r="U77" s="55">
        <v>38</v>
      </c>
      <c r="V77" s="55">
        <v>121</v>
      </c>
      <c r="W77" s="55">
        <v>268</v>
      </c>
      <c r="X77" s="55">
        <v>81</v>
      </c>
      <c r="Y77"/>
    </row>
    <row r="78" spans="1:25" ht="15">
      <c r="A78" s="93">
        <v>819</v>
      </c>
      <c r="B78" s="94" t="s">
        <v>240</v>
      </c>
      <c r="C78" s="119">
        <v>4767</v>
      </c>
      <c r="D78" s="96">
        <v>42</v>
      </c>
      <c r="E78" s="120">
        <v>8.8105726872246704E-3</v>
      </c>
      <c r="F78" s="96">
        <v>45</v>
      </c>
      <c r="G78" s="120">
        <v>9.4398993077407199E-3</v>
      </c>
      <c r="H78" s="96">
        <v>62</v>
      </c>
      <c r="I78" s="120">
        <v>1.3006083490665E-2</v>
      </c>
      <c r="J78" s="96">
        <v>180</v>
      </c>
      <c r="K78" s="120">
        <v>3.77595972309629E-2</v>
      </c>
      <c r="L78" s="96">
        <v>291</v>
      </c>
      <c r="M78" s="120">
        <v>6.1044682190056598E-2</v>
      </c>
      <c r="N78" s="96">
        <v>54</v>
      </c>
      <c r="O78" s="120">
        <v>1.13278791692889E-2</v>
      </c>
      <c r="P78" s="101">
        <v>674</v>
      </c>
      <c r="R78" s="55">
        <v>148</v>
      </c>
      <c r="S78" s="55">
        <v>1979</v>
      </c>
      <c r="T78" s="55">
        <v>2592</v>
      </c>
      <c r="U78" s="55">
        <v>2804</v>
      </c>
      <c r="V78" s="55">
        <v>7527</v>
      </c>
      <c r="W78" s="55">
        <v>16861</v>
      </c>
      <c r="X78" s="55">
        <v>5900</v>
      </c>
      <c r="Y78"/>
    </row>
    <row r="79" spans="1:25" ht="15">
      <c r="A79" s="93">
        <v>854</v>
      </c>
      <c r="B79" s="94" t="s">
        <v>248</v>
      </c>
      <c r="C79" s="119">
        <v>15105</v>
      </c>
      <c r="D79" s="96">
        <v>59</v>
      </c>
      <c r="E79" s="120">
        <v>3.9059913935782899E-3</v>
      </c>
      <c r="F79" s="96">
        <v>54</v>
      </c>
      <c r="G79" s="120">
        <v>3.5749751737835199E-3</v>
      </c>
      <c r="H79" s="96">
        <v>43</v>
      </c>
      <c r="I79" s="120">
        <v>2.8467394902350202E-3</v>
      </c>
      <c r="J79" s="96">
        <v>281</v>
      </c>
      <c r="K79" s="120">
        <v>1.8603111552466099E-2</v>
      </c>
      <c r="L79" s="96">
        <v>451</v>
      </c>
      <c r="M79" s="120">
        <v>2.9857663025488201E-2</v>
      </c>
      <c r="N79" s="96">
        <v>113</v>
      </c>
      <c r="O79" s="120">
        <v>7.4809665673618003E-3</v>
      </c>
      <c r="P79" s="101">
        <v>1001</v>
      </c>
      <c r="R79" s="55">
        <v>197</v>
      </c>
      <c r="S79" s="55">
        <v>174</v>
      </c>
      <c r="T79" s="55">
        <v>217</v>
      </c>
      <c r="U79" s="55">
        <v>221</v>
      </c>
      <c r="V79" s="55">
        <v>548</v>
      </c>
      <c r="W79" s="55">
        <v>1158</v>
      </c>
      <c r="X79" s="55">
        <v>364</v>
      </c>
      <c r="Y79"/>
    </row>
    <row r="80" spans="1:25" ht="15">
      <c r="A80" s="93">
        <v>887</v>
      </c>
      <c r="B80" s="94" t="s">
        <v>261</v>
      </c>
      <c r="C80" s="119">
        <v>41853</v>
      </c>
      <c r="D80" s="96">
        <v>730</v>
      </c>
      <c r="E80" s="120">
        <v>1.7441999378778099E-2</v>
      </c>
      <c r="F80" s="96">
        <v>1122</v>
      </c>
      <c r="G80" s="120">
        <v>2.6808114113683602E-2</v>
      </c>
      <c r="H80" s="96">
        <v>1275</v>
      </c>
      <c r="I80" s="120">
        <v>3.0463766038276802E-2</v>
      </c>
      <c r="J80" s="96">
        <v>3200</v>
      </c>
      <c r="K80" s="120">
        <v>7.6458079468616394E-2</v>
      </c>
      <c r="L80" s="96">
        <v>7277</v>
      </c>
      <c r="M80" s="120">
        <v>0.17387045134160001</v>
      </c>
      <c r="N80" s="96">
        <v>2352</v>
      </c>
      <c r="O80" s="120">
        <v>5.6196688409433003E-2</v>
      </c>
      <c r="P80" s="101">
        <v>15956</v>
      </c>
      <c r="R80" s="55">
        <v>206</v>
      </c>
      <c r="S80" s="55">
        <v>38</v>
      </c>
      <c r="T80" s="55">
        <v>60</v>
      </c>
      <c r="U80" s="55">
        <v>63</v>
      </c>
      <c r="V80" s="55">
        <v>145</v>
      </c>
      <c r="W80" s="55">
        <v>362</v>
      </c>
      <c r="X80" s="55">
        <v>171</v>
      </c>
      <c r="Y80"/>
    </row>
    <row r="81" spans="1:25" ht="15">
      <c r="A81" s="89">
        <v>7</v>
      </c>
      <c r="B81" s="90" t="s">
        <v>322</v>
      </c>
      <c r="C81" s="91">
        <v>763096</v>
      </c>
      <c r="D81" s="91">
        <v>21208</v>
      </c>
      <c r="E81" s="118">
        <v>2.7792047134305501E-2</v>
      </c>
      <c r="F81" s="91">
        <v>27892</v>
      </c>
      <c r="G81" s="118">
        <v>3.6551102351473498E-2</v>
      </c>
      <c r="H81" s="91">
        <v>29078</v>
      </c>
      <c r="I81" s="118">
        <v>3.81052973675658E-2</v>
      </c>
      <c r="J81" s="91">
        <v>78835</v>
      </c>
      <c r="K81" s="118">
        <v>0.103309413232411</v>
      </c>
      <c r="L81" s="91">
        <v>195604</v>
      </c>
      <c r="M81" s="118">
        <v>0.25632947885980301</v>
      </c>
      <c r="N81" s="91">
        <v>76469</v>
      </c>
      <c r="O81" s="118">
        <v>0.100208885906885</v>
      </c>
      <c r="P81" s="100">
        <v>429086</v>
      </c>
      <c r="R81" s="55">
        <v>313</v>
      </c>
      <c r="S81" s="55">
        <v>144</v>
      </c>
      <c r="T81" s="55">
        <v>181</v>
      </c>
      <c r="U81" s="55">
        <v>146</v>
      </c>
      <c r="V81" s="55">
        <v>422</v>
      </c>
      <c r="W81" s="55">
        <v>694</v>
      </c>
      <c r="X81" s="55">
        <v>245</v>
      </c>
      <c r="Y81"/>
    </row>
    <row r="82" spans="1:25" ht="15">
      <c r="A82" s="93">
        <v>2</v>
      </c>
      <c r="B82" s="94" t="s">
        <v>8</v>
      </c>
      <c r="C82" s="119">
        <v>21126</v>
      </c>
      <c r="D82" s="96">
        <v>124</v>
      </c>
      <c r="E82" s="120">
        <v>5.8695446369402601E-3</v>
      </c>
      <c r="F82" s="96">
        <v>162</v>
      </c>
      <c r="G82" s="120">
        <v>7.66827605793809E-3</v>
      </c>
      <c r="H82" s="96">
        <v>207</v>
      </c>
      <c r="I82" s="120">
        <v>9.7983527406986706E-3</v>
      </c>
      <c r="J82" s="96">
        <v>791</v>
      </c>
      <c r="K82" s="120">
        <v>3.7442014579191503E-2</v>
      </c>
      <c r="L82" s="96">
        <v>1476</v>
      </c>
      <c r="M82" s="120">
        <v>6.9866515194546994E-2</v>
      </c>
      <c r="N82" s="96">
        <v>445</v>
      </c>
      <c r="O82" s="120">
        <v>2.1064091640632401E-2</v>
      </c>
      <c r="P82" s="101">
        <v>3205</v>
      </c>
      <c r="R82" s="55">
        <v>318</v>
      </c>
      <c r="S82" s="55">
        <v>1585</v>
      </c>
      <c r="T82" s="55">
        <v>2179</v>
      </c>
      <c r="U82" s="55">
        <v>2303</v>
      </c>
      <c r="V82" s="55">
        <v>6105</v>
      </c>
      <c r="W82" s="55">
        <v>15848</v>
      </c>
      <c r="X82" s="55">
        <v>6330</v>
      </c>
      <c r="Y82"/>
    </row>
    <row r="83" spans="1:25" ht="15">
      <c r="A83" s="93">
        <v>21</v>
      </c>
      <c r="B83" s="94" t="s">
        <v>12</v>
      </c>
      <c r="C83" s="119">
        <v>5347</v>
      </c>
      <c r="D83" s="96">
        <v>24</v>
      </c>
      <c r="E83" s="120">
        <v>4.4884982233027899E-3</v>
      </c>
      <c r="F83" s="96">
        <v>23</v>
      </c>
      <c r="G83" s="120">
        <v>4.3014774639984999E-3</v>
      </c>
      <c r="H83" s="96">
        <v>33</v>
      </c>
      <c r="I83" s="120">
        <v>6.1716850570413297E-3</v>
      </c>
      <c r="J83" s="96">
        <v>112</v>
      </c>
      <c r="K83" s="120">
        <v>2.0946325042079699E-2</v>
      </c>
      <c r="L83" s="96">
        <v>244</v>
      </c>
      <c r="M83" s="120">
        <v>4.5633065270245E-2</v>
      </c>
      <c r="N83" s="96">
        <v>87</v>
      </c>
      <c r="O83" s="120">
        <v>1.6270806059472599E-2</v>
      </c>
      <c r="P83" s="101">
        <v>523</v>
      </c>
      <c r="R83" s="55">
        <v>321</v>
      </c>
      <c r="S83" s="55">
        <v>120</v>
      </c>
      <c r="T83" s="55">
        <v>159</v>
      </c>
      <c r="U83" s="55">
        <v>166</v>
      </c>
      <c r="V83" s="55">
        <v>467</v>
      </c>
      <c r="W83" s="55">
        <v>1183</v>
      </c>
      <c r="X83" s="55">
        <v>474</v>
      </c>
      <c r="Y83"/>
    </row>
    <row r="84" spans="1:25" ht="15">
      <c r="A84" s="93">
        <v>55</v>
      </c>
      <c r="B84" s="94" t="s">
        <v>998</v>
      </c>
      <c r="C84" s="119">
        <v>8242</v>
      </c>
      <c r="D84" s="96">
        <v>31</v>
      </c>
      <c r="E84" s="120">
        <v>3.7612230041252099E-3</v>
      </c>
      <c r="F84" s="96">
        <v>39</v>
      </c>
      <c r="G84" s="120">
        <v>4.7318611987381704E-3</v>
      </c>
      <c r="H84" s="96">
        <v>38</v>
      </c>
      <c r="I84" s="120">
        <v>4.6105314244115504E-3</v>
      </c>
      <c r="J84" s="96">
        <v>121</v>
      </c>
      <c r="K84" s="120">
        <v>1.4680902693521E-2</v>
      </c>
      <c r="L84" s="96">
        <v>268</v>
      </c>
      <c r="M84" s="120">
        <v>3.2516379519534101E-2</v>
      </c>
      <c r="N84" s="96">
        <v>81</v>
      </c>
      <c r="O84" s="120">
        <v>9.8277117204561993E-3</v>
      </c>
      <c r="P84" s="101">
        <v>578</v>
      </c>
      <c r="R84" s="55">
        <v>376</v>
      </c>
      <c r="S84" s="55">
        <v>2758</v>
      </c>
      <c r="T84" s="55">
        <v>3890</v>
      </c>
      <c r="U84" s="55">
        <v>4016</v>
      </c>
      <c r="V84" s="55">
        <v>11552</v>
      </c>
      <c r="W84" s="55">
        <v>28809</v>
      </c>
      <c r="X84" s="55">
        <v>12676</v>
      </c>
      <c r="Y84"/>
    </row>
    <row r="85" spans="1:25" ht="15">
      <c r="A85" s="93">
        <v>148</v>
      </c>
      <c r="B85" s="94" t="s">
        <v>73</v>
      </c>
      <c r="C85" s="119">
        <v>70734</v>
      </c>
      <c r="D85" s="96">
        <v>1979</v>
      </c>
      <c r="E85" s="120">
        <v>2.79780586422371E-2</v>
      </c>
      <c r="F85" s="96">
        <v>2592</v>
      </c>
      <c r="G85" s="120">
        <v>3.6644329459665802E-2</v>
      </c>
      <c r="H85" s="96">
        <v>2804</v>
      </c>
      <c r="I85" s="120">
        <v>3.9641473690163097E-2</v>
      </c>
      <c r="J85" s="96">
        <v>7527</v>
      </c>
      <c r="K85" s="120">
        <v>0.106412757655442</v>
      </c>
      <c r="L85" s="96">
        <v>16861</v>
      </c>
      <c r="M85" s="120">
        <v>0.238371928634037</v>
      </c>
      <c r="N85" s="96">
        <v>5900</v>
      </c>
      <c r="O85" s="120">
        <v>8.3411089433652802E-2</v>
      </c>
      <c r="P85" s="101">
        <v>37663</v>
      </c>
      <c r="R85" s="55">
        <v>400</v>
      </c>
      <c r="S85" s="55">
        <v>751</v>
      </c>
      <c r="T85" s="55">
        <v>940</v>
      </c>
      <c r="U85" s="55">
        <v>1077</v>
      </c>
      <c r="V85" s="55">
        <v>2894</v>
      </c>
      <c r="W85" s="55">
        <v>5814</v>
      </c>
      <c r="X85" s="55">
        <v>1791</v>
      </c>
      <c r="Y85"/>
    </row>
    <row r="86" spans="1:25" ht="15">
      <c r="A86" s="93">
        <v>197</v>
      </c>
      <c r="B86" s="94" t="s">
        <v>84</v>
      </c>
      <c r="C86" s="119">
        <v>16099</v>
      </c>
      <c r="D86" s="96">
        <v>174</v>
      </c>
      <c r="E86" s="120">
        <v>1.0808124728244E-2</v>
      </c>
      <c r="F86" s="96">
        <v>217</v>
      </c>
      <c r="G86" s="120">
        <v>1.34790980806261E-2</v>
      </c>
      <c r="H86" s="96">
        <v>221</v>
      </c>
      <c r="I86" s="120">
        <v>1.3727560718057001E-2</v>
      </c>
      <c r="J86" s="96">
        <v>548</v>
      </c>
      <c r="K86" s="120">
        <v>3.4039381328032803E-2</v>
      </c>
      <c r="L86" s="96">
        <v>1158</v>
      </c>
      <c r="M86" s="120">
        <v>7.1929933536244495E-2</v>
      </c>
      <c r="N86" s="96">
        <v>364</v>
      </c>
      <c r="O86" s="120">
        <v>2.2610100006211602E-2</v>
      </c>
      <c r="P86" s="101">
        <v>2682</v>
      </c>
      <c r="R86" s="55">
        <v>440</v>
      </c>
      <c r="S86" s="55">
        <v>2639</v>
      </c>
      <c r="T86" s="55">
        <v>3290</v>
      </c>
      <c r="U86" s="55">
        <v>3270</v>
      </c>
      <c r="V86" s="55">
        <v>8781</v>
      </c>
      <c r="W86" s="55">
        <v>20154</v>
      </c>
      <c r="X86" s="55">
        <v>7151</v>
      </c>
      <c r="Y86"/>
    </row>
    <row r="87" spans="1:25" ht="15">
      <c r="A87" s="93">
        <v>206</v>
      </c>
      <c r="B87" s="94" t="s">
        <v>86</v>
      </c>
      <c r="C87" s="119">
        <v>5136</v>
      </c>
      <c r="D87" s="96">
        <v>38</v>
      </c>
      <c r="E87" s="120">
        <v>7.3987538940810003E-3</v>
      </c>
      <c r="F87" s="96">
        <v>60</v>
      </c>
      <c r="G87" s="120">
        <v>1.16822429906542E-2</v>
      </c>
      <c r="H87" s="96">
        <v>63</v>
      </c>
      <c r="I87" s="120">
        <v>1.22663551401869E-2</v>
      </c>
      <c r="J87" s="96">
        <v>145</v>
      </c>
      <c r="K87" s="120">
        <v>2.8232087227414299E-2</v>
      </c>
      <c r="L87" s="96">
        <v>362</v>
      </c>
      <c r="M87" s="120">
        <v>7.0482866043613701E-2</v>
      </c>
      <c r="N87" s="96">
        <v>171</v>
      </c>
      <c r="O87" s="120">
        <v>3.3294392523364497E-2</v>
      </c>
      <c r="P87" s="101">
        <v>839</v>
      </c>
      <c r="R87" s="55">
        <v>483</v>
      </c>
      <c r="S87" s="55">
        <v>20</v>
      </c>
      <c r="T87" s="55">
        <v>44</v>
      </c>
      <c r="U87" s="55">
        <v>64</v>
      </c>
      <c r="V87" s="55">
        <v>147</v>
      </c>
      <c r="W87" s="55">
        <v>294</v>
      </c>
      <c r="X87" s="55">
        <v>98</v>
      </c>
      <c r="Y87"/>
    </row>
    <row r="88" spans="1:25" ht="15">
      <c r="A88" s="93">
        <v>313</v>
      </c>
      <c r="B88" s="94" t="s">
        <v>999</v>
      </c>
      <c r="C88" s="119">
        <v>10502</v>
      </c>
      <c r="D88" s="96">
        <v>144</v>
      </c>
      <c r="E88" s="120">
        <v>1.37116739668635E-2</v>
      </c>
      <c r="F88" s="96">
        <v>181</v>
      </c>
      <c r="G88" s="120">
        <v>1.72348124166825E-2</v>
      </c>
      <c r="H88" s="96">
        <v>146</v>
      </c>
      <c r="I88" s="120">
        <v>1.3902113883069901E-2</v>
      </c>
      <c r="J88" s="96">
        <v>422</v>
      </c>
      <c r="K88" s="120">
        <v>4.0182822319558199E-2</v>
      </c>
      <c r="L88" s="96">
        <v>694</v>
      </c>
      <c r="M88" s="120">
        <v>6.6082650923633607E-2</v>
      </c>
      <c r="N88" s="96">
        <v>245</v>
      </c>
      <c r="O88" s="120">
        <v>2.3328889735288499E-2</v>
      </c>
      <c r="P88" s="101">
        <v>1832</v>
      </c>
      <c r="R88" s="55">
        <v>541</v>
      </c>
      <c r="S88" s="55">
        <v>303</v>
      </c>
      <c r="T88" s="55">
        <v>401</v>
      </c>
      <c r="U88" s="55">
        <v>434</v>
      </c>
      <c r="V88" s="55">
        <v>1208</v>
      </c>
      <c r="W88" s="55">
        <v>2581</v>
      </c>
      <c r="X88" s="55">
        <v>913</v>
      </c>
      <c r="Y88"/>
    </row>
    <row r="89" spans="1:25" ht="15">
      <c r="A89" s="93">
        <v>318</v>
      </c>
      <c r="B89" s="94" t="s">
        <v>120</v>
      </c>
      <c r="C89" s="119">
        <v>66158</v>
      </c>
      <c r="D89" s="96">
        <v>1585</v>
      </c>
      <c r="E89" s="120">
        <v>2.3957797998730299E-2</v>
      </c>
      <c r="F89" s="96">
        <v>2179</v>
      </c>
      <c r="G89" s="120">
        <v>3.2936303999516303E-2</v>
      </c>
      <c r="H89" s="96">
        <v>2303</v>
      </c>
      <c r="I89" s="120">
        <v>3.4810604915505299E-2</v>
      </c>
      <c r="J89" s="96">
        <v>6105</v>
      </c>
      <c r="K89" s="120">
        <v>9.2279089452522695E-2</v>
      </c>
      <c r="L89" s="96">
        <v>15848</v>
      </c>
      <c r="M89" s="120">
        <v>0.239547749327368</v>
      </c>
      <c r="N89" s="96">
        <v>6330</v>
      </c>
      <c r="O89" s="120">
        <v>9.5680038695244704E-2</v>
      </c>
      <c r="P89" s="101">
        <v>34350</v>
      </c>
      <c r="R89" s="55">
        <v>607</v>
      </c>
      <c r="S89" s="55">
        <v>555</v>
      </c>
      <c r="T89" s="55">
        <v>746</v>
      </c>
      <c r="U89" s="55">
        <v>894</v>
      </c>
      <c r="V89" s="55">
        <v>2190</v>
      </c>
      <c r="W89" s="55">
        <v>6808</v>
      </c>
      <c r="X89" s="55">
        <v>3812</v>
      </c>
      <c r="Y89"/>
    </row>
    <row r="90" spans="1:25" ht="15">
      <c r="A90" s="93">
        <v>321</v>
      </c>
      <c r="B90" s="94" t="s">
        <v>122</v>
      </c>
      <c r="C90" s="119">
        <v>9842</v>
      </c>
      <c r="D90" s="96">
        <v>120</v>
      </c>
      <c r="E90" s="120">
        <v>1.21926437715911E-2</v>
      </c>
      <c r="F90" s="96">
        <v>159</v>
      </c>
      <c r="G90" s="120">
        <v>1.6155252997358299E-2</v>
      </c>
      <c r="H90" s="96">
        <v>166</v>
      </c>
      <c r="I90" s="120">
        <v>1.6866490550701101E-2</v>
      </c>
      <c r="J90" s="96">
        <v>467</v>
      </c>
      <c r="K90" s="120">
        <v>4.7449705344442199E-2</v>
      </c>
      <c r="L90" s="96">
        <v>1183</v>
      </c>
      <c r="M90" s="120">
        <v>0.120199146514936</v>
      </c>
      <c r="N90" s="96">
        <v>474</v>
      </c>
      <c r="O90" s="120">
        <v>4.8160942897784997E-2</v>
      </c>
      <c r="P90" s="101">
        <v>2569</v>
      </c>
      <c r="R90" s="55">
        <v>615</v>
      </c>
      <c r="S90" s="55">
        <v>7549</v>
      </c>
      <c r="T90" s="55">
        <v>10036</v>
      </c>
      <c r="U90" s="55">
        <v>10436</v>
      </c>
      <c r="V90" s="55">
        <v>28421</v>
      </c>
      <c r="W90" s="55">
        <v>77209</v>
      </c>
      <c r="X90" s="55">
        <v>30964</v>
      </c>
      <c r="Y90"/>
    </row>
    <row r="91" spans="1:25" ht="15">
      <c r="A91" s="93">
        <v>376</v>
      </c>
      <c r="B91" s="94" t="s">
        <v>1000</v>
      </c>
      <c r="C91" s="119">
        <v>74386</v>
      </c>
      <c r="D91" s="96">
        <v>2758</v>
      </c>
      <c r="E91" s="120">
        <v>3.7076869303363499E-2</v>
      </c>
      <c r="F91" s="96">
        <v>3890</v>
      </c>
      <c r="G91" s="120">
        <v>5.2294786653402502E-2</v>
      </c>
      <c r="H91" s="96">
        <v>4016</v>
      </c>
      <c r="I91" s="120">
        <v>5.3988653778936899E-2</v>
      </c>
      <c r="J91" s="96">
        <v>11552</v>
      </c>
      <c r="K91" s="120">
        <v>0.15529803995375499</v>
      </c>
      <c r="L91" s="96">
        <v>28809</v>
      </c>
      <c r="M91" s="120">
        <v>0.38729061920253799</v>
      </c>
      <c r="N91" s="96">
        <v>12676</v>
      </c>
      <c r="O91" s="120">
        <v>0.17040841018471201</v>
      </c>
      <c r="P91" s="101">
        <v>63701</v>
      </c>
      <c r="R91" s="55">
        <v>649</v>
      </c>
      <c r="S91" s="55">
        <v>142</v>
      </c>
      <c r="T91" s="55">
        <v>201</v>
      </c>
      <c r="U91" s="55">
        <v>214</v>
      </c>
      <c r="V91" s="55">
        <v>449</v>
      </c>
      <c r="W91" s="55">
        <v>1173</v>
      </c>
      <c r="X91" s="55">
        <v>363</v>
      </c>
      <c r="Y91"/>
    </row>
    <row r="92" spans="1:25" ht="15">
      <c r="A92" s="93">
        <v>400</v>
      </c>
      <c r="B92" s="94" t="s">
        <v>1001</v>
      </c>
      <c r="C92" s="119">
        <v>24374</v>
      </c>
      <c r="D92" s="96">
        <v>751</v>
      </c>
      <c r="E92" s="120">
        <v>3.0811520472634801E-2</v>
      </c>
      <c r="F92" s="96">
        <v>940</v>
      </c>
      <c r="G92" s="120">
        <v>3.8565684746040899E-2</v>
      </c>
      <c r="H92" s="96">
        <v>1077</v>
      </c>
      <c r="I92" s="120">
        <v>4.4186428161155297E-2</v>
      </c>
      <c r="J92" s="96">
        <v>2894</v>
      </c>
      <c r="K92" s="120">
        <v>0.118733076228768</v>
      </c>
      <c r="L92" s="96">
        <v>5814</v>
      </c>
      <c r="M92" s="120">
        <v>0.23853286288668299</v>
      </c>
      <c r="N92" s="96">
        <v>1791</v>
      </c>
      <c r="O92" s="120">
        <v>7.3479937638467205E-2</v>
      </c>
      <c r="P92" s="101">
        <v>13267</v>
      </c>
      <c r="R92" s="55">
        <v>652</v>
      </c>
      <c r="S92" s="55">
        <v>24</v>
      </c>
      <c r="T92" s="55">
        <v>26</v>
      </c>
      <c r="U92" s="55">
        <v>42</v>
      </c>
      <c r="V92" s="55">
        <v>97</v>
      </c>
      <c r="W92" s="55">
        <v>205</v>
      </c>
      <c r="X92" s="55">
        <v>39</v>
      </c>
      <c r="Y92"/>
    </row>
    <row r="93" spans="1:25" ht="15">
      <c r="A93" s="93">
        <v>440</v>
      </c>
      <c r="B93" s="94" t="s">
        <v>149</v>
      </c>
      <c r="C93" s="119">
        <v>75558</v>
      </c>
      <c r="D93" s="96">
        <v>2639</v>
      </c>
      <c r="E93" s="120">
        <v>3.4926811191402597E-2</v>
      </c>
      <c r="F93" s="96">
        <v>3290</v>
      </c>
      <c r="G93" s="120">
        <v>4.3542708912358702E-2</v>
      </c>
      <c r="H93" s="96">
        <v>3270</v>
      </c>
      <c r="I93" s="120">
        <v>4.3278011593742602E-2</v>
      </c>
      <c r="J93" s="96">
        <v>8781</v>
      </c>
      <c r="K93" s="120">
        <v>0.11621535773842601</v>
      </c>
      <c r="L93" s="96">
        <v>20154</v>
      </c>
      <c r="M93" s="120">
        <v>0.26673548796950702</v>
      </c>
      <c r="N93" s="96">
        <v>7151</v>
      </c>
      <c r="O93" s="120">
        <v>9.4642526271208893E-2</v>
      </c>
      <c r="P93" s="101">
        <v>45285</v>
      </c>
      <c r="R93" s="55">
        <v>660</v>
      </c>
      <c r="S93" s="55">
        <v>213</v>
      </c>
      <c r="T93" s="55">
        <v>275</v>
      </c>
      <c r="U93" s="55">
        <v>346</v>
      </c>
      <c r="V93" s="55">
        <v>616</v>
      </c>
      <c r="W93" s="55">
        <v>1530</v>
      </c>
      <c r="X93" s="55">
        <v>261</v>
      </c>
      <c r="Y93"/>
    </row>
    <row r="94" spans="1:25" ht="15">
      <c r="A94" s="93">
        <v>483</v>
      </c>
      <c r="B94" s="94" t="s">
        <v>157</v>
      </c>
      <c r="C94" s="119">
        <v>11059</v>
      </c>
      <c r="D94" s="96">
        <v>20</v>
      </c>
      <c r="E94" s="120">
        <v>1.8084817795460701E-3</v>
      </c>
      <c r="F94" s="96">
        <v>44</v>
      </c>
      <c r="G94" s="120">
        <v>3.9786599150013601E-3</v>
      </c>
      <c r="H94" s="96">
        <v>64</v>
      </c>
      <c r="I94" s="120">
        <v>5.78714169454743E-3</v>
      </c>
      <c r="J94" s="96">
        <v>147</v>
      </c>
      <c r="K94" s="120">
        <v>1.32923410796636E-2</v>
      </c>
      <c r="L94" s="96">
        <v>294</v>
      </c>
      <c r="M94" s="120">
        <v>2.6584682159327199E-2</v>
      </c>
      <c r="N94" s="96">
        <v>98</v>
      </c>
      <c r="O94" s="120">
        <v>8.8615607197757504E-3</v>
      </c>
      <c r="P94" s="101">
        <v>667</v>
      </c>
      <c r="R94" s="55">
        <v>667</v>
      </c>
      <c r="S94" s="55">
        <v>173</v>
      </c>
      <c r="T94" s="55">
        <v>243</v>
      </c>
      <c r="U94" s="55">
        <v>255</v>
      </c>
      <c r="V94" s="55">
        <v>610</v>
      </c>
      <c r="W94" s="55">
        <v>1534</v>
      </c>
      <c r="X94" s="55">
        <v>534</v>
      </c>
      <c r="Y94"/>
    </row>
    <row r="95" spans="1:25" ht="15">
      <c r="A95" s="93">
        <v>541</v>
      </c>
      <c r="B95" s="94" t="s">
        <v>509</v>
      </c>
      <c r="C95" s="119">
        <v>24121</v>
      </c>
      <c r="D95" s="96">
        <v>303</v>
      </c>
      <c r="E95" s="120">
        <v>1.2561668255876599E-2</v>
      </c>
      <c r="F95" s="96">
        <v>401</v>
      </c>
      <c r="G95" s="120">
        <v>1.6624518054807001E-2</v>
      </c>
      <c r="H95" s="96">
        <v>434</v>
      </c>
      <c r="I95" s="120">
        <v>1.7992620538120299E-2</v>
      </c>
      <c r="J95" s="96">
        <v>1208</v>
      </c>
      <c r="K95" s="120">
        <v>5.0080842419468502E-2</v>
      </c>
      <c r="L95" s="96">
        <v>2581</v>
      </c>
      <c r="M95" s="120">
        <v>0.107002197255504</v>
      </c>
      <c r="N95" s="96">
        <v>913</v>
      </c>
      <c r="O95" s="120">
        <v>3.78508353716678E-2</v>
      </c>
      <c r="P95" s="101">
        <v>5840</v>
      </c>
      <c r="R95" s="55">
        <v>674</v>
      </c>
      <c r="S95" s="55">
        <v>114</v>
      </c>
      <c r="T95" s="55">
        <v>185</v>
      </c>
      <c r="U95" s="55">
        <v>155</v>
      </c>
      <c r="V95" s="55">
        <v>793</v>
      </c>
      <c r="W95" s="55">
        <v>1123</v>
      </c>
      <c r="X95" s="55">
        <v>316</v>
      </c>
      <c r="Y95"/>
    </row>
    <row r="96" spans="1:25" ht="15">
      <c r="A96" s="93">
        <v>607</v>
      </c>
      <c r="B96" s="94" t="s">
        <v>510</v>
      </c>
      <c r="C96" s="119">
        <v>27622</v>
      </c>
      <c r="D96" s="96">
        <v>555</v>
      </c>
      <c r="E96" s="120">
        <v>2.00926797480269E-2</v>
      </c>
      <c r="F96" s="96">
        <v>746</v>
      </c>
      <c r="G96" s="120">
        <v>2.7007457823473999E-2</v>
      </c>
      <c r="H96" s="96">
        <v>894</v>
      </c>
      <c r="I96" s="120">
        <v>3.23655057562812E-2</v>
      </c>
      <c r="J96" s="96">
        <v>2190</v>
      </c>
      <c r="K96" s="120">
        <v>7.9284628194917106E-2</v>
      </c>
      <c r="L96" s="96">
        <v>6808</v>
      </c>
      <c r="M96" s="120">
        <v>0.24647020490912999</v>
      </c>
      <c r="N96" s="96">
        <v>3812</v>
      </c>
      <c r="O96" s="120">
        <v>0.13800593729635799</v>
      </c>
      <c r="P96" s="101">
        <v>15005</v>
      </c>
      <c r="R96" s="55">
        <v>697</v>
      </c>
      <c r="S96" s="55">
        <v>1348</v>
      </c>
      <c r="T96" s="55">
        <v>1534</v>
      </c>
      <c r="U96" s="55">
        <v>1422</v>
      </c>
      <c r="V96" s="55">
        <v>3337</v>
      </c>
      <c r="W96" s="55">
        <v>6934</v>
      </c>
      <c r="X96" s="55">
        <v>2409</v>
      </c>
      <c r="Y96"/>
    </row>
    <row r="97" spans="1:25" ht="15">
      <c r="A97" s="93">
        <v>615</v>
      </c>
      <c r="B97" s="94" t="s">
        <v>1002</v>
      </c>
      <c r="C97" s="119">
        <v>156303</v>
      </c>
      <c r="D97" s="96">
        <v>7549</v>
      </c>
      <c r="E97" s="120">
        <v>4.8297217583795599E-2</v>
      </c>
      <c r="F97" s="96">
        <v>10036</v>
      </c>
      <c r="G97" s="120">
        <v>6.4208620435948105E-2</v>
      </c>
      <c r="H97" s="96">
        <v>10436</v>
      </c>
      <c r="I97" s="120">
        <v>6.6767752378393205E-2</v>
      </c>
      <c r="J97" s="96">
        <v>28421</v>
      </c>
      <c r="K97" s="120">
        <v>0.18183272234058201</v>
      </c>
      <c r="L97" s="96">
        <v>77209</v>
      </c>
      <c r="M97" s="120">
        <v>0.49397004536061401</v>
      </c>
      <c r="N97" s="96">
        <v>30964</v>
      </c>
      <c r="O97" s="120">
        <v>0.19810240366467699</v>
      </c>
      <c r="P97" s="101">
        <v>164615</v>
      </c>
      <c r="R97" s="55">
        <v>756</v>
      </c>
      <c r="S97" s="55">
        <v>400</v>
      </c>
      <c r="T97" s="55">
        <v>469</v>
      </c>
      <c r="U97" s="55">
        <v>472</v>
      </c>
      <c r="V97" s="55">
        <v>1502</v>
      </c>
      <c r="W97" s="55">
        <v>3342</v>
      </c>
      <c r="X97" s="55">
        <v>1045</v>
      </c>
      <c r="Y97"/>
    </row>
    <row r="98" spans="1:25" ht="15">
      <c r="A98" s="93">
        <v>649</v>
      </c>
      <c r="B98" s="94" t="s">
        <v>1003</v>
      </c>
      <c r="C98" s="119">
        <v>16961</v>
      </c>
      <c r="D98" s="96">
        <v>142</v>
      </c>
      <c r="E98" s="120">
        <v>8.3721478686398197E-3</v>
      </c>
      <c r="F98" s="96">
        <v>201</v>
      </c>
      <c r="G98" s="120">
        <v>1.18507163492719E-2</v>
      </c>
      <c r="H98" s="96">
        <v>214</v>
      </c>
      <c r="I98" s="120">
        <v>1.2617180590767101E-2</v>
      </c>
      <c r="J98" s="96">
        <v>449</v>
      </c>
      <c r="K98" s="120">
        <v>2.6472495725487901E-2</v>
      </c>
      <c r="L98" s="96">
        <v>1173</v>
      </c>
      <c r="M98" s="120">
        <v>6.9158658097989503E-2</v>
      </c>
      <c r="N98" s="96">
        <v>363</v>
      </c>
      <c r="O98" s="120">
        <v>2.1402039974058099E-2</v>
      </c>
      <c r="P98" s="101">
        <v>2542</v>
      </c>
      <c r="R98" s="55">
        <v>30</v>
      </c>
      <c r="S98" s="55">
        <v>727</v>
      </c>
      <c r="T98" s="55">
        <v>984</v>
      </c>
      <c r="U98" s="55">
        <v>996</v>
      </c>
      <c r="V98" s="55">
        <v>2650</v>
      </c>
      <c r="W98" s="55">
        <v>6776</v>
      </c>
      <c r="X98" s="55">
        <v>2469</v>
      </c>
      <c r="Y98"/>
    </row>
    <row r="99" spans="1:25" ht="15">
      <c r="A99" s="93">
        <v>652</v>
      </c>
      <c r="B99" s="94" t="s">
        <v>193</v>
      </c>
      <c r="C99" s="119">
        <v>6089</v>
      </c>
      <c r="D99" s="96">
        <v>24</v>
      </c>
      <c r="E99" s="120">
        <v>3.9415339136147096E-3</v>
      </c>
      <c r="F99" s="96">
        <v>26</v>
      </c>
      <c r="G99" s="120">
        <v>4.2699950730826098E-3</v>
      </c>
      <c r="H99" s="96">
        <v>42</v>
      </c>
      <c r="I99" s="120">
        <v>6.8976843488257498E-3</v>
      </c>
      <c r="J99" s="96">
        <v>97</v>
      </c>
      <c r="K99" s="120">
        <v>1.5930366234192798E-2</v>
      </c>
      <c r="L99" s="96">
        <v>205</v>
      </c>
      <c r="M99" s="120">
        <v>3.3667268845459002E-2</v>
      </c>
      <c r="N99" s="96">
        <v>39</v>
      </c>
      <c r="O99" s="120">
        <v>6.4049926096239104E-3</v>
      </c>
      <c r="P99" s="101">
        <v>433</v>
      </c>
      <c r="R99" s="55">
        <v>34</v>
      </c>
      <c r="S99" s="55">
        <v>470</v>
      </c>
      <c r="T99" s="55">
        <v>708</v>
      </c>
      <c r="U99" s="55">
        <v>800</v>
      </c>
      <c r="V99" s="55">
        <v>1871</v>
      </c>
      <c r="W99" s="55">
        <v>5378</v>
      </c>
      <c r="X99" s="55">
        <v>2308</v>
      </c>
      <c r="Y99"/>
    </row>
    <row r="100" spans="1:25" ht="15">
      <c r="A100" s="93">
        <v>660</v>
      </c>
      <c r="B100" s="94" t="s">
        <v>1004</v>
      </c>
      <c r="C100" s="119">
        <v>14593</v>
      </c>
      <c r="D100" s="96">
        <v>213</v>
      </c>
      <c r="E100" s="120">
        <v>1.45960391968752E-2</v>
      </c>
      <c r="F100" s="96">
        <v>275</v>
      </c>
      <c r="G100" s="120">
        <v>1.8844651545261399E-2</v>
      </c>
      <c r="H100" s="96">
        <v>346</v>
      </c>
      <c r="I100" s="120">
        <v>2.37099979442198E-2</v>
      </c>
      <c r="J100" s="96">
        <v>616</v>
      </c>
      <c r="K100" s="120">
        <v>4.22120194613856E-2</v>
      </c>
      <c r="L100" s="96">
        <v>1530</v>
      </c>
      <c r="M100" s="120">
        <v>0.104844788597273</v>
      </c>
      <c r="N100" s="96">
        <v>261</v>
      </c>
      <c r="O100" s="120">
        <v>1.78852874665936E-2</v>
      </c>
      <c r="P100" s="101">
        <v>3241</v>
      </c>
      <c r="R100" s="55">
        <v>36</v>
      </c>
      <c r="S100" s="55">
        <v>53</v>
      </c>
      <c r="T100" s="55">
        <v>83</v>
      </c>
      <c r="U100" s="55">
        <v>83</v>
      </c>
      <c r="V100" s="55">
        <v>239</v>
      </c>
      <c r="W100" s="55">
        <v>526</v>
      </c>
      <c r="X100" s="55">
        <v>165</v>
      </c>
      <c r="Y100"/>
    </row>
    <row r="101" spans="1:25" ht="15">
      <c r="A101" s="93">
        <v>667</v>
      </c>
      <c r="B101" s="94" t="s">
        <v>209</v>
      </c>
      <c r="C101" s="119">
        <v>17572</v>
      </c>
      <c r="D101" s="96">
        <v>173</v>
      </c>
      <c r="E101" s="120">
        <v>9.8452082859093997E-3</v>
      </c>
      <c r="F101" s="96">
        <v>243</v>
      </c>
      <c r="G101" s="120">
        <v>1.3828818575005701E-2</v>
      </c>
      <c r="H101" s="96">
        <v>255</v>
      </c>
      <c r="I101" s="120">
        <v>1.45117231959936E-2</v>
      </c>
      <c r="J101" s="96">
        <v>610</v>
      </c>
      <c r="K101" s="120">
        <v>3.47143182335534E-2</v>
      </c>
      <c r="L101" s="96">
        <v>1534</v>
      </c>
      <c r="M101" s="120">
        <v>8.7297974049624402E-2</v>
      </c>
      <c r="N101" s="96">
        <v>534</v>
      </c>
      <c r="O101" s="120">
        <v>3.0389255633963101E-2</v>
      </c>
      <c r="P101" s="101">
        <v>3349</v>
      </c>
      <c r="R101" s="55">
        <v>91</v>
      </c>
      <c r="S101" s="55">
        <v>38</v>
      </c>
      <c r="T101" s="55">
        <v>52</v>
      </c>
      <c r="U101" s="55">
        <v>68</v>
      </c>
      <c r="V101" s="55">
        <v>168</v>
      </c>
      <c r="W101" s="55">
        <v>462</v>
      </c>
      <c r="X101" s="55">
        <v>168</v>
      </c>
      <c r="Y101"/>
    </row>
    <row r="102" spans="1:25" ht="15">
      <c r="A102" s="93">
        <v>674</v>
      </c>
      <c r="B102" s="94" t="s">
        <v>213</v>
      </c>
      <c r="C102" s="119">
        <v>24984</v>
      </c>
      <c r="D102" s="96">
        <v>114</v>
      </c>
      <c r="E102" s="120">
        <v>4.5629202689721404E-3</v>
      </c>
      <c r="F102" s="96">
        <v>185</v>
      </c>
      <c r="G102" s="120">
        <v>7.4047390329811096E-3</v>
      </c>
      <c r="H102" s="96">
        <v>155</v>
      </c>
      <c r="I102" s="120">
        <v>6.2039705411463296E-3</v>
      </c>
      <c r="J102" s="96">
        <v>793</v>
      </c>
      <c r="K102" s="120">
        <v>3.1740313800832497E-2</v>
      </c>
      <c r="L102" s="96">
        <v>1123</v>
      </c>
      <c r="M102" s="120">
        <v>4.4948767211014998E-2</v>
      </c>
      <c r="N102" s="96">
        <v>316</v>
      </c>
      <c r="O102" s="120">
        <v>1.26480947806596E-2</v>
      </c>
      <c r="P102" s="101">
        <v>2686</v>
      </c>
      <c r="R102" s="55">
        <v>93</v>
      </c>
      <c r="S102" s="55">
        <v>34</v>
      </c>
      <c r="T102" s="55">
        <v>55</v>
      </c>
      <c r="U102" s="55">
        <v>69</v>
      </c>
      <c r="V102" s="55">
        <v>267</v>
      </c>
      <c r="W102" s="55">
        <v>512</v>
      </c>
      <c r="X102" s="55">
        <v>173</v>
      </c>
      <c r="Y102"/>
    </row>
    <row r="103" spans="1:25" ht="15">
      <c r="A103" s="93">
        <v>697</v>
      </c>
      <c r="B103" s="94" t="s">
        <v>223</v>
      </c>
      <c r="C103" s="119">
        <v>40538</v>
      </c>
      <c r="D103" s="96">
        <v>1348</v>
      </c>
      <c r="E103" s="120">
        <v>3.3252750505698397E-2</v>
      </c>
      <c r="F103" s="96">
        <v>1534</v>
      </c>
      <c r="G103" s="120">
        <v>3.7841038038383699E-2</v>
      </c>
      <c r="H103" s="96">
        <v>1422</v>
      </c>
      <c r="I103" s="120">
        <v>3.5078198233755999E-2</v>
      </c>
      <c r="J103" s="96">
        <v>3337</v>
      </c>
      <c r="K103" s="120">
        <v>8.2317825250382406E-2</v>
      </c>
      <c r="L103" s="96">
        <v>6934</v>
      </c>
      <c r="M103" s="120">
        <v>0.17104938576150799</v>
      </c>
      <c r="N103" s="96">
        <v>2409</v>
      </c>
      <c r="O103" s="120">
        <v>5.9425724012038099E-2</v>
      </c>
      <c r="P103" s="101">
        <v>16984</v>
      </c>
      <c r="R103" s="55">
        <v>101</v>
      </c>
      <c r="S103" s="55">
        <v>247</v>
      </c>
      <c r="T103" s="55">
        <v>377</v>
      </c>
      <c r="U103" s="55">
        <v>475</v>
      </c>
      <c r="V103" s="55">
        <v>1202</v>
      </c>
      <c r="W103" s="55">
        <v>3193</v>
      </c>
      <c r="X103" s="55">
        <v>1246</v>
      </c>
      <c r="Y103"/>
    </row>
    <row r="104" spans="1:25" ht="15">
      <c r="A104" s="93">
        <v>756</v>
      </c>
      <c r="B104" s="94" t="s">
        <v>228</v>
      </c>
      <c r="C104" s="119">
        <v>35750</v>
      </c>
      <c r="D104" s="96">
        <v>400</v>
      </c>
      <c r="E104" s="120">
        <v>1.1188811188811199E-2</v>
      </c>
      <c r="F104" s="96">
        <v>469</v>
      </c>
      <c r="G104" s="120">
        <v>1.31188811188811E-2</v>
      </c>
      <c r="H104" s="96">
        <v>472</v>
      </c>
      <c r="I104" s="120">
        <v>1.32027972027972E-2</v>
      </c>
      <c r="J104" s="96">
        <v>1502</v>
      </c>
      <c r="K104" s="120">
        <v>4.2013986013986003E-2</v>
      </c>
      <c r="L104" s="96">
        <v>3342</v>
      </c>
      <c r="M104" s="120">
        <v>9.3482517482517499E-2</v>
      </c>
      <c r="N104" s="96">
        <v>1045</v>
      </c>
      <c r="O104" s="120">
        <v>2.9230769230769199E-2</v>
      </c>
      <c r="P104" s="101">
        <v>7230</v>
      </c>
      <c r="R104" s="55">
        <v>145</v>
      </c>
      <c r="S104" s="55">
        <v>44</v>
      </c>
      <c r="T104" s="55">
        <v>42</v>
      </c>
      <c r="U104" s="55">
        <v>59</v>
      </c>
      <c r="V104" s="55">
        <v>176</v>
      </c>
      <c r="W104" s="55">
        <v>366</v>
      </c>
      <c r="X104" s="55">
        <v>108</v>
      </c>
      <c r="Y104"/>
    </row>
    <row r="105" spans="1:25" ht="15">
      <c r="A105" s="89">
        <v>8</v>
      </c>
      <c r="B105" s="90" t="s">
        <v>323</v>
      </c>
      <c r="C105" s="91">
        <v>388398</v>
      </c>
      <c r="D105" s="91">
        <v>3428</v>
      </c>
      <c r="E105" s="118">
        <v>8.8259980741404401E-3</v>
      </c>
      <c r="F105" s="91">
        <v>5016</v>
      </c>
      <c r="G105" s="118">
        <v>1.29145876137364E-2</v>
      </c>
      <c r="H105" s="91">
        <v>5757</v>
      </c>
      <c r="I105" s="118">
        <v>1.4822424420311099E-2</v>
      </c>
      <c r="J105" s="91">
        <v>15017</v>
      </c>
      <c r="K105" s="118">
        <v>3.86639478061164E-2</v>
      </c>
      <c r="L105" s="91">
        <v>39108</v>
      </c>
      <c r="M105" s="118">
        <v>0.100690528787481</v>
      </c>
      <c r="N105" s="91">
        <v>15523</v>
      </c>
      <c r="O105" s="118">
        <v>3.9966735153116099E-2</v>
      </c>
      <c r="P105" s="100">
        <v>83849</v>
      </c>
      <c r="R105" s="55">
        <v>209</v>
      </c>
      <c r="S105" s="55">
        <v>148</v>
      </c>
      <c r="T105" s="55">
        <v>206</v>
      </c>
      <c r="U105" s="55">
        <v>209</v>
      </c>
      <c r="V105" s="55">
        <v>527</v>
      </c>
      <c r="W105" s="55">
        <v>1455</v>
      </c>
      <c r="X105" s="55">
        <v>579</v>
      </c>
      <c r="Y105"/>
    </row>
    <row r="106" spans="1:25" ht="15">
      <c r="A106" s="93">
        <v>30</v>
      </c>
      <c r="B106" s="94" t="s">
        <v>14</v>
      </c>
      <c r="C106" s="119">
        <v>33092</v>
      </c>
      <c r="D106" s="96">
        <v>727</v>
      </c>
      <c r="E106" s="120">
        <v>2.1969055965188E-2</v>
      </c>
      <c r="F106" s="96">
        <v>984</v>
      </c>
      <c r="G106" s="120">
        <v>2.9735283452193902E-2</v>
      </c>
      <c r="H106" s="96">
        <v>996</v>
      </c>
      <c r="I106" s="120">
        <v>3.0097908860147501E-2</v>
      </c>
      <c r="J106" s="96">
        <v>2650</v>
      </c>
      <c r="K106" s="120">
        <v>8.0079777589749795E-2</v>
      </c>
      <c r="L106" s="96">
        <v>6776</v>
      </c>
      <c r="M106" s="120">
        <v>0.20476248035778999</v>
      </c>
      <c r="N106" s="96">
        <v>2469</v>
      </c>
      <c r="O106" s="120">
        <v>7.4610177686449897E-2</v>
      </c>
      <c r="P106" s="101">
        <v>14602</v>
      </c>
      <c r="R106" s="55">
        <v>282</v>
      </c>
      <c r="S106" s="55">
        <v>202</v>
      </c>
      <c r="T106" s="55">
        <v>324</v>
      </c>
      <c r="U106" s="55">
        <v>399</v>
      </c>
      <c r="V106" s="55">
        <v>832</v>
      </c>
      <c r="W106" s="55">
        <v>2615</v>
      </c>
      <c r="X106" s="55">
        <v>1192</v>
      </c>
      <c r="Y106"/>
    </row>
    <row r="107" spans="1:25" ht="15">
      <c r="A107" s="93">
        <v>34</v>
      </c>
      <c r="B107" s="94" t="s">
        <v>18</v>
      </c>
      <c r="C107" s="119">
        <v>45436</v>
      </c>
      <c r="D107" s="96">
        <v>470</v>
      </c>
      <c r="E107" s="120">
        <v>1.03442204419403E-2</v>
      </c>
      <c r="F107" s="96">
        <v>708</v>
      </c>
      <c r="G107" s="120">
        <v>1.55823576019016E-2</v>
      </c>
      <c r="H107" s="96">
        <v>800</v>
      </c>
      <c r="I107" s="120">
        <v>1.7607183730962199E-2</v>
      </c>
      <c r="J107" s="96">
        <v>1871</v>
      </c>
      <c r="K107" s="120">
        <v>4.1178800950787901E-2</v>
      </c>
      <c r="L107" s="96">
        <v>5378</v>
      </c>
      <c r="M107" s="120">
        <v>0.118364292631394</v>
      </c>
      <c r="N107" s="96">
        <v>2308</v>
      </c>
      <c r="O107" s="120">
        <v>5.0796725063826001E-2</v>
      </c>
      <c r="P107" s="101">
        <v>11535</v>
      </c>
      <c r="R107" s="55">
        <v>353</v>
      </c>
      <c r="S107" s="55">
        <v>26</v>
      </c>
      <c r="T107" s="55">
        <v>35</v>
      </c>
      <c r="U107" s="55">
        <v>48</v>
      </c>
      <c r="V107" s="55">
        <v>161</v>
      </c>
      <c r="W107" s="55">
        <v>362</v>
      </c>
      <c r="X107" s="55">
        <v>136</v>
      </c>
      <c r="Y107"/>
    </row>
    <row r="108" spans="1:25" ht="15">
      <c r="A108" s="93">
        <v>36</v>
      </c>
      <c r="B108" s="94" t="s">
        <v>20</v>
      </c>
      <c r="C108" s="119">
        <v>6214</v>
      </c>
      <c r="D108" s="96">
        <v>53</v>
      </c>
      <c r="E108" s="120">
        <v>8.5291277759897005E-3</v>
      </c>
      <c r="F108" s="96">
        <v>83</v>
      </c>
      <c r="G108" s="120">
        <v>1.3356935951078199E-2</v>
      </c>
      <c r="H108" s="96">
        <v>83</v>
      </c>
      <c r="I108" s="120">
        <v>1.3356935951078199E-2</v>
      </c>
      <c r="J108" s="96">
        <v>239</v>
      </c>
      <c r="K108" s="120">
        <v>3.8461538461538498E-2</v>
      </c>
      <c r="L108" s="96">
        <v>526</v>
      </c>
      <c r="M108" s="120">
        <v>8.46475700032185E-2</v>
      </c>
      <c r="N108" s="96">
        <v>165</v>
      </c>
      <c r="O108" s="120">
        <v>2.65529449629868E-2</v>
      </c>
      <c r="P108" s="101">
        <v>1149</v>
      </c>
      <c r="R108" s="55">
        <v>364</v>
      </c>
      <c r="S108" s="55">
        <v>116</v>
      </c>
      <c r="T108" s="55">
        <v>188</v>
      </c>
      <c r="U108" s="55">
        <v>254</v>
      </c>
      <c r="V108" s="55">
        <v>714</v>
      </c>
      <c r="W108" s="55">
        <v>1626</v>
      </c>
      <c r="X108" s="55">
        <v>735</v>
      </c>
      <c r="Y108"/>
    </row>
    <row r="109" spans="1:25" ht="15">
      <c r="A109" s="93">
        <v>91</v>
      </c>
      <c r="B109" s="94" t="s">
        <v>47</v>
      </c>
      <c r="C109" s="119">
        <v>10743</v>
      </c>
      <c r="D109" s="96">
        <v>38</v>
      </c>
      <c r="E109" s="120">
        <v>3.53718700549195E-3</v>
      </c>
      <c r="F109" s="96">
        <v>52</v>
      </c>
      <c r="G109" s="120">
        <v>4.8403611654100299E-3</v>
      </c>
      <c r="H109" s="96">
        <v>68</v>
      </c>
      <c r="I109" s="120">
        <v>6.3297030624592798E-3</v>
      </c>
      <c r="J109" s="96">
        <v>168</v>
      </c>
      <c r="K109" s="120">
        <v>1.5638089919016999E-2</v>
      </c>
      <c r="L109" s="96">
        <v>462</v>
      </c>
      <c r="M109" s="120">
        <v>4.30047472772968E-2</v>
      </c>
      <c r="N109" s="96">
        <v>168</v>
      </c>
      <c r="O109" s="120">
        <v>1.5638089919016999E-2</v>
      </c>
      <c r="P109" s="101">
        <v>956</v>
      </c>
      <c r="R109" s="55">
        <v>368</v>
      </c>
      <c r="S109" s="55">
        <v>110</v>
      </c>
      <c r="T109" s="55">
        <v>179</v>
      </c>
      <c r="U109" s="55">
        <v>182</v>
      </c>
      <c r="V109" s="55">
        <v>638</v>
      </c>
      <c r="W109" s="55">
        <v>1537</v>
      </c>
      <c r="X109" s="55">
        <v>638</v>
      </c>
      <c r="Y109"/>
    </row>
    <row r="110" spans="1:25" ht="15">
      <c r="A110" s="93">
        <v>93</v>
      </c>
      <c r="B110" s="94" t="s">
        <v>49</v>
      </c>
      <c r="C110" s="119">
        <v>17068</v>
      </c>
      <c r="D110" s="96">
        <v>34</v>
      </c>
      <c r="E110" s="120">
        <v>1.9920318725099601E-3</v>
      </c>
      <c r="F110" s="96">
        <v>55</v>
      </c>
      <c r="G110" s="120">
        <v>3.2224044996484601E-3</v>
      </c>
      <c r="H110" s="96">
        <v>69</v>
      </c>
      <c r="I110" s="120">
        <v>4.0426529177407999E-3</v>
      </c>
      <c r="J110" s="96">
        <v>267</v>
      </c>
      <c r="K110" s="120">
        <v>1.5643309116475299E-2</v>
      </c>
      <c r="L110" s="96">
        <v>512</v>
      </c>
      <c r="M110" s="120">
        <v>2.9997656433091199E-2</v>
      </c>
      <c r="N110" s="96">
        <v>173</v>
      </c>
      <c r="O110" s="120">
        <v>1.0135926880712401E-2</v>
      </c>
      <c r="P110" s="101">
        <v>1110</v>
      </c>
      <c r="R110" s="55">
        <v>390</v>
      </c>
      <c r="S110" s="55">
        <v>157</v>
      </c>
      <c r="T110" s="55">
        <v>213</v>
      </c>
      <c r="U110" s="55">
        <v>222</v>
      </c>
      <c r="V110" s="55">
        <v>512</v>
      </c>
      <c r="W110" s="55">
        <v>1505</v>
      </c>
      <c r="X110" s="55">
        <v>326</v>
      </c>
      <c r="Y110"/>
    </row>
    <row r="111" spans="1:25" ht="15">
      <c r="A111" s="93">
        <v>101</v>
      </c>
      <c r="B111" s="94" t="s">
        <v>1005</v>
      </c>
      <c r="C111" s="119">
        <v>27720</v>
      </c>
      <c r="D111" s="96">
        <v>247</v>
      </c>
      <c r="E111" s="120">
        <v>8.9105339105339104E-3</v>
      </c>
      <c r="F111" s="96">
        <v>377</v>
      </c>
      <c r="G111" s="120">
        <v>1.36002886002886E-2</v>
      </c>
      <c r="H111" s="96">
        <v>475</v>
      </c>
      <c r="I111" s="120">
        <v>1.7135642135642101E-2</v>
      </c>
      <c r="J111" s="96">
        <v>1202</v>
      </c>
      <c r="K111" s="120">
        <v>4.3362193362193401E-2</v>
      </c>
      <c r="L111" s="96">
        <v>3193</v>
      </c>
      <c r="M111" s="120">
        <v>0.11518759018759001</v>
      </c>
      <c r="N111" s="96">
        <v>1246</v>
      </c>
      <c r="O111" s="120">
        <v>4.4949494949494899E-2</v>
      </c>
      <c r="P111" s="101">
        <v>6740</v>
      </c>
      <c r="R111" s="55">
        <v>467</v>
      </c>
      <c r="S111" s="55">
        <v>30</v>
      </c>
      <c r="T111" s="55">
        <v>36</v>
      </c>
      <c r="U111" s="55">
        <v>47</v>
      </c>
      <c r="V111" s="55">
        <v>166</v>
      </c>
      <c r="W111" s="55">
        <v>314</v>
      </c>
      <c r="X111" s="55">
        <v>178</v>
      </c>
      <c r="Y111"/>
    </row>
    <row r="112" spans="1:25" ht="15">
      <c r="A112" s="93">
        <v>145</v>
      </c>
      <c r="B112" s="94" t="s">
        <v>69</v>
      </c>
      <c r="C112" s="119">
        <v>4444</v>
      </c>
      <c r="D112" s="96">
        <v>44</v>
      </c>
      <c r="E112" s="120">
        <v>9.9009900990098994E-3</v>
      </c>
      <c r="F112" s="96">
        <v>42</v>
      </c>
      <c r="G112" s="120">
        <v>9.4509450945094494E-3</v>
      </c>
      <c r="H112" s="96">
        <v>59</v>
      </c>
      <c r="I112" s="120">
        <v>1.3276327632763299E-2</v>
      </c>
      <c r="J112" s="96">
        <v>176</v>
      </c>
      <c r="K112" s="120">
        <v>3.9603960396039598E-2</v>
      </c>
      <c r="L112" s="96">
        <v>366</v>
      </c>
      <c r="M112" s="120">
        <v>8.2358235823582399E-2</v>
      </c>
      <c r="N112" s="96">
        <v>108</v>
      </c>
      <c r="O112" s="120">
        <v>2.4302430243024298E-2</v>
      </c>
      <c r="P112" s="101">
        <v>795</v>
      </c>
      <c r="R112" s="55">
        <v>576</v>
      </c>
      <c r="S112" s="55">
        <v>26</v>
      </c>
      <c r="T112" s="55">
        <v>44</v>
      </c>
      <c r="U112" s="55">
        <v>53</v>
      </c>
      <c r="V112" s="55">
        <v>202</v>
      </c>
      <c r="W112" s="55">
        <v>433</v>
      </c>
      <c r="X112" s="55">
        <v>222</v>
      </c>
      <c r="Y112"/>
    </row>
    <row r="113" spans="1:25" ht="15">
      <c r="A113" s="93">
        <v>209</v>
      </c>
      <c r="B113" s="94" t="s">
        <v>88</v>
      </c>
      <c r="C113" s="119">
        <v>22145</v>
      </c>
      <c r="D113" s="96">
        <v>148</v>
      </c>
      <c r="E113" s="120">
        <v>6.6832242041092796E-3</v>
      </c>
      <c r="F113" s="96">
        <v>206</v>
      </c>
      <c r="G113" s="120">
        <v>9.3023255813953504E-3</v>
      </c>
      <c r="H113" s="96">
        <v>209</v>
      </c>
      <c r="I113" s="120">
        <v>9.4377963422894607E-3</v>
      </c>
      <c r="J113" s="96">
        <v>527</v>
      </c>
      <c r="K113" s="120">
        <v>2.3797696997064799E-2</v>
      </c>
      <c r="L113" s="96">
        <v>1455</v>
      </c>
      <c r="M113" s="120">
        <v>6.5703319033641905E-2</v>
      </c>
      <c r="N113" s="96">
        <v>579</v>
      </c>
      <c r="O113" s="120">
        <v>2.61458568525627E-2</v>
      </c>
      <c r="P113" s="101">
        <v>3124</v>
      </c>
      <c r="R113" s="55">
        <v>642</v>
      </c>
      <c r="S113" s="55">
        <v>83</v>
      </c>
      <c r="T113" s="55">
        <v>116</v>
      </c>
      <c r="U113" s="55">
        <v>125</v>
      </c>
      <c r="V113" s="55">
        <v>449</v>
      </c>
      <c r="W113" s="55">
        <v>1012</v>
      </c>
      <c r="X113" s="55">
        <v>322</v>
      </c>
      <c r="Y113"/>
    </row>
    <row r="114" spans="1:25" ht="15">
      <c r="A114" s="93">
        <v>282</v>
      </c>
      <c r="B114" s="94" t="s">
        <v>106</v>
      </c>
      <c r="C114" s="119">
        <v>26522</v>
      </c>
      <c r="D114" s="96">
        <v>202</v>
      </c>
      <c r="E114" s="120">
        <v>7.6163185280144798E-3</v>
      </c>
      <c r="F114" s="96">
        <v>324</v>
      </c>
      <c r="G114" s="120">
        <v>1.22162732825579E-2</v>
      </c>
      <c r="H114" s="96">
        <v>399</v>
      </c>
      <c r="I114" s="120">
        <v>1.5044114320186999E-2</v>
      </c>
      <c r="J114" s="96">
        <v>832</v>
      </c>
      <c r="K114" s="120">
        <v>3.1370183244099202E-2</v>
      </c>
      <c r="L114" s="96">
        <v>2615</v>
      </c>
      <c r="M114" s="120">
        <v>9.8597390845335905E-2</v>
      </c>
      <c r="N114" s="96">
        <v>1192</v>
      </c>
      <c r="O114" s="120">
        <v>4.49438202247191E-2</v>
      </c>
      <c r="P114" s="101">
        <v>5564</v>
      </c>
      <c r="R114" s="55">
        <v>679</v>
      </c>
      <c r="S114" s="55">
        <v>164</v>
      </c>
      <c r="T114" s="55">
        <v>278</v>
      </c>
      <c r="U114" s="55">
        <v>385</v>
      </c>
      <c r="V114" s="55">
        <v>901</v>
      </c>
      <c r="W114" s="55">
        <v>2136</v>
      </c>
      <c r="X114" s="55">
        <v>1155</v>
      </c>
      <c r="Y114"/>
    </row>
    <row r="115" spans="1:25" ht="15">
      <c r="A115" s="93">
        <v>353</v>
      </c>
      <c r="B115" s="94" t="s">
        <v>126</v>
      </c>
      <c r="C115" s="119">
        <v>5966</v>
      </c>
      <c r="D115" s="96">
        <v>26</v>
      </c>
      <c r="E115" s="120">
        <v>4.3580288300368803E-3</v>
      </c>
      <c r="F115" s="96">
        <v>35</v>
      </c>
      <c r="G115" s="120">
        <v>5.8665772712034898E-3</v>
      </c>
      <c r="H115" s="96">
        <v>48</v>
      </c>
      <c r="I115" s="120">
        <v>8.0455916862219208E-3</v>
      </c>
      <c r="J115" s="96">
        <v>161</v>
      </c>
      <c r="K115" s="120">
        <v>2.6986255447535999E-2</v>
      </c>
      <c r="L115" s="96">
        <v>362</v>
      </c>
      <c r="M115" s="120">
        <v>6.0677170633590301E-2</v>
      </c>
      <c r="N115" s="96">
        <v>136</v>
      </c>
      <c r="O115" s="120">
        <v>2.27958431109621E-2</v>
      </c>
      <c r="P115" s="101">
        <v>768</v>
      </c>
      <c r="R115" s="55">
        <v>789</v>
      </c>
      <c r="S115" s="55">
        <v>167</v>
      </c>
      <c r="T115" s="55">
        <v>195</v>
      </c>
      <c r="U115" s="55">
        <v>272</v>
      </c>
      <c r="V115" s="55">
        <v>753</v>
      </c>
      <c r="W115" s="55">
        <v>1953</v>
      </c>
      <c r="X115" s="55">
        <v>806</v>
      </c>
      <c r="Y115"/>
    </row>
    <row r="116" spans="1:25" ht="15">
      <c r="A116" s="93">
        <v>364</v>
      </c>
      <c r="B116" s="94" t="s">
        <v>133</v>
      </c>
      <c r="C116" s="119">
        <v>15531</v>
      </c>
      <c r="D116" s="96">
        <v>116</v>
      </c>
      <c r="E116" s="120">
        <v>7.4689331015388603E-3</v>
      </c>
      <c r="F116" s="96">
        <v>188</v>
      </c>
      <c r="G116" s="120">
        <v>1.21048226128388E-2</v>
      </c>
      <c r="H116" s="96">
        <v>254</v>
      </c>
      <c r="I116" s="120">
        <v>1.63543879981972E-2</v>
      </c>
      <c r="J116" s="96">
        <v>714</v>
      </c>
      <c r="K116" s="120">
        <v>4.5972570987058099E-2</v>
      </c>
      <c r="L116" s="96">
        <v>1626</v>
      </c>
      <c r="M116" s="120">
        <v>0.10469383813019099</v>
      </c>
      <c r="N116" s="96">
        <v>735</v>
      </c>
      <c r="O116" s="120">
        <v>4.7324705427853997E-2</v>
      </c>
      <c r="P116" s="101">
        <v>3633</v>
      </c>
      <c r="R116" s="55">
        <v>792</v>
      </c>
      <c r="S116" s="55">
        <v>56</v>
      </c>
      <c r="T116" s="55">
        <v>104</v>
      </c>
      <c r="U116" s="55">
        <v>138</v>
      </c>
      <c r="V116" s="55">
        <v>263</v>
      </c>
      <c r="W116" s="55">
        <v>880</v>
      </c>
      <c r="X116" s="55">
        <v>256</v>
      </c>
      <c r="Y116"/>
    </row>
    <row r="117" spans="1:25" ht="15">
      <c r="A117" s="93">
        <v>368</v>
      </c>
      <c r="B117" s="94" t="s">
        <v>135</v>
      </c>
      <c r="C117" s="119">
        <v>14414</v>
      </c>
      <c r="D117" s="96">
        <v>110</v>
      </c>
      <c r="E117" s="120">
        <v>7.6314694047453901E-3</v>
      </c>
      <c r="F117" s="96">
        <v>179</v>
      </c>
      <c r="G117" s="120">
        <v>1.24184820313584E-2</v>
      </c>
      <c r="H117" s="96">
        <v>182</v>
      </c>
      <c r="I117" s="120">
        <v>1.2626613015124201E-2</v>
      </c>
      <c r="J117" s="96">
        <v>638</v>
      </c>
      <c r="K117" s="120">
        <v>4.4262522547523199E-2</v>
      </c>
      <c r="L117" s="96">
        <v>1537</v>
      </c>
      <c r="M117" s="120">
        <v>0.10663244068267</v>
      </c>
      <c r="N117" s="96">
        <v>638</v>
      </c>
      <c r="O117" s="120">
        <v>4.4262522547523199E-2</v>
      </c>
      <c r="P117" s="101">
        <v>3284</v>
      </c>
      <c r="R117" s="55">
        <v>809</v>
      </c>
      <c r="S117" s="55">
        <v>120</v>
      </c>
      <c r="T117" s="55">
        <v>212</v>
      </c>
      <c r="U117" s="55">
        <v>237</v>
      </c>
      <c r="V117" s="55">
        <v>543</v>
      </c>
      <c r="W117" s="55">
        <v>1468</v>
      </c>
      <c r="X117" s="55">
        <v>668</v>
      </c>
      <c r="Y117"/>
    </row>
    <row r="118" spans="1:25" ht="15">
      <c r="A118" s="93">
        <v>390</v>
      </c>
      <c r="B118" s="94" t="s">
        <v>141</v>
      </c>
      <c r="C118" s="119">
        <v>8722</v>
      </c>
      <c r="D118" s="96">
        <v>157</v>
      </c>
      <c r="E118" s="120">
        <v>1.80004586104105E-2</v>
      </c>
      <c r="F118" s="96">
        <v>213</v>
      </c>
      <c r="G118" s="120">
        <v>2.4421004356798899E-2</v>
      </c>
      <c r="H118" s="96">
        <v>222</v>
      </c>
      <c r="I118" s="120">
        <v>2.5452877780325601E-2</v>
      </c>
      <c r="J118" s="96">
        <v>512</v>
      </c>
      <c r="K118" s="120">
        <v>5.87021325384086E-2</v>
      </c>
      <c r="L118" s="96">
        <v>1505</v>
      </c>
      <c r="M118" s="120">
        <v>0.17255216693418901</v>
      </c>
      <c r="N118" s="96">
        <v>326</v>
      </c>
      <c r="O118" s="120">
        <v>3.7376748452189898E-2</v>
      </c>
      <c r="P118" s="101">
        <v>2935</v>
      </c>
      <c r="R118" s="55">
        <v>847</v>
      </c>
      <c r="S118" s="55">
        <v>247</v>
      </c>
      <c r="T118" s="55">
        <v>320</v>
      </c>
      <c r="U118" s="55">
        <v>348</v>
      </c>
      <c r="V118" s="55">
        <v>1027</v>
      </c>
      <c r="W118" s="55">
        <v>2365</v>
      </c>
      <c r="X118" s="55">
        <v>709</v>
      </c>
      <c r="Y118"/>
    </row>
    <row r="119" spans="1:25" ht="15">
      <c r="A119" s="93">
        <v>467</v>
      </c>
      <c r="B119" s="94" t="s">
        <v>151</v>
      </c>
      <c r="C119" s="119">
        <v>6477</v>
      </c>
      <c r="D119" s="96">
        <v>30</v>
      </c>
      <c r="E119" s="120">
        <v>4.63177396943029E-3</v>
      </c>
      <c r="F119" s="96">
        <v>36</v>
      </c>
      <c r="G119" s="120">
        <v>5.5581287633163501E-3</v>
      </c>
      <c r="H119" s="96">
        <v>47</v>
      </c>
      <c r="I119" s="120">
        <v>7.2564458854407904E-3</v>
      </c>
      <c r="J119" s="96">
        <v>166</v>
      </c>
      <c r="K119" s="120">
        <v>2.5629149297514298E-2</v>
      </c>
      <c r="L119" s="96">
        <v>314</v>
      </c>
      <c r="M119" s="120">
        <v>4.8479234213370401E-2</v>
      </c>
      <c r="N119" s="96">
        <v>178</v>
      </c>
      <c r="O119" s="120">
        <v>2.7481858885286401E-2</v>
      </c>
      <c r="P119" s="101">
        <v>771</v>
      </c>
      <c r="R119" s="55">
        <v>856</v>
      </c>
      <c r="S119" s="55">
        <v>53</v>
      </c>
      <c r="T119" s="55">
        <v>95</v>
      </c>
      <c r="U119" s="55">
        <v>86</v>
      </c>
      <c r="V119" s="55">
        <v>294</v>
      </c>
      <c r="W119" s="55">
        <v>625</v>
      </c>
      <c r="X119" s="55">
        <v>252</v>
      </c>
      <c r="Y119"/>
    </row>
    <row r="120" spans="1:25" ht="15">
      <c r="A120" s="93">
        <v>576</v>
      </c>
      <c r="B120" s="94" t="s">
        <v>169</v>
      </c>
      <c r="C120" s="119">
        <v>9073</v>
      </c>
      <c r="D120" s="96">
        <v>26</v>
      </c>
      <c r="E120" s="120">
        <v>2.8656453212829299E-3</v>
      </c>
      <c r="F120" s="96">
        <v>44</v>
      </c>
      <c r="G120" s="120">
        <v>4.8495536206326498E-3</v>
      </c>
      <c r="H120" s="96">
        <v>53</v>
      </c>
      <c r="I120" s="120">
        <v>5.8415077703075097E-3</v>
      </c>
      <c r="J120" s="96">
        <v>202</v>
      </c>
      <c r="K120" s="120">
        <v>2.2263859803813499E-2</v>
      </c>
      <c r="L120" s="96">
        <v>433</v>
      </c>
      <c r="M120" s="120">
        <v>4.7724016312134902E-2</v>
      </c>
      <c r="N120" s="96">
        <v>222</v>
      </c>
      <c r="O120" s="120">
        <v>2.4468202358646499E-2</v>
      </c>
      <c r="P120" s="101">
        <v>980</v>
      </c>
      <c r="R120" s="55">
        <v>861</v>
      </c>
      <c r="S120" s="55">
        <v>110</v>
      </c>
      <c r="T120" s="55">
        <v>170</v>
      </c>
      <c r="U120" s="55">
        <v>202</v>
      </c>
      <c r="V120" s="55">
        <v>462</v>
      </c>
      <c r="W120" s="55">
        <v>1609</v>
      </c>
      <c r="X120" s="55">
        <v>712</v>
      </c>
      <c r="Y120"/>
    </row>
    <row r="121" spans="1:25" ht="15">
      <c r="A121" s="93">
        <v>642</v>
      </c>
      <c r="B121" s="94" t="s">
        <v>187</v>
      </c>
      <c r="C121" s="119">
        <v>18910</v>
      </c>
      <c r="D121" s="96">
        <v>83</v>
      </c>
      <c r="E121" s="120">
        <v>4.3892120571126401E-3</v>
      </c>
      <c r="F121" s="96">
        <v>116</v>
      </c>
      <c r="G121" s="120">
        <v>6.1343204653622396E-3</v>
      </c>
      <c r="H121" s="96">
        <v>125</v>
      </c>
      <c r="I121" s="120">
        <v>6.6102591221575899E-3</v>
      </c>
      <c r="J121" s="96">
        <v>449</v>
      </c>
      <c r="K121" s="120">
        <v>2.3744050766790099E-2</v>
      </c>
      <c r="L121" s="96">
        <v>1012</v>
      </c>
      <c r="M121" s="120">
        <v>5.3516657852987801E-2</v>
      </c>
      <c r="N121" s="96">
        <v>322</v>
      </c>
      <c r="O121" s="120">
        <v>1.7028027498677899E-2</v>
      </c>
      <c r="P121" s="101">
        <v>2107</v>
      </c>
      <c r="R121" s="55">
        <v>1</v>
      </c>
      <c r="S121" s="55">
        <v>76993</v>
      </c>
      <c r="T121" s="55">
        <v>111560</v>
      </c>
      <c r="U121" s="55">
        <v>122167</v>
      </c>
      <c r="V121" s="55">
        <v>348288</v>
      </c>
      <c r="W121" s="55">
        <v>916815</v>
      </c>
      <c r="X121" s="55">
        <v>413076</v>
      </c>
      <c r="Y121"/>
    </row>
    <row r="122" spans="1:25" ht="15">
      <c r="A122" s="93">
        <v>679</v>
      </c>
      <c r="B122" s="94" t="s">
        <v>1006</v>
      </c>
      <c r="C122" s="119">
        <v>29737</v>
      </c>
      <c r="D122" s="96">
        <v>164</v>
      </c>
      <c r="E122" s="120">
        <v>5.5150149645223096E-3</v>
      </c>
      <c r="F122" s="96">
        <v>278</v>
      </c>
      <c r="G122" s="120">
        <v>9.3486229276658703E-3</v>
      </c>
      <c r="H122" s="96">
        <v>385</v>
      </c>
      <c r="I122" s="120">
        <v>1.29468339106164E-2</v>
      </c>
      <c r="J122" s="96">
        <v>901</v>
      </c>
      <c r="K122" s="120">
        <v>3.0298954164845099E-2</v>
      </c>
      <c r="L122" s="96">
        <v>2136</v>
      </c>
      <c r="M122" s="120">
        <v>7.1829707098900394E-2</v>
      </c>
      <c r="N122" s="96">
        <v>1155</v>
      </c>
      <c r="O122" s="120">
        <v>3.8840501731849199E-2</v>
      </c>
      <c r="P122" s="101">
        <v>5019</v>
      </c>
      <c r="R122" s="55">
        <v>79</v>
      </c>
      <c r="S122" s="55">
        <v>1005</v>
      </c>
      <c r="T122" s="55">
        <v>1549</v>
      </c>
      <c r="U122" s="55">
        <v>1770</v>
      </c>
      <c r="V122" s="55">
        <v>4621</v>
      </c>
      <c r="W122" s="55">
        <v>11347</v>
      </c>
      <c r="X122" s="55">
        <v>4645</v>
      </c>
      <c r="Y122"/>
    </row>
    <row r="123" spans="1:25" ht="15">
      <c r="A123" s="93">
        <v>789</v>
      </c>
      <c r="B123" s="94" t="s">
        <v>232</v>
      </c>
      <c r="C123" s="119">
        <v>16646</v>
      </c>
      <c r="D123" s="96">
        <v>167</v>
      </c>
      <c r="E123" s="120">
        <v>1.0032440225880099E-2</v>
      </c>
      <c r="F123" s="96">
        <v>195</v>
      </c>
      <c r="G123" s="120">
        <v>1.17145260122552E-2</v>
      </c>
      <c r="H123" s="96">
        <v>272</v>
      </c>
      <c r="I123" s="120">
        <v>1.63402619247867E-2</v>
      </c>
      <c r="J123" s="96">
        <v>753</v>
      </c>
      <c r="K123" s="120">
        <v>4.5236092755016201E-2</v>
      </c>
      <c r="L123" s="96">
        <v>1953</v>
      </c>
      <c r="M123" s="120">
        <v>0.11732548359966399</v>
      </c>
      <c r="N123" s="96">
        <v>806</v>
      </c>
      <c r="O123" s="120">
        <v>4.8420040850654801E-2</v>
      </c>
      <c r="P123" s="101">
        <v>4146</v>
      </c>
      <c r="R123" s="55">
        <v>88</v>
      </c>
      <c r="S123" s="55">
        <v>15248</v>
      </c>
      <c r="T123" s="55">
        <v>20999</v>
      </c>
      <c r="U123" s="55">
        <v>23475</v>
      </c>
      <c r="V123" s="55">
        <v>61899</v>
      </c>
      <c r="W123" s="55">
        <v>160159</v>
      </c>
      <c r="X123" s="55">
        <v>61179</v>
      </c>
      <c r="Y123"/>
    </row>
    <row r="124" spans="1:25" ht="15">
      <c r="A124" s="93">
        <v>792</v>
      </c>
      <c r="B124" s="94" t="s">
        <v>236</v>
      </c>
      <c r="C124" s="119">
        <v>6597</v>
      </c>
      <c r="D124" s="96">
        <v>56</v>
      </c>
      <c r="E124" s="120">
        <v>8.4887069880248602E-3</v>
      </c>
      <c r="F124" s="96">
        <v>104</v>
      </c>
      <c r="G124" s="120">
        <v>1.5764741549188999E-2</v>
      </c>
      <c r="H124" s="96">
        <v>138</v>
      </c>
      <c r="I124" s="120">
        <v>2.0918599363347001E-2</v>
      </c>
      <c r="J124" s="96">
        <v>263</v>
      </c>
      <c r="K124" s="120">
        <v>3.9866606033045301E-2</v>
      </c>
      <c r="L124" s="96">
        <v>880</v>
      </c>
      <c r="M124" s="120">
        <v>0.13339396695467601</v>
      </c>
      <c r="N124" s="96">
        <v>256</v>
      </c>
      <c r="O124" s="120">
        <v>3.8805517659542203E-2</v>
      </c>
      <c r="P124" s="101">
        <v>1697</v>
      </c>
      <c r="R124" s="55">
        <v>129</v>
      </c>
      <c r="S124" s="55">
        <v>2769</v>
      </c>
      <c r="T124" s="55">
        <v>4000</v>
      </c>
      <c r="U124" s="55">
        <v>4304</v>
      </c>
      <c r="V124" s="55">
        <v>11869</v>
      </c>
      <c r="W124" s="55">
        <v>34011</v>
      </c>
      <c r="X124" s="55">
        <v>14882</v>
      </c>
      <c r="Y124"/>
    </row>
    <row r="125" spans="1:25" ht="15">
      <c r="A125" s="93">
        <v>809</v>
      </c>
      <c r="B125" s="94" t="s">
        <v>238</v>
      </c>
      <c r="C125" s="119">
        <v>11582</v>
      </c>
      <c r="D125" s="96">
        <v>120</v>
      </c>
      <c r="E125" s="120">
        <v>1.03609048523571E-2</v>
      </c>
      <c r="F125" s="96">
        <v>212</v>
      </c>
      <c r="G125" s="120">
        <v>1.8304265239164199E-2</v>
      </c>
      <c r="H125" s="96">
        <v>237</v>
      </c>
      <c r="I125" s="120">
        <v>2.04627870834053E-2</v>
      </c>
      <c r="J125" s="96">
        <v>543</v>
      </c>
      <c r="K125" s="120">
        <v>4.6883094456915901E-2</v>
      </c>
      <c r="L125" s="96">
        <v>1468</v>
      </c>
      <c r="M125" s="120">
        <v>0.126748402693835</v>
      </c>
      <c r="N125" s="96">
        <v>668</v>
      </c>
      <c r="O125" s="120">
        <v>5.76757036781212E-2</v>
      </c>
      <c r="P125" s="101">
        <v>3248</v>
      </c>
      <c r="R125" s="55">
        <v>212</v>
      </c>
      <c r="S125" s="55">
        <v>1785</v>
      </c>
      <c r="T125" s="55">
        <v>2631</v>
      </c>
      <c r="U125" s="55">
        <v>3032</v>
      </c>
      <c r="V125" s="55">
        <v>7689</v>
      </c>
      <c r="W125" s="55">
        <v>22848</v>
      </c>
      <c r="X125" s="55">
        <v>10777</v>
      </c>
      <c r="Y125"/>
    </row>
    <row r="126" spans="1:25" ht="15">
      <c r="A126" s="93">
        <v>847</v>
      </c>
      <c r="B126" s="94" t="s">
        <v>246</v>
      </c>
      <c r="C126" s="119">
        <v>32148</v>
      </c>
      <c r="D126" s="96">
        <v>247</v>
      </c>
      <c r="E126" s="120">
        <v>7.6832151300236396E-3</v>
      </c>
      <c r="F126" s="96">
        <v>320</v>
      </c>
      <c r="G126" s="120">
        <v>9.9539629214881204E-3</v>
      </c>
      <c r="H126" s="96">
        <v>348</v>
      </c>
      <c r="I126" s="120">
        <v>1.08249346771183E-2</v>
      </c>
      <c r="J126" s="96">
        <v>1027</v>
      </c>
      <c r="K126" s="120">
        <v>3.1945999751150901E-2</v>
      </c>
      <c r="L126" s="96">
        <v>2365</v>
      </c>
      <c r="M126" s="120">
        <v>7.3566007216623097E-2</v>
      </c>
      <c r="N126" s="96">
        <v>709</v>
      </c>
      <c r="O126" s="120">
        <v>2.2054249097922099E-2</v>
      </c>
      <c r="P126" s="101">
        <v>5016</v>
      </c>
      <c r="R126" s="55">
        <v>266</v>
      </c>
      <c r="S126" s="55">
        <v>5732</v>
      </c>
      <c r="T126" s="55">
        <v>8351</v>
      </c>
      <c r="U126" s="55">
        <v>9801</v>
      </c>
      <c r="V126" s="55">
        <v>23945</v>
      </c>
      <c r="W126" s="55">
        <v>82649</v>
      </c>
      <c r="X126" s="55">
        <v>52677</v>
      </c>
      <c r="Y126"/>
    </row>
    <row r="127" spans="1:25" ht="15">
      <c r="A127" s="93">
        <v>856</v>
      </c>
      <c r="B127" s="94" t="s">
        <v>251</v>
      </c>
      <c r="C127" s="119">
        <v>6717</v>
      </c>
      <c r="D127" s="96">
        <v>53</v>
      </c>
      <c r="E127" s="120">
        <v>7.8904272740806906E-3</v>
      </c>
      <c r="F127" s="96">
        <v>95</v>
      </c>
      <c r="G127" s="120">
        <v>1.4143218698823901E-2</v>
      </c>
      <c r="H127" s="96">
        <v>86</v>
      </c>
      <c r="I127" s="120">
        <v>1.28033348220932E-2</v>
      </c>
      <c r="J127" s="96">
        <v>294</v>
      </c>
      <c r="K127" s="120">
        <v>4.37695399732023E-2</v>
      </c>
      <c r="L127" s="96">
        <v>625</v>
      </c>
      <c r="M127" s="120">
        <v>9.30474914396308E-2</v>
      </c>
      <c r="N127" s="96">
        <v>252</v>
      </c>
      <c r="O127" s="120">
        <v>3.75167485484591E-2</v>
      </c>
      <c r="P127" s="101">
        <v>1405</v>
      </c>
      <c r="R127" s="55">
        <v>308</v>
      </c>
      <c r="S127" s="55">
        <v>1541</v>
      </c>
      <c r="T127" s="55">
        <v>2153</v>
      </c>
      <c r="U127" s="55">
        <v>2409</v>
      </c>
      <c r="V127" s="55">
        <v>6211</v>
      </c>
      <c r="W127" s="55">
        <v>17372</v>
      </c>
      <c r="X127" s="55">
        <v>7384</v>
      </c>
      <c r="Y127"/>
    </row>
    <row r="128" spans="1:25" ht="15">
      <c r="A128" s="93">
        <v>861</v>
      </c>
      <c r="B128" s="94" t="s">
        <v>255</v>
      </c>
      <c r="C128" s="119">
        <v>12494</v>
      </c>
      <c r="D128" s="96">
        <v>110</v>
      </c>
      <c r="E128" s="120">
        <v>8.8042260284936797E-3</v>
      </c>
      <c r="F128" s="96">
        <v>170</v>
      </c>
      <c r="G128" s="120">
        <v>1.36065311349448E-2</v>
      </c>
      <c r="H128" s="96">
        <v>202</v>
      </c>
      <c r="I128" s="120">
        <v>1.6167760525052002E-2</v>
      </c>
      <c r="J128" s="96">
        <v>462</v>
      </c>
      <c r="K128" s="120">
        <v>3.6977749319673403E-2</v>
      </c>
      <c r="L128" s="96">
        <v>1609</v>
      </c>
      <c r="M128" s="120">
        <v>0.12878181527133001</v>
      </c>
      <c r="N128" s="96">
        <v>712</v>
      </c>
      <c r="O128" s="120">
        <v>5.6987353929886297E-2</v>
      </c>
      <c r="P128" s="101">
        <v>3265</v>
      </c>
      <c r="R128" s="55">
        <v>360</v>
      </c>
      <c r="S128" s="55">
        <v>9267</v>
      </c>
      <c r="T128" s="55">
        <v>13459</v>
      </c>
      <c r="U128" s="55">
        <v>14934</v>
      </c>
      <c r="V128" s="55">
        <v>40880</v>
      </c>
      <c r="W128" s="55">
        <v>113783</v>
      </c>
      <c r="X128" s="55">
        <v>50364</v>
      </c>
      <c r="Y128"/>
    </row>
    <row r="129" spans="1:25" ht="15">
      <c r="A129" s="89">
        <v>9</v>
      </c>
      <c r="B129" s="90" t="s">
        <v>873</v>
      </c>
      <c r="C129" s="91">
        <v>4212261</v>
      </c>
      <c r="D129" s="91">
        <v>119305</v>
      </c>
      <c r="E129" s="118">
        <v>2.83232686673499E-2</v>
      </c>
      <c r="F129" s="91">
        <v>171324</v>
      </c>
      <c r="G129" s="118">
        <v>4.0672693358744898E-2</v>
      </c>
      <c r="H129" s="91">
        <v>188812</v>
      </c>
      <c r="I129" s="118">
        <v>4.4824382914543999E-2</v>
      </c>
      <c r="J129" s="91">
        <v>523941</v>
      </c>
      <c r="K129" s="118">
        <v>0.124384742540882</v>
      </c>
      <c r="L129" s="91">
        <v>1422076</v>
      </c>
      <c r="M129" s="118">
        <v>0.33760396138795801</v>
      </c>
      <c r="N129" s="91">
        <v>641532</v>
      </c>
      <c r="O129" s="118">
        <v>0.15230110384897799</v>
      </c>
      <c r="P129" s="100">
        <v>3066990</v>
      </c>
      <c r="R129" s="55">
        <v>380</v>
      </c>
      <c r="S129" s="55">
        <v>1756</v>
      </c>
      <c r="T129" s="55">
        <v>2609</v>
      </c>
      <c r="U129" s="55">
        <v>2886</v>
      </c>
      <c r="V129" s="55">
        <v>7425</v>
      </c>
      <c r="W129" s="55">
        <v>22611</v>
      </c>
      <c r="X129" s="55">
        <v>9205</v>
      </c>
      <c r="Y129"/>
    </row>
    <row r="130" spans="1:25" ht="15">
      <c r="A130" s="93">
        <v>1</v>
      </c>
      <c r="B130" s="94" t="s">
        <v>6</v>
      </c>
      <c r="C130" s="119">
        <v>2526795</v>
      </c>
      <c r="D130" s="96">
        <v>76993</v>
      </c>
      <c r="E130" s="120">
        <v>3.0470615938372501E-2</v>
      </c>
      <c r="F130" s="96">
        <v>111560</v>
      </c>
      <c r="G130" s="120">
        <v>4.4150791813344602E-2</v>
      </c>
      <c r="H130" s="96">
        <v>122167</v>
      </c>
      <c r="I130" s="120">
        <v>4.8348599708326202E-2</v>
      </c>
      <c r="J130" s="96">
        <v>348288</v>
      </c>
      <c r="K130" s="120">
        <v>0.13783785388209199</v>
      </c>
      <c r="L130" s="96">
        <v>916815</v>
      </c>
      <c r="M130" s="120">
        <v>0.362837111835349</v>
      </c>
      <c r="N130" s="96">
        <v>413076</v>
      </c>
      <c r="O130" s="120">
        <v>0.163478240221308</v>
      </c>
      <c r="P130" s="101">
        <v>1988899</v>
      </c>
      <c r="R130" s="55">
        <v>631</v>
      </c>
      <c r="S130" s="55">
        <v>3209</v>
      </c>
      <c r="T130" s="55">
        <v>4013</v>
      </c>
      <c r="U130" s="55">
        <v>4034</v>
      </c>
      <c r="V130" s="55">
        <v>11114</v>
      </c>
      <c r="W130" s="55">
        <v>40481</v>
      </c>
      <c r="X130" s="55">
        <v>17343</v>
      </c>
      <c r="Y130"/>
    </row>
    <row r="131" spans="1:25" ht="15">
      <c r="A131" s="93">
        <v>79</v>
      </c>
      <c r="B131" s="94" t="s">
        <v>41</v>
      </c>
      <c r="C131" s="119">
        <v>64314</v>
      </c>
      <c r="D131" s="96">
        <v>1005</v>
      </c>
      <c r="E131" s="120">
        <v>1.5626457691948901E-2</v>
      </c>
      <c r="F131" s="96">
        <v>1549</v>
      </c>
      <c r="G131" s="120">
        <v>2.4084958173959E-2</v>
      </c>
      <c r="H131" s="96">
        <v>1770</v>
      </c>
      <c r="I131" s="120">
        <v>2.75212239947756E-2</v>
      </c>
      <c r="J131" s="96">
        <v>4621</v>
      </c>
      <c r="K131" s="120">
        <v>7.1850607954722104E-2</v>
      </c>
      <c r="L131" s="96">
        <v>11347</v>
      </c>
      <c r="M131" s="120">
        <v>0.17643125913487001</v>
      </c>
      <c r="N131" s="96">
        <v>4645</v>
      </c>
      <c r="O131" s="120">
        <v>7.2223777093634395E-2</v>
      </c>
      <c r="P131" s="101">
        <v>24937</v>
      </c>
      <c r="R131" s="136"/>
      <c r="S131" s="137"/>
      <c r="T131" s="137"/>
      <c r="U131" s="137"/>
      <c r="V131" s="137"/>
      <c r="W131" s="137"/>
      <c r="X131" s="137"/>
    </row>
    <row r="132" spans="1:25" ht="15">
      <c r="A132" s="93">
        <v>88</v>
      </c>
      <c r="B132" s="94" t="s">
        <v>45</v>
      </c>
      <c r="C132" s="119">
        <v>609168</v>
      </c>
      <c r="D132" s="96">
        <v>15248</v>
      </c>
      <c r="E132" s="120">
        <v>2.50308617655556E-2</v>
      </c>
      <c r="F132" s="96">
        <v>20999</v>
      </c>
      <c r="G132" s="120">
        <v>3.4471607175688798E-2</v>
      </c>
      <c r="H132" s="96">
        <v>23475</v>
      </c>
      <c r="I132" s="120">
        <v>3.8536167362698E-2</v>
      </c>
      <c r="J132" s="96">
        <v>61899</v>
      </c>
      <c r="K132" s="120">
        <v>0.101612363091955</v>
      </c>
      <c r="L132" s="96">
        <v>160159</v>
      </c>
      <c r="M132" s="120">
        <v>0.26291433561841698</v>
      </c>
      <c r="N132" s="96">
        <v>61179</v>
      </c>
      <c r="O132" s="120">
        <v>0.100430423134505</v>
      </c>
      <c r="P132" s="101">
        <v>342959</v>
      </c>
    </row>
    <row r="133" spans="1:25" ht="15">
      <c r="A133" s="93">
        <v>129</v>
      </c>
      <c r="B133" s="94" t="s">
        <v>1007</v>
      </c>
      <c r="C133" s="119">
        <v>89671</v>
      </c>
      <c r="D133" s="96">
        <v>2769</v>
      </c>
      <c r="E133" s="120">
        <v>3.0879548572002102E-2</v>
      </c>
      <c r="F133" s="96">
        <v>4000</v>
      </c>
      <c r="G133" s="120">
        <v>4.4607509674253698E-2</v>
      </c>
      <c r="H133" s="96">
        <v>4304</v>
      </c>
      <c r="I133" s="120">
        <v>4.7997680409496903E-2</v>
      </c>
      <c r="J133" s="96">
        <v>11869</v>
      </c>
      <c r="K133" s="120">
        <v>0.13236163308092899</v>
      </c>
      <c r="L133" s="96">
        <v>34011</v>
      </c>
      <c r="M133" s="120">
        <v>0.37928650288276</v>
      </c>
      <c r="N133" s="96">
        <v>14882</v>
      </c>
      <c r="O133" s="120">
        <v>0.16596223974306101</v>
      </c>
      <c r="P133" s="101">
        <v>71835</v>
      </c>
    </row>
    <row r="134" spans="1:25" ht="15">
      <c r="A134" s="93">
        <v>212</v>
      </c>
      <c r="B134" s="94" t="s">
        <v>90</v>
      </c>
      <c r="C134" s="119">
        <v>92069</v>
      </c>
      <c r="D134" s="96">
        <v>1785</v>
      </c>
      <c r="E134" s="120">
        <v>1.9387633188152401E-2</v>
      </c>
      <c r="F134" s="96">
        <v>2631</v>
      </c>
      <c r="G134" s="120">
        <v>2.8576393791612802E-2</v>
      </c>
      <c r="H134" s="96">
        <v>3032</v>
      </c>
      <c r="I134" s="120">
        <v>3.2931822871976497E-2</v>
      </c>
      <c r="J134" s="96">
        <v>7689</v>
      </c>
      <c r="K134" s="120">
        <v>8.3513451867621005E-2</v>
      </c>
      <c r="L134" s="96">
        <v>22848</v>
      </c>
      <c r="M134" s="120">
        <v>0.24816170480835001</v>
      </c>
      <c r="N134" s="96">
        <v>10777</v>
      </c>
      <c r="O134" s="120">
        <v>0.117053514212167</v>
      </c>
      <c r="P134" s="101">
        <v>48762</v>
      </c>
    </row>
    <row r="135" spans="1:25" ht="15">
      <c r="A135" s="93">
        <v>266</v>
      </c>
      <c r="B135" s="94" t="s">
        <v>104</v>
      </c>
      <c r="C135" s="119">
        <v>268381</v>
      </c>
      <c r="D135" s="96">
        <v>5732</v>
      </c>
      <c r="E135" s="120">
        <v>2.1357696707293001E-2</v>
      </c>
      <c r="F135" s="96">
        <v>8351</v>
      </c>
      <c r="G135" s="120">
        <v>3.1116211654327201E-2</v>
      </c>
      <c r="H135" s="96">
        <v>9801</v>
      </c>
      <c r="I135" s="120">
        <v>3.6518978616220998E-2</v>
      </c>
      <c r="J135" s="96">
        <v>23945</v>
      </c>
      <c r="K135" s="120">
        <v>8.9220175794858803E-2</v>
      </c>
      <c r="L135" s="96">
        <v>82649</v>
      </c>
      <c r="M135" s="120">
        <v>0.307953990781762</v>
      </c>
      <c r="N135" s="96">
        <v>52677</v>
      </c>
      <c r="O135" s="120">
        <v>0.19627693465632801</v>
      </c>
      <c r="P135" s="101">
        <v>183155</v>
      </c>
    </row>
    <row r="136" spans="1:25" ht="15">
      <c r="A136" s="93">
        <v>308</v>
      </c>
      <c r="B136" s="94" t="s">
        <v>112</v>
      </c>
      <c r="C136" s="119">
        <v>62138</v>
      </c>
      <c r="D136" s="96">
        <v>1541</v>
      </c>
      <c r="E136" s="120">
        <v>2.47996395120538E-2</v>
      </c>
      <c r="F136" s="96">
        <v>2153</v>
      </c>
      <c r="G136" s="120">
        <v>3.4648685184589099E-2</v>
      </c>
      <c r="H136" s="96">
        <v>2409</v>
      </c>
      <c r="I136" s="120">
        <v>3.8768547426695402E-2</v>
      </c>
      <c r="J136" s="96">
        <v>6211</v>
      </c>
      <c r="K136" s="120">
        <v>9.9954939006727E-2</v>
      </c>
      <c r="L136" s="96">
        <v>17372</v>
      </c>
      <c r="M136" s="120">
        <v>0.27957127683543098</v>
      </c>
      <c r="N136" s="96">
        <v>7384</v>
      </c>
      <c r="O136" s="120">
        <v>0.118832276545753</v>
      </c>
      <c r="P136" s="101">
        <v>37070</v>
      </c>
    </row>
    <row r="137" spans="1:25" ht="15">
      <c r="A137" s="93">
        <v>360</v>
      </c>
      <c r="B137" s="94" t="s">
        <v>1008</v>
      </c>
      <c r="C137" s="119">
        <v>306397</v>
      </c>
      <c r="D137" s="96">
        <v>9267</v>
      </c>
      <c r="E137" s="120">
        <v>3.0245074201118199E-2</v>
      </c>
      <c r="F137" s="96">
        <v>13459</v>
      </c>
      <c r="G137" s="120">
        <v>4.3926670300296698E-2</v>
      </c>
      <c r="H137" s="96">
        <v>14934</v>
      </c>
      <c r="I137" s="120">
        <v>4.8740686103323501E-2</v>
      </c>
      <c r="J137" s="96">
        <v>40880</v>
      </c>
      <c r="K137" s="120">
        <v>0.13342167188321</v>
      </c>
      <c r="L137" s="96">
        <v>113783</v>
      </c>
      <c r="M137" s="120">
        <v>0.37135807465477799</v>
      </c>
      <c r="N137" s="96">
        <v>50364</v>
      </c>
      <c r="O137" s="120">
        <v>0.16437497756179101</v>
      </c>
      <c r="P137" s="101">
        <v>242687</v>
      </c>
    </row>
    <row r="138" spans="1:25" ht="15">
      <c r="A138" s="93">
        <v>380</v>
      </c>
      <c r="B138" s="94" t="s">
        <v>139</v>
      </c>
      <c r="C138" s="119">
        <v>84068</v>
      </c>
      <c r="D138" s="96">
        <v>1756</v>
      </c>
      <c r="E138" s="120">
        <v>2.0887852690678999E-2</v>
      </c>
      <c r="F138" s="96">
        <v>2609</v>
      </c>
      <c r="G138" s="120">
        <v>3.1034400723224099E-2</v>
      </c>
      <c r="H138" s="96">
        <v>2886</v>
      </c>
      <c r="I138" s="120">
        <v>3.4329352428986097E-2</v>
      </c>
      <c r="J138" s="96">
        <v>7425</v>
      </c>
      <c r="K138" s="120">
        <v>8.8321358899938099E-2</v>
      </c>
      <c r="L138" s="96">
        <v>22611</v>
      </c>
      <c r="M138" s="120">
        <v>0.26896084122377101</v>
      </c>
      <c r="N138" s="96">
        <v>9205</v>
      </c>
      <c r="O138" s="120">
        <v>0.1094946947709</v>
      </c>
      <c r="P138" s="101">
        <v>46492</v>
      </c>
    </row>
    <row r="139" spans="1:25" ht="15">
      <c r="A139" s="93">
        <v>631</v>
      </c>
      <c r="B139" s="94" t="s">
        <v>185</v>
      </c>
      <c r="C139" s="119">
        <v>109260</v>
      </c>
      <c r="D139" s="96">
        <v>3209</v>
      </c>
      <c r="E139" s="120">
        <v>2.93703093538349E-2</v>
      </c>
      <c r="F139" s="96">
        <v>4013</v>
      </c>
      <c r="G139" s="120">
        <v>3.6728903532857397E-2</v>
      </c>
      <c r="H139" s="96">
        <v>4034</v>
      </c>
      <c r="I139" s="120">
        <v>3.6921105619622897E-2</v>
      </c>
      <c r="J139" s="96">
        <v>11114</v>
      </c>
      <c r="K139" s="120">
        <v>0.101720666300567</v>
      </c>
      <c r="L139" s="96">
        <v>40481</v>
      </c>
      <c r="M139" s="120">
        <v>0.37050155592165501</v>
      </c>
      <c r="N139" s="96">
        <v>17343</v>
      </c>
      <c r="O139" s="120">
        <v>0.15873146622734799</v>
      </c>
      <c r="P139" s="101">
        <v>80194</v>
      </c>
    </row>
    <row r="140" spans="1:25">
      <c r="B140" s="122"/>
    </row>
    <row r="141" spans="1:25">
      <c r="A141" s="123" t="s">
        <v>325</v>
      </c>
      <c r="B141" s="960" t="s">
        <v>1053</v>
      </c>
      <c r="C141" s="961"/>
      <c r="D141" s="961"/>
      <c r="E141" s="106" t="s">
        <v>292</v>
      </c>
      <c r="F141" s="124"/>
      <c r="G141" s="124"/>
      <c r="H141" s="124"/>
      <c r="I141" s="124"/>
      <c r="J141" s="124"/>
      <c r="K141" s="124"/>
      <c r="L141" s="124"/>
      <c r="M141" s="124"/>
      <c r="N141" s="129"/>
      <c r="O141" s="130"/>
      <c r="P141" s="131"/>
    </row>
    <row r="142" spans="1:25">
      <c r="A142" s="38" t="s">
        <v>330</v>
      </c>
      <c r="B142" s="825" t="s">
        <v>331</v>
      </c>
      <c r="C142" s="826"/>
      <c r="D142" s="826"/>
      <c r="E142" s="826"/>
      <c r="F142" s="826"/>
      <c r="G142" s="826"/>
      <c r="H142" s="826"/>
      <c r="I142" s="826"/>
      <c r="J142" s="826"/>
      <c r="K142" s="826"/>
      <c r="L142" s="826"/>
      <c r="M142" s="826"/>
      <c r="N142" s="132"/>
      <c r="O142" s="132"/>
      <c r="P142" s="133"/>
    </row>
    <row r="143" spans="1:25">
      <c r="A143" s="126" t="s">
        <v>601</v>
      </c>
      <c r="B143" s="887" t="s">
        <v>898</v>
      </c>
      <c r="C143" s="888" t="s">
        <v>877</v>
      </c>
      <c r="D143" s="888"/>
      <c r="E143" s="888"/>
      <c r="F143" s="888"/>
      <c r="G143" s="888"/>
      <c r="H143" s="888"/>
      <c r="I143" s="888"/>
      <c r="J143" s="888"/>
      <c r="K143" s="888"/>
      <c r="L143" s="888"/>
      <c r="M143" s="888"/>
      <c r="N143" s="134"/>
      <c r="O143" s="134"/>
      <c r="P143" s="135"/>
    </row>
    <row r="144" spans="1:25">
      <c r="B144" s="107"/>
    </row>
  </sheetData>
  <sheetProtection autoFilter="0"/>
  <mergeCells count="10">
    <mergeCell ref="B142:M142"/>
    <mergeCell ref="B143:M143"/>
    <mergeCell ref="A2:A5"/>
    <mergeCell ref="B2:B4"/>
    <mergeCell ref="C2:C4"/>
    <mergeCell ref="P2:P4"/>
    <mergeCell ref="S3:Y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workbookViewId="0">
      <pane xSplit="3" ySplit="5" topLeftCell="D8" activePane="bottomRight" state="frozen"/>
      <selection pane="topRight"/>
      <selection pane="bottomLeft"/>
      <selection pane="bottomRight" activeCell="P1" sqref="P1"/>
    </sheetView>
  </sheetViews>
  <sheetFormatPr baseColWidth="10" defaultColWidth="0" defaultRowHeight="12.75"/>
  <cols>
    <col min="1" max="1" width="21.28515625" style="76" customWidth="1"/>
    <col min="2" max="2" width="20.140625" style="77" customWidth="1"/>
    <col min="3" max="3" width="11.42578125" style="76" customWidth="1"/>
    <col min="4" max="4" width="16.28515625" style="76" customWidth="1"/>
    <col min="5" max="5" width="6.7109375" style="78" customWidth="1"/>
    <col min="6" max="6" width="11.42578125" style="76" customWidth="1"/>
    <col min="7" max="7" width="6.7109375" style="78" customWidth="1"/>
    <col min="8" max="8" width="13.7109375" style="76" customWidth="1"/>
    <col min="9" max="9" width="6.7109375" style="78" customWidth="1"/>
    <col min="10" max="10" width="11.42578125" style="76" customWidth="1"/>
    <col min="11" max="11" width="8.28515625" style="78" customWidth="1"/>
    <col min="12" max="12" width="11.42578125" style="76" customWidth="1"/>
    <col min="13" max="13" width="6.7109375" style="78" customWidth="1"/>
    <col min="14" max="14" width="11.42578125" style="76" customWidth="1"/>
    <col min="15" max="15" width="6.7109375" style="78" customWidth="1"/>
    <col min="16" max="16" width="13.85546875" style="79" customWidth="1"/>
    <col min="17" max="17" width="11.42578125" style="76" customWidth="1"/>
    <col min="18" max="24" width="11.42578125" style="76" hidden="1" customWidth="1"/>
    <col min="25" max="42" width="0" style="76" hidden="1" customWidth="1"/>
    <col min="43" max="16384" width="11.42578125" style="76" hidden="1"/>
  </cols>
  <sheetData>
    <row r="1" spans="1:42" ht="69" customHeight="1">
      <c r="A1" s="80"/>
      <c r="B1" s="80"/>
      <c r="C1" s="81"/>
      <c r="D1" s="950" t="s">
        <v>1054</v>
      </c>
      <c r="E1" s="950"/>
      <c r="F1" s="950"/>
      <c r="G1" s="950"/>
      <c r="H1" s="950"/>
      <c r="I1" s="950"/>
      <c r="J1" s="950"/>
      <c r="K1" s="950"/>
      <c r="L1" s="950"/>
      <c r="M1" s="950"/>
      <c r="N1" s="950"/>
      <c r="O1" s="950"/>
      <c r="P1" s="98" t="s">
        <v>292</v>
      </c>
      <c r="Q1" s="18" t="s">
        <v>314</v>
      </c>
      <c r="AP1" s="103"/>
    </row>
    <row r="2" spans="1:42" ht="12.75" customHeight="1">
      <c r="A2" s="954" t="s">
        <v>915</v>
      </c>
      <c r="B2" s="955" t="s">
        <v>916</v>
      </c>
      <c r="C2" s="956" t="s">
        <v>307</v>
      </c>
      <c r="D2" s="949" t="s">
        <v>1011</v>
      </c>
      <c r="E2" s="949"/>
      <c r="F2" s="949"/>
      <c r="G2" s="949"/>
      <c r="H2" s="949"/>
      <c r="I2" s="949"/>
      <c r="J2" s="949"/>
      <c r="K2" s="949"/>
      <c r="L2" s="949"/>
      <c r="M2" s="949"/>
      <c r="N2" s="949"/>
      <c r="O2" s="949"/>
      <c r="P2" s="965" t="s">
        <v>1055</v>
      </c>
    </row>
    <row r="3" spans="1:42" ht="12.75" customHeight="1">
      <c r="A3" s="954"/>
      <c r="B3" s="955"/>
      <c r="C3" s="956"/>
      <c r="D3" s="949"/>
      <c r="E3" s="949"/>
      <c r="F3" s="949"/>
      <c r="G3" s="949"/>
      <c r="H3" s="949"/>
      <c r="I3" s="949"/>
      <c r="J3" s="949"/>
      <c r="K3" s="949"/>
      <c r="L3" s="949"/>
      <c r="M3" s="949"/>
      <c r="N3" s="949"/>
      <c r="O3" s="949"/>
      <c r="P3" s="965"/>
    </row>
    <row r="4" spans="1:42" ht="18.75" customHeight="1">
      <c r="A4" s="954"/>
      <c r="B4" s="955"/>
      <c r="C4" s="956"/>
      <c r="D4" s="83" t="s">
        <v>1036</v>
      </c>
      <c r="E4" s="84" t="s">
        <v>605</v>
      </c>
      <c r="F4" s="83" t="s">
        <v>1037</v>
      </c>
      <c r="G4" s="84" t="s">
        <v>605</v>
      </c>
      <c r="H4" s="83" t="s">
        <v>1038</v>
      </c>
      <c r="I4" s="84" t="s">
        <v>605</v>
      </c>
      <c r="J4" s="83" t="s">
        <v>1039</v>
      </c>
      <c r="K4" s="84" t="s">
        <v>605</v>
      </c>
      <c r="L4" s="83" t="s">
        <v>1040</v>
      </c>
      <c r="M4" s="84" t="s">
        <v>605</v>
      </c>
      <c r="N4" s="83" t="s">
        <v>1041</v>
      </c>
      <c r="O4" s="84" t="s">
        <v>605</v>
      </c>
      <c r="P4" s="965"/>
      <c r="S4" s="966" t="s">
        <v>1056</v>
      </c>
      <c r="T4" s="966"/>
      <c r="U4" s="966"/>
      <c r="V4" s="966"/>
      <c r="W4" s="966"/>
      <c r="X4" s="966"/>
      <c r="Y4" s="966"/>
    </row>
    <row r="5" spans="1:42" ht="20.25" customHeight="1">
      <c r="A5" s="954"/>
      <c r="B5" s="85" t="s">
        <v>950</v>
      </c>
      <c r="C5" s="86">
        <v>6963990</v>
      </c>
      <c r="D5" s="87">
        <v>2151</v>
      </c>
      <c r="E5" s="88">
        <v>2.0009674598597198</v>
      </c>
      <c r="F5" s="87">
        <v>4962</v>
      </c>
      <c r="G5" s="88">
        <v>4.61589983069452</v>
      </c>
      <c r="H5" s="87">
        <v>6588</v>
      </c>
      <c r="I5" s="88">
        <v>6.1284861113695097</v>
      </c>
      <c r="J5" s="87">
        <v>8417</v>
      </c>
      <c r="K5" s="88">
        <v>7.8299131146625998</v>
      </c>
      <c r="L5" s="87">
        <v>43651</v>
      </c>
      <c r="M5" s="88">
        <v>40.6063368620812</v>
      </c>
      <c r="N5" s="87">
        <v>41729</v>
      </c>
      <c r="O5" s="88">
        <v>38.818396621332496</v>
      </c>
      <c r="P5" s="99">
        <v>107498</v>
      </c>
      <c r="S5" s="966"/>
      <c r="T5" s="966"/>
      <c r="U5" s="966"/>
      <c r="V5" s="966"/>
      <c r="W5" s="966"/>
      <c r="X5" s="966"/>
      <c r="Y5" s="966"/>
    </row>
    <row r="6" spans="1:42" ht="24.75" customHeight="1">
      <c r="A6" s="89">
        <v>1</v>
      </c>
      <c r="B6" s="90" t="s">
        <v>316</v>
      </c>
      <c r="C6" s="91">
        <v>110971</v>
      </c>
      <c r="D6" s="91">
        <v>40</v>
      </c>
      <c r="E6" s="92">
        <v>2.18102508178844</v>
      </c>
      <c r="F6" s="91">
        <v>82</v>
      </c>
      <c r="G6" s="92">
        <v>4.4711014176662998</v>
      </c>
      <c r="H6" s="91">
        <v>113</v>
      </c>
      <c r="I6" s="92">
        <v>6.1613958560523399</v>
      </c>
      <c r="J6" s="91">
        <v>136</v>
      </c>
      <c r="K6" s="92">
        <v>7.4154852780807001</v>
      </c>
      <c r="L6" s="91">
        <v>927</v>
      </c>
      <c r="M6" s="92">
        <v>50.545256270447098</v>
      </c>
      <c r="N6" s="91">
        <v>536</v>
      </c>
      <c r="O6" s="92">
        <v>29.2257360959651</v>
      </c>
      <c r="P6" s="100">
        <v>1834</v>
      </c>
      <c r="S6" s="28" t="s">
        <v>1057</v>
      </c>
      <c r="T6" s="28" t="s">
        <v>1058</v>
      </c>
      <c r="U6" s="28" t="s">
        <v>1059</v>
      </c>
      <c r="V6" s="28" t="s">
        <v>1060</v>
      </c>
      <c r="W6" s="28" t="s">
        <v>1061</v>
      </c>
      <c r="X6" s="28" t="s">
        <v>1062</v>
      </c>
      <c r="Y6" s="28" t="s">
        <v>1063</v>
      </c>
    </row>
    <row r="7" spans="1:42" ht="15">
      <c r="A7" s="93">
        <v>142</v>
      </c>
      <c r="B7" s="94" t="s">
        <v>67</v>
      </c>
      <c r="C7" s="95">
        <v>4482</v>
      </c>
      <c r="D7" s="96">
        <v>3</v>
      </c>
      <c r="E7" s="97">
        <v>3.8461538461538498</v>
      </c>
      <c r="F7" s="96">
        <v>3</v>
      </c>
      <c r="G7" s="97">
        <v>3.8461538461538498</v>
      </c>
      <c r="H7" s="96">
        <v>3</v>
      </c>
      <c r="I7" s="97">
        <v>3.8461538461538498</v>
      </c>
      <c r="J7" s="96">
        <v>1</v>
      </c>
      <c r="K7" s="97">
        <v>1.2820512820512799</v>
      </c>
      <c r="L7" s="96">
        <v>30</v>
      </c>
      <c r="M7" s="97">
        <v>38.461538461538503</v>
      </c>
      <c r="N7" s="96">
        <v>38</v>
      </c>
      <c r="O7" s="97">
        <v>48.717948717948701</v>
      </c>
      <c r="P7" s="101">
        <v>78</v>
      </c>
      <c r="R7">
        <v>1</v>
      </c>
      <c r="S7" s="102">
        <v>686</v>
      </c>
      <c r="T7" s="102">
        <v>2735</v>
      </c>
      <c r="U7" s="102">
        <v>2515</v>
      </c>
      <c r="V7" s="102">
        <v>3476</v>
      </c>
      <c r="W7" s="102">
        <v>17541</v>
      </c>
      <c r="X7" s="102">
        <v>22321</v>
      </c>
      <c r="Y7" s="102"/>
    </row>
    <row r="8" spans="1:42" ht="15">
      <c r="A8" s="93">
        <v>425</v>
      </c>
      <c r="B8" s="94" t="s">
        <v>147</v>
      </c>
      <c r="C8" s="95">
        <v>8902</v>
      </c>
      <c r="D8" s="96">
        <v>1</v>
      </c>
      <c r="E8" s="97">
        <v>0.61349693251533699</v>
      </c>
      <c r="F8" s="96">
        <v>9</v>
      </c>
      <c r="G8" s="97">
        <v>5.5214723926380396</v>
      </c>
      <c r="H8" s="96">
        <v>3</v>
      </c>
      <c r="I8" s="97">
        <v>1.8404907975460101</v>
      </c>
      <c r="J8" s="96">
        <v>11</v>
      </c>
      <c r="K8" s="97">
        <v>6.74846625766871</v>
      </c>
      <c r="L8" s="96">
        <v>87</v>
      </c>
      <c r="M8" s="97">
        <v>53.374233128834398</v>
      </c>
      <c r="N8" s="96">
        <v>52</v>
      </c>
      <c r="O8" s="97">
        <v>31.9018404907975</v>
      </c>
      <c r="P8" s="101">
        <v>163</v>
      </c>
      <c r="R8">
        <v>2</v>
      </c>
      <c r="S8" s="102">
        <v>13</v>
      </c>
      <c r="T8" s="102">
        <v>11</v>
      </c>
      <c r="U8" s="102">
        <v>27</v>
      </c>
      <c r="V8" s="102">
        <v>31</v>
      </c>
      <c r="W8" s="102">
        <v>196</v>
      </c>
      <c r="X8" s="102">
        <v>183</v>
      </c>
      <c r="Y8" s="102"/>
    </row>
    <row r="9" spans="1:42" ht="15">
      <c r="A9" s="93">
        <v>579</v>
      </c>
      <c r="B9" s="94" t="s">
        <v>171</v>
      </c>
      <c r="C9" s="95">
        <v>39161</v>
      </c>
      <c r="D9" s="96">
        <v>26</v>
      </c>
      <c r="E9" s="97">
        <v>3.66713681241185</v>
      </c>
      <c r="F9" s="96">
        <v>44</v>
      </c>
      <c r="G9" s="97">
        <v>6.2059238363892799</v>
      </c>
      <c r="H9" s="96">
        <v>55</v>
      </c>
      <c r="I9" s="97">
        <v>7.7574047954866003</v>
      </c>
      <c r="J9" s="96">
        <v>58</v>
      </c>
      <c r="K9" s="97">
        <v>8.1805359661495096</v>
      </c>
      <c r="L9" s="96">
        <v>271</v>
      </c>
      <c r="M9" s="97">
        <v>38.222849083215799</v>
      </c>
      <c r="N9" s="96">
        <v>255</v>
      </c>
      <c r="O9" s="97">
        <v>35.966149506347001</v>
      </c>
      <c r="P9" s="101">
        <v>709</v>
      </c>
      <c r="R9">
        <v>4</v>
      </c>
      <c r="S9" s="102"/>
      <c r="T9" s="102"/>
      <c r="U9" s="102">
        <v>1</v>
      </c>
      <c r="V9" s="102">
        <v>3</v>
      </c>
      <c r="W9" s="102">
        <v>17</v>
      </c>
      <c r="X9" s="102">
        <v>17</v>
      </c>
      <c r="Y9" s="102"/>
    </row>
    <row r="10" spans="1:42" ht="15">
      <c r="A10" s="93">
        <v>585</v>
      </c>
      <c r="B10" s="94" t="s">
        <v>173</v>
      </c>
      <c r="C10" s="95">
        <v>15675</v>
      </c>
      <c r="D10" s="96">
        <v>3</v>
      </c>
      <c r="E10" s="97">
        <v>1.0869565217391299</v>
      </c>
      <c r="F10" s="96">
        <v>4</v>
      </c>
      <c r="G10" s="97">
        <v>1.4492753623188399</v>
      </c>
      <c r="H10" s="96">
        <v>19</v>
      </c>
      <c r="I10" s="97">
        <v>6.8840579710144896</v>
      </c>
      <c r="J10" s="96">
        <v>20</v>
      </c>
      <c r="K10" s="97">
        <v>7.2463768115942004</v>
      </c>
      <c r="L10" s="96">
        <v>165</v>
      </c>
      <c r="M10" s="97">
        <v>59.7826086956522</v>
      </c>
      <c r="N10" s="96">
        <v>65</v>
      </c>
      <c r="O10" s="97">
        <v>23.550724637681199</v>
      </c>
      <c r="P10" s="101">
        <v>276</v>
      </c>
      <c r="R10">
        <v>21</v>
      </c>
      <c r="S10" s="102">
        <v>1</v>
      </c>
      <c r="T10" s="102">
        <v>2</v>
      </c>
      <c r="U10" s="102">
        <v>4</v>
      </c>
      <c r="V10" s="102">
        <v>3</v>
      </c>
      <c r="W10" s="102">
        <v>34</v>
      </c>
      <c r="X10" s="102">
        <v>15</v>
      </c>
      <c r="Y10" s="102"/>
    </row>
    <row r="11" spans="1:42" ht="15">
      <c r="A11" s="93">
        <v>591</v>
      </c>
      <c r="B11" s="94" t="s">
        <v>175</v>
      </c>
      <c r="C11" s="95">
        <v>20322</v>
      </c>
      <c r="D11" s="96">
        <v>5</v>
      </c>
      <c r="E11" s="97">
        <v>1.7667844522968199</v>
      </c>
      <c r="F11" s="96">
        <v>9</v>
      </c>
      <c r="G11" s="97">
        <v>3.1802120141342698</v>
      </c>
      <c r="H11" s="96">
        <v>13</v>
      </c>
      <c r="I11" s="97">
        <v>4.5936395759717303</v>
      </c>
      <c r="J11" s="96">
        <v>25</v>
      </c>
      <c r="K11" s="97">
        <v>8.8339222614840995</v>
      </c>
      <c r="L11" s="96">
        <v>177</v>
      </c>
      <c r="M11" s="97">
        <v>62.544169611307403</v>
      </c>
      <c r="N11" s="96">
        <v>54</v>
      </c>
      <c r="O11" s="97">
        <v>19.0812720848057</v>
      </c>
      <c r="P11" s="101">
        <v>283</v>
      </c>
      <c r="R11">
        <v>30</v>
      </c>
      <c r="S11" s="102">
        <v>6</v>
      </c>
      <c r="T11" s="102">
        <v>8</v>
      </c>
      <c r="U11" s="102">
        <v>33</v>
      </c>
      <c r="V11" s="102">
        <v>31</v>
      </c>
      <c r="W11" s="102">
        <v>170</v>
      </c>
      <c r="X11" s="102">
        <v>193</v>
      </c>
      <c r="Y11" s="102"/>
    </row>
    <row r="12" spans="1:42" ht="15">
      <c r="A12" s="93">
        <v>893</v>
      </c>
      <c r="B12" s="94" t="s">
        <v>265</v>
      </c>
      <c r="C12" s="95">
        <v>22429</v>
      </c>
      <c r="D12" s="96">
        <v>2</v>
      </c>
      <c r="E12" s="97">
        <v>0.61538461538461497</v>
      </c>
      <c r="F12" s="96">
        <v>13</v>
      </c>
      <c r="G12" s="97">
        <v>4</v>
      </c>
      <c r="H12" s="96">
        <v>20</v>
      </c>
      <c r="I12" s="97">
        <v>6.1538461538461497</v>
      </c>
      <c r="J12" s="96">
        <v>21</v>
      </c>
      <c r="K12" s="97">
        <v>6.4615384615384599</v>
      </c>
      <c r="L12" s="96">
        <v>197</v>
      </c>
      <c r="M12" s="97">
        <v>60.615384615384599</v>
      </c>
      <c r="N12" s="96">
        <v>72</v>
      </c>
      <c r="O12" s="97">
        <v>22.153846153846199</v>
      </c>
      <c r="P12" s="101">
        <v>325</v>
      </c>
      <c r="R12">
        <v>31</v>
      </c>
      <c r="S12" s="102">
        <v>7</v>
      </c>
      <c r="T12" s="102">
        <v>20</v>
      </c>
      <c r="U12" s="102">
        <v>26</v>
      </c>
      <c r="V12" s="102">
        <v>34</v>
      </c>
      <c r="W12" s="102">
        <v>255</v>
      </c>
      <c r="X12" s="102">
        <v>101</v>
      </c>
      <c r="Y12" s="102"/>
    </row>
    <row r="13" spans="1:42">
      <c r="A13" s="89">
        <v>2</v>
      </c>
      <c r="B13" s="90" t="s">
        <v>317</v>
      </c>
      <c r="C13" s="91">
        <v>265907</v>
      </c>
      <c r="D13" s="91">
        <v>127</v>
      </c>
      <c r="E13" s="92">
        <v>2.9840225563909799</v>
      </c>
      <c r="F13" s="91">
        <v>221</v>
      </c>
      <c r="G13" s="92">
        <v>5.1926691729323302</v>
      </c>
      <c r="H13" s="91">
        <v>324</v>
      </c>
      <c r="I13" s="92">
        <v>7.61278195488722</v>
      </c>
      <c r="J13" s="91">
        <v>410</v>
      </c>
      <c r="K13" s="92">
        <v>9.6334586466165408</v>
      </c>
      <c r="L13" s="91">
        <v>2036</v>
      </c>
      <c r="M13" s="92">
        <v>47.838345864661697</v>
      </c>
      <c r="N13" s="91">
        <v>1138</v>
      </c>
      <c r="O13" s="92">
        <v>26.7387218045113</v>
      </c>
      <c r="P13" s="100">
        <v>4256</v>
      </c>
      <c r="R13">
        <v>34</v>
      </c>
      <c r="S13" s="102">
        <v>29</v>
      </c>
      <c r="T13" s="102">
        <v>20</v>
      </c>
      <c r="U13" s="102">
        <v>58</v>
      </c>
      <c r="V13" s="102">
        <v>70</v>
      </c>
      <c r="W13" s="102">
        <v>343</v>
      </c>
      <c r="X13" s="102">
        <v>241</v>
      </c>
      <c r="Y13" s="102"/>
    </row>
    <row r="14" spans="1:42" ht="15">
      <c r="A14" s="93">
        <v>120</v>
      </c>
      <c r="B14" s="94" t="s">
        <v>57</v>
      </c>
      <c r="C14" s="95">
        <v>28944</v>
      </c>
      <c r="D14" s="96">
        <v>2</v>
      </c>
      <c r="E14" s="97">
        <v>0.53619302949061698</v>
      </c>
      <c r="F14" s="96">
        <v>7</v>
      </c>
      <c r="G14" s="97">
        <v>1.8766756032171601</v>
      </c>
      <c r="H14" s="96">
        <v>10</v>
      </c>
      <c r="I14" s="97">
        <v>2.68096514745308</v>
      </c>
      <c r="J14" s="96">
        <v>24</v>
      </c>
      <c r="K14" s="97">
        <v>6.4343163538874002</v>
      </c>
      <c r="L14" s="96">
        <v>233</v>
      </c>
      <c r="M14" s="97">
        <v>62.466487935656801</v>
      </c>
      <c r="N14" s="96">
        <v>97</v>
      </c>
      <c r="O14" s="97">
        <v>26.0053619302949</v>
      </c>
      <c r="P14" s="101">
        <v>373</v>
      </c>
      <c r="R14">
        <v>36</v>
      </c>
      <c r="S14" s="102">
        <v>1</v>
      </c>
      <c r="T14" s="102"/>
      <c r="U14" s="102">
        <v>2</v>
      </c>
      <c r="V14" s="102">
        <v>6</v>
      </c>
      <c r="W14" s="102">
        <v>59</v>
      </c>
      <c r="X14" s="102">
        <v>32</v>
      </c>
      <c r="Y14" s="102"/>
    </row>
    <row r="15" spans="1:42" ht="15">
      <c r="A15" s="93">
        <v>154</v>
      </c>
      <c r="B15" s="94" t="s">
        <v>77</v>
      </c>
      <c r="C15" s="95">
        <v>93976</v>
      </c>
      <c r="D15" s="96">
        <v>89</v>
      </c>
      <c r="E15" s="97">
        <v>4.6719160104986903</v>
      </c>
      <c r="F15" s="96">
        <v>145</v>
      </c>
      <c r="G15" s="97">
        <v>7.6115485564304501</v>
      </c>
      <c r="H15" s="96">
        <v>198</v>
      </c>
      <c r="I15" s="97">
        <v>10.393700787401601</v>
      </c>
      <c r="J15" s="96">
        <v>225</v>
      </c>
      <c r="K15" s="97">
        <v>11.8110236220472</v>
      </c>
      <c r="L15" s="96">
        <v>682</v>
      </c>
      <c r="M15" s="97">
        <v>35.800524934383198</v>
      </c>
      <c r="N15" s="96">
        <v>566</v>
      </c>
      <c r="O15" s="97">
        <v>29.711286089238801</v>
      </c>
      <c r="P15" s="101">
        <v>1905</v>
      </c>
      <c r="R15">
        <v>38</v>
      </c>
      <c r="S15" s="102">
        <v>4</v>
      </c>
      <c r="T15" s="102">
        <v>3</v>
      </c>
      <c r="U15" s="102">
        <v>8</v>
      </c>
      <c r="V15" s="102">
        <v>6</v>
      </c>
      <c r="W15" s="102">
        <v>110</v>
      </c>
      <c r="X15" s="102">
        <v>31</v>
      </c>
      <c r="Y15" s="102"/>
    </row>
    <row r="16" spans="1:42" ht="15">
      <c r="A16" s="93">
        <v>250</v>
      </c>
      <c r="B16" s="94" t="s">
        <v>99</v>
      </c>
      <c r="C16" s="95">
        <v>56596</v>
      </c>
      <c r="D16" s="96">
        <v>17</v>
      </c>
      <c r="E16" s="97">
        <v>2.3909985935302398</v>
      </c>
      <c r="F16" s="96">
        <v>27</v>
      </c>
      <c r="G16" s="97">
        <v>3.79746835443038</v>
      </c>
      <c r="H16" s="96">
        <v>46</v>
      </c>
      <c r="I16" s="97">
        <v>6.46976090014065</v>
      </c>
      <c r="J16" s="96">
        <v>73</v>
      </c>
      <c r="K16" s="97">
        <v>10.267229254570999</v>
      </c>
      <c r="L16" s="96">
        <v>369</v>
      </c>
      <c r="M16" s="97">
        <v>51.898734177215204</v>
      </c>
      <c r="N16" s="96">
        <v>179</v>
      </c>
      <c r="O16" s="97">
        <v>25.175808720112499</v>
      </c>
      <c r="P16" s="101">
        <v>711</v>
      </c>
      <c r="R16">
        <v>40</v>
      </c>
      <c r="S16" s="102">
        <v>5</v>
      </c>
      <c r="T16" s="102">
        <v>8</v>
      </c>
      <c r="U16" s="102">
        <v>10</v>
      </c>
      <c r="V16" s="102">
        <v>18</v>
      </c>
      <c r="W16" s="102">
        <v>177</v>
      </c>
      <c r="X16" s="102">
        <v>41</v>
      </c>
      <c r="Y16" s="102"/>
    </row>
    <row r="17" spans="1:25" ht="15">
      <c r="A17" s="93">
        <v>495</v>
      </c>
      <c r="B17" s="94" t="s">
        <v>161</v>
      </c>
      <c r="C17" s="95">
        <v>29853</v>
      </c>
      <c r="D17" s="96">
        <v>8</v>
      </c>
      <c r="E17" s="97">
        <v>2.05655526992288</v>
      </c>
      <c r="F17" s="96">
        <v>10</v>
      </c>
      <c r="G17" s="97">
        <v>2.5706940874035999</v>
      </c>
      <c r="H17" s="96">
        <v>21</v>
      </c>
      <c r="I17" s="97">
        <v>5.3984575835475601</v>
      </c>
      <c r="J17" s="96">
        <v>25</v>
      </c>
      <c r="K17" s="97">
        <v>6.4267352185090001</v>
      </c>
      <c r="L17" s="96">
        <v>234</v>
      </c>
      <c r="M17" s="97">
        <v>60.154241645244198</v>
      </c>
      <c r="N17" s="96">
        <v>91</v>
      </c>
      <c r="O17" s="97">
        <v>23.393316195372801</v>
      </c>
      <c r="P17" s="101">
        <v>389</v>
      </c>
      <c r="R17">
        <v>42</v>
      </c>
      <c r="S17" s="102">
        <v>16</v>
      </c>
      <c r="T17" s="102">
        <v>17</v>
      </c>
      <c r="U17" s="102">
        <v>56</v>
      </c>
      <c r="V17" s="102">
        <v>45</v>
      </c>
      <c r="W17" s="102">
        <v>222</v>
      </c>
      <c r="X17" s="102">
        <v>180</v>
      </c>
      <c r="Y17" s="102"/>
    </row>
    <row r="18" spans="1:25" ht="15">
      <c r="A18" s="93">
        <v>790</v>
      </c>
      <c r="B18" s="94" t="s">
        <v>234</v>
      </c>
      <c r="C18" s="95">
        <v>29542</v>
      </c>
      <c r="D18" s="96">
        <v>8</v>
      </c>
      <c r="E18" s="97">
        <v>1.76991150442478</v>
      </c>
      <c r="F18" s="96">
        <v>17</v>
      </c>
      <c r="G18" s="97">
        <v>3.7610619469026498</v>
      </c>
      <c r="H18" s="96">
        <v>22</v>
      </c>
      <c r="I18" s="97">
        <v>4.8672566371681398</v>
      </c>
      <c r="J18" s="96">
        <v>35</v>
      </c>
      <c r="K18" s="97">
        <v>7.74336283185841</v>
      </c>
      <c r="L18" s="96">
        <v>291</v>
      </c>
      <c r="M18" s="97">
        <v>64.3805309734513</v>
      </c>
      <c r="N18" s="96">
        <v>79</v>
      </c>
      <c r="O18" s="97">
        <v>17.477876106194699</v>
      </c>
      <c r="P18" s="101">
        <v>452</v>
      </c>
      <c r="R18">
        <v>44</v>
      </c>
      <c r="S18" s="102">
        <v>4</v>
      </c>
      <c r="T18" s="102">
        <v>3</v>
      </c>
      <c r="U18" s="102">
        <v>5</v>
      </c>
      <c r="V18" s="102">
        <v>4</v>
      </c>
      <c r="W18" s="102">
        <v>68</v>
      </c>
      <c r="X18" s="102">
        <v>12</v>
      </c>
      <c r="Y18" s="102"/>
    </row>
    <row r="19" spans="1:25" ht="15">
      <c r="A19" s="93">
        <v>895</v>
      </c>
      <c r="B19" s="94" t="s">
        <v>267</v>
      </c>
      <c r="C19" s="95">
        <v>26996</v>
      </c>
      <c r="D19" s="96">
        <v>3</v>
      </c>
      <c r="E19" s="97">
        <v>0.70422535211267601</v>
      </c>
      <c r="F19" s="96">
        <v>15</v>
      </c>
      <c r="G19" s="97">
        <v>3.52112676056338</v>
      </c>
      <c r="H19" s="96">
        <v>27</v>
      </c>
      <c r="I19" s="97">
        <v>6.3380281690140796</v>
      </c>
      <c r="J19" s="96">
        <v>28</v>
      </c>
      <c r="K19" s="97">
        <v>6.5727699530516404</v>
      </c>
      <c r="L19" s="96">
        <v>227</v>
      </c>
      <c r="M19" s="97">
        <v>53.286384976525802</v>
      </c>
      <c r="N19" s="96">
        <v>126</v>
      </c>
      <c r="O19" s="97">
        <v>29.577464788732399</v>
      </c>
      <c r="P19" s="101">
        <v>426</v>
      </c>
      <c r="R19">
        <v>45</v>
      </c>
      <c r="S19" s="102">
        <v>95</v>
      </c>
      <c r="T19" s="102">
        <v>117</v>
      </c>
      <c r="U19" s="102">
        <v>239</v>
      </c>
      <c r="V19" s="102">
        <v>245</v>
      </c>
      <c r="W19" s="102">
        <v>990</v>
      </c>
      <c r="X19" s="102">
        <v>445</v>
      </c>
      <c r="Y19" s="102"/>
    </row>
    <row r="20" spans="1:25">
      <c r="A20" s="89">
        <v>3</v>
      </c>
      <c r="B20" s="90" t="s">
        <v>616</v>
      </c>
      <c r="C20" s="91">
        <v>522249</v>
      </c>
      <c r="D20" s="91">
        <v>369</v>
      </c>
      <c r="E20" s="92">
        <v>3.7344398340248999</v>
      </c>
      <c r="F20" s="91">
        <v>509</v>
      </c>
      <c r="G20" s="92">
        <v>5.15130047566036</v>
      </c>
      <c r="H20" s="91">
        <v>890</v>
      </c>
      <c r="I20" s="92">
        <v>9.0071855075397202</v>
      </c>
      <c r="J20" s="91">
        <v>1088</v>
      </c>
      <c r="K20" s="92">
        <v>11.0110312721384</v>
      </c>
      <c r="L20" s="91">
        <v>5043</v>
      </c>
      <c r="M20" s="92">
        <v>51.037344398340203</v>
      </c>
      <c r="N20" s="91">
        <v>1982</v>
      </c>
      <c r="O20" s="92">
        <v>20.058698512296299</v>
      </c>
      <c r="P20" s="100">
        <v>9881</v>
      </c>
      <c r="R20">
        <v>51</v>
      </c>
      <c r="S20" s="102">
        <v>10</v>
      </c>
      <c r="T20" s="102">
        <v>16</v>
      </c>
      <c r="U20" s="102">
        <v>32</v>
      </c>
      <c r="V20" s="102">
        <v>54</v>
      </c>
      <c r="W20" s="102">
        <v>313</v>
      </c>
      <c r="X20" s="102">
        <v>215</v>
      </c>
      <c r="Y20" s="102"/>
    </row>
    <row r="21" spans="1:25" ht="15">
      <c r="A21" s="93">
        <v>45</v>
      </c>
      <c r="B21" s="94" t="s">
        <v>32</v>
      </c>
      <c r="C21" s="95">
        <v>125881</v>
      </c>
      <c r="D21" s="96">
        <v>95</v>
      </c>
      <c r="E21" s="97">
        <v>4.45800093852651</v>
      </c>
      <c r="F21" s="96">
        <v>117</v>
      </c>
      <c r="G21" s="97">
        <v>5.4903801032379196</v>
      </c>
      <c r="H21" s="96">
        <v>239</v>
      </c>
      <c r="I21" s="97">
        <v>11.2153918348193</v>
      </c>
      <c r="J21" s="96">
        <v>245</v>
      </c>
      <c r="K21" s="97">
        <v>11.4969497888315</v>
      </c>
      <c r="L21" s="96">
        <v>990</v>
      </c>
      <c r="M21" s="97">
        <v>46.457062412013101</v>
      </c>
      <c r="N21" s="96">
        <v>445</v>
      </c>
      <c r="O21" s="97">
        <v>20.882214922571599</v>
      </c>
      <c r="P21" s="101">
        <v>2131</v>
      </c>
      <c r="R21">
        <v>55</v>
      </c>
      <c r="S21" s="102">
        <v>6</v>
      </c>
      <c r="T21" s="102">
        <v>12</v>
      </c>
      <c r="U21" s="102">
        <v>27</v>
      </c>
      <c r="V21" s="102">
        <v>19</v>
      </c>
      <c r="W21" s="102">
        <v>106</v>
      </c>
      <c r="X21" s="102">
        <v>35</v>
      </c>
      <c r="Y21" s="102"/>
    </row>
    <row r="22" spans="1:25" ht="15">
      <c r="A22" s="93">
        <v>51</v>
      </c>
      <c r="B22" s="94" t="s">
        <v>35</v>
      </c>
      <c r="C22" s="95">
        <v>31950</v>
      </c>
      <c r="D22" s="96">
        <v>10</v>
      </c>
      <c r="E22" s="97">
        <v>1.5625</v>
      </c>
      <c r="F22" s="96">
        <v>16</v>
      </c>
      <c r="G22" s="97">
        <v>2.5</v>
      </c>
      <c r="H22" s="96">
        <v>32</v>
      </c>
      <c r="I22" s="97">
        <v>5</v>
      </c>
      <c r="J22" s="96">
        <v>54</v>
      </c>
      <c r="K22" s="97">
        <v>8.4375</v>
      </c>
      <c r="L22" s="96">
        <v>313</v>
      </c>
      <c r="M22" s="97">
        <v>48.90625</v>
      </c>
      <c r="N22" s="96">
        <v>215</v>
      </c>
      <c r="O22" s="97">
        <v>33.59375</v>
      </c>
      <c r="P22" s="101">
        <v>640</v>
      </c>
      <c r="R22">
        <v>59</v>
      </c>
      <c r="S22" s="102">
        <v>1</v>
      </c>
      <c r="T22" s="102">
        <v>5</v>
      </c>
      <c r="U22" s="102">
        <v>5</v>
      </c>
      <c r="V22" s="102">
        <v>11</v>
      </c>
      <c r="W22" s="102">
        <v>42</v>
      </c>
      <c r="X22" s="102">
        <v>42</v>
      </c>
      <c r="Y22" s="102"/>
    </row>
    <row r="23" spans="1:25" ht="15">
      <c r="A23" s="93">
        <v>147</v>
      </c>
      <c r="B23" s="94" t="s">
        <v>71</v>
      </c>
      <c r="C23" s="95">
        <v>51298</v>
      </c>
      <c r="D23" s="96">
        <v>20</v>
      </c>
      <c r="E23" s="97">
        <v>3.8167938931297698</v>
      </c>
      <c r="F23" s="96">
        <v>28</v>
      </c>
      <c r="G23" s="97">
        <v>5.3435114503816799</v>
      </c>
      <c r="H23" s="96">
        <v>61</v>
      </c>
      <c r="I23" s="97">
        <v>11.6412213740458</v>
      </c>
      <c r="J23" s="96">
        <v>56</v>
      </c>
      <c r="K23" s="97">
        <v>10.687022900763401</v>
      </c>
      <c r="L23" s="96">
        <v>270</v>
      </c>
      <c r="M23" s="97">
        <v>51.526717557251899</v>
      </c>
      <c r="N23" s="96">
        <v>89</v>
      </c>
      <c r="O23" s="97">
        <v>16.9847328244275</v>
      </c>
      <c r="P23" s="101">
        <v>524</v>
      </c>
      <c r="R23">
        <v>79</v>
      </c>
      <c r="S23" s="102">
        <v>8</v>
      </c>
      <c r="T23" s="102">
        <v>13</v>
      </c>
      <c r="U23" s="102">
        <v>28</v>
      </c>
      <c r="V23" s="102">
        <v>28</v>
      </c>
      <c r="W23" s="102">
        <v>196</v>
      </c>
      <c r="X23" s="102">
        <v>204</v>
      </c>
      <c r="Y23" s="102"/>
    </row>
    <row r="24" spans="1:25" ht="15">
      <c r="A24" s="93">
        <v>172</v>
      </c>
      <c r="B24" s="94" t="s">
        <v>79</v>
      </c>
      <c r="C24" s="95">
        <v>56664</v>
      </c>
      <c r="D24" s="96">
        <v>34</v>
      </c>
      <c r="E24" s="97">
        <v>4.0572792362768499</v>
      </c>
      <c r="F24" s="96">
        <v>46</v>
      </c>
      <c r="G24" s="97">
        <v>5.4892601431980896</v>
      </c>
      <c r="H24" s="96">
        <v>83</v>
      </c>
      <c r="I24" s="97">
        <v>9.9045346062052495</v>
      </c>
      <c r="J24" s="96">
        <v>101</v>
      </c>
      <c r="K24" s="97">
        <v>12.0525059665871</v>
      </c>
      <c r="L24" s="96">
        <v>401</v>
      </c>
      <c r="M24" s="97">
        <v>47.852028639618098</v>
      </c>
      <c r="N24" s="96">
        <v>173</v>
      </c>
      <c r="O24" s="97">
        <v>20.6443914081146</v>
      </c>
      <c r="P24" s="101">
        <v>838</v>
      </c>
      <c r="R24">
        <v>86</v>
      </c>
      <c r="S24" s="102">
        <v>2</v>
      </c>
      <c r="T24" s="102">
        <v>3</v>
      </c>
      <c r="U24" s="102">
        <v>3</v>
      </c>
      <c r="V24" s="102">
        <v>9</v>
      </c>
      <c r="W24" s="102">
        <v>55</v>
      </c>
      <c r="X24" s="102">
        <v>30</v>
      </c>
      <c r="Y24" s="102"/>
    </row>
    <row r="25" spans="1:25" ht="15">
      <c r="A25" s="93">
        <v>475</v>
      </c>
      <c r="B25" s="94" t="s">
        <v>153</v>
      </c>
      <c r="C25" s="95">
        <v>6023</v>
      </c>
      <c r="D25" s="96">
        <v>3</v>
      </c>
      <c r="E25" s="97">
        <v>3.4883720930232598</v>
      </c>
      <c r="F25" s="96">
        <v>7</v>
      </c>
      <c r="G25" s="97">
        <v>8.1395348837209305</v>
      </c>
      <c r="H25" s="96">
        <v>12</v>
      </c>
      <c r="I25" s="97">
        <v>13.953488372093</v>
      </c>
      <c r="J25" s="96">
        <v>12</v>
      </c>
      <c r="K25" s="97">
        <v>13.953488372093</v>
      </c>
      <c r="L25" s="96">
        <v>39</v>
      </c>
      <c r="M25" s="97">
        <v>45.348837209302303</v>
      </c>
      <c r="N25" s="96">
        <v>13</v>
      </c>
      <c r="O25" s="97">
        <v>15.116279069767399</v>
      </c>
      <c r="P25" s="101">
        <v>86</v>
      </c>
      <c r="R25">
        <v>88</v>
      </c>
      <c r="S25" s="102">
        <v>110</v>
      </c>
      <c r="T25" s="102">
        <v>167</v>
      </c>
      <c r="U25" s="102">
        <v>276</v>
      </c>
      <c r="V25" s="102">
        <v>431</v>
      </c>
      <c r="W25" s="102">
        <v>1885</v>
      </c>
      <c r="X25" s="102">
        <v>1908</v>
      </c>
      <c r="Y25" s="102"/>
    </row>
    <row r="26" spans="1:25" ht="15">
      <c r="A26" s="93">
        <v>480</v>
      </c>
      <c r="B26" s="94" t="s">
        <v>155</v>
      </c>
      <c r="C26" s="95">
        <v>13717</v>
      </c>
      <c r="D26" s="96">
        <v>6</v>
      </c>
      <c r="E26" s="97">
        <v>2.0338983050847501</v>
      </c>
      <c r="F26" s="96">
        <v>18</v>
      </c>
      <c r="G26" s="97">
        <v>6.1016949152542397</v>
      </c>
      <c r="H26" s="96">
        <v>21</v>
      </c>
      <c r="I26" s="97">
        <v>7.1186440677966099</v>
      </c>
      <c r="J26" s="96">
        <v>31</v>
      </c>
      <c r="K26" s="97">
        <v>10.508474576271199</v>
      </c>
      <c r="L26" s="96">
        <v>183</v>
      </c>
      <c r="M26" s="97">
        <v>62.033898305084698</v>
      </c>
      <c r="N26" s="96">
        <v>36</v>
      </c>
      <c r="O26" s="97">
        <v>12.203389830508501</v>
      </c>
      <c r="P26" s="101">
        <v>295</v>
      </c>
      <c r="R26">
        <v>91</v>
      </c>
      <c r="S26" s="102">
        <v>3</v>
      </c>
      <c r="T26" s="102">
        <v>4</v>
      </c>
      <c r="U26" s="102">
        <v>13</v>
      </c>
      <c r="V26" s="102">
        <v>10</v>
      </c>
      <c r="W26" s="102">
        <v>86</v>
      </c>
      <c r="X26" s="102">
        <v>37</v>
      </c>
      <c r="Y26" s="102"/>
    </row>
    <row r="27" spans="1:25" ht="15">
      <c r="A27" s="93">
        <v>490</v>
      </c>
      <c r="B27" s="94" t="s">
        <v>159</v>
      </c>
      <c r="C27" s="95">
        <v>42372</v>
      </c>
      <c r="D27" s="96">
        <v>26</v>
      </c>
      <c r="E27" s="97">
        <v>2.4186046511627901</v>
      </c>
      <c r="F27" s="96">
        <v>50</v>
      </c>
      <c r="G27" s="97">
        <v>4.6511627906976702</v>
      </c>
      <c r="H27" s="96">
        <v>75</v>
      </c>
      <c r="I27" s="97">
        <v>6.9767441860465098</v>
      </c>
      <c r="J27" s="96">
        <v>80</v>
      </c>
      <c r="K27" s="97">
        <v>7.4418604651162799</v>
      </c>
      <c r="L27" s="96">
        <v>657</v>
      </c>
      <c r="M27" s="97">
        <v>61.116279069767401</v>
      </c>
      <c r="N27" s="96">
        <v>187</v>
      </c>
      <c r="O27" s="97">
        <v>17.395348837209301</v>
      </c>
      <c r="P27" s="101">
        <v>1075</v>
      </c>
      <c r="R27">
        <v>93</v>
      </c>
      <c r="S27" s="102">
        <v>4</v>
      </c>
      <c r="T27" s="102">
        <v>8</v>
      </c>
      <c r="U27" s="102">
        <v>17</v>
      </c>
      <c r="V27" s="102">
        <v>12</v>
      </c>
      <c r="W27" s="102">
        <v>141</v>
      </c>
      <c r="X27" s="102">
        <v>115</v>
      </c>
      <c r="Y27" s="102"/>
    </row>
    <row r="28" spans="1:25" ht="15">
      <c r="A28" s="93">
        <v>659</v>
      </c>
      <c r="B28" s="94" t="s">
        <v>199</v>
      </c>
      <c r="C28" s="95">
        <v>19844</v>
      </c>
      <c r="D28" s="96">
        <v>1</v>
      </c>
      <c r="E28" s="97">
        <v>0.269541778975741</v>
      </c>
      <c r="F28" s="96">
        <v>9</v>
      </c>
      <c r="G28" s="97">
        <v>2.4258760107816699</v>
      </c>
      <c r="H28" s="96">
        <v>17</v>
      </c>
      <c r="I28" s="97">
        <v>4.5822102425875997</v>
      </c>
      <c r="J28" s="96">
        <v>29</v>
      </c>
      <c r="K28" s="97">
        <v>7.8167115902965003</v>
      </c>
      <c r="L28" s="96">
        <v>208</v>
      </c>
      <c r="M28" s="97">
        <v>56.064690026954203</v>
      </c>
      <c r="N28" s="96">
        <v>107</v>
      </c>
      <c r="O28" s="97">
        <v>28.840970350404302</v>
      </c>
      <c r="P28" s="101">
        <v>371</v>
      </c>
      <c r="R28">
        <v>101</v>
      </c>
      <c r="S28" s="102">
        <v>7</v>
      </c>
      <c r="T28" s="102">
        <v>9</v>
      </c>
      <c r="U28" s="102">
        <v>27</v>
      </c>
      <c r="V28" s="102">
        <v>32</v>
      </c>
      <c r="W28" s="102">
        <v>228</v>
      </c>
      <c r="X28" s="102">
        <v>136</v>
      </c>
      <c r="Y28" s="102"/>
    </row>
    <row r="29" spans="1:25" ht="15">
      <c r="A29" s="93">
        <v>665</v>
      </c>
      <c r="B29" s="94" t="s">
        <v>207</v>
      </c>
      <c r="C29" s="95">
        <v>32528</v>
      </c>
      <c r="D29" s="96">
        <v>17</v>
      </c>
      <c r="E29" s="97">
        <v>2.98769771528998</v>
      </c>
      <c r="F29" s="96">
        <v>23</v>
      </c>
      <c r="G29" s="97">
        <v>4.0421792618629198</v>
      </c>
      <c r="H29" s="96">
        <v>48</v>
      </c>
      <c r="I29" s="97">
        <v>8.4358523725834793</v>
      </c>
      <c r="J29" s="96">
        <v>74</v>
      </c>
      <c r="K29" s="97">
        <v>13.0052724077329</v>
      </c>
      <c r="L29" s="96">
        <v>302</v>
      </c>
      <c r="M29" s="97">
        <v>53.075571177504401</v>
      </c>
      <c r="N29" s="96">
        <v>105</v>
      </c>
      <c r="O29" s="97">
        <v>18.4534270650264</v>
      </c>
      <c r="P29" s="101">
        <v>569</v>
      </c>
      <c r="R29">
        <v>107</v>
      </c>
      <c r="S29" s="102"/>
      <c r="T29" s="102">
        <v>10</v>
      </c>
      <c r="U29" s="102">
        <v>8</v>
      </c>
      <c r="V29" s="102">
        <v>10</v>
      </c>
      <c r="W29" s="102">
        <v>140</v>
      </c>
      <c r="X29" s="102">
        <v>20</v>
      </c>
      <c r="Y29" s="102"/>
    </row>
    <row r="30" spans="1:25" ht="15">
      <c r="A30" s="93">
        <v>837</v>
      </c>
      <c r="B30" s="94" t="s">
        <v>242</v>
      </c>
      <c r="C30" s="95">
        <v>130286</v>
      </c>
      <c r="D30" s="96">
        <v>151</v>
      </c>
      <c r="E30" s="97">
        <v>4.7784810126582302</v>
      </c>
      <c r="F30" s="96">
        <v>172</v>
      </c>
      <c r="G30" s="97">
        <v>5.4430379746835396</v>
      </c>
      <c r="H30" s="96">
        <v>279</v>
      </c>
      <c r="I30" s="97">
        <v>8.8291139240506293</v>
      </c>
      <c r="J30" s="96">
        <v>394</v>
      </c>
      <c r="K30" s="97">
        <v>12.4683544303797</v>
      </c>
      <c r="L30" s="96">
        <v>1584</v>
      </c>
      <c r="M30" s="97">
        <v>50.126582278481003</v>
      </c>
      <c r="N30" s="96">
        <v>580</v>
      </c>
      <c r="O30" s="97">
        <v>18.354430379746798</v>
      </c>
      <c r="P30" s="101">
        <v>3160</v>
      </c>
      <c r="R30">
        <v>113</v>
      </c>
      <c r="S30" s="102"/>
      <c r="T30" s="102">
        <v>5</v>
      </c>
      <c r="U30" s="102">
        <v>6</v>
      </c>
      <c r="V30" s="102">
        <v>3</v>
      </c>
      <c r="W30" s="102">
        <v>86</v>
      </c>
      <c r="X30" s="102">
        <v>23</v>
      </c>
      <c r="Y30" s="102"/>
    </row>
    <row r="31" spans="1:25" ht="15">
      <c r="A31" s="93">
        <v>873</v>
      </c>
      <c r="B31" s="94" t="s">
        <v>992</v>
      </c>
      <c r="C31" s="95">
        <v>11686</v>
      </c>
      <c r="D31" s="96">
        <v>6</v>
      </c>
      <c r="E31" s="97">
        <v>3.125</v>
      </c>
      <c r="F31" s="96">
        <v>23</v>
      </c>
      <c r="G31" s="97">
        <v>11.9791666666667</v>
      </c>
      <c r="H31" s="96">
        <v>23</v>
      </c>
      <c r="I31" s="97">
        <v>11.9791666666667</v>
      </c>
      <c r="J31" s="96">
        <v>12</v>
      </c>
      <c r="K31" s="97">
        <v>6.25</v>
      </c>
      <c r="L31" s="96">
        <v>96</v>
      </c>
      <c r="M31" s="97">
        <v>50</v>
      </c>
      <c r="N31" s="96">
        <v>32</v>
      </c>
      <c r="O31" s="97">
        <v>16.6666666666667</v>
      </c>
      <c r="P31" s="101">
        <v>192</v>
      </c>
      <c r="R31">
        <v>120</v>
      </c>
      <c r="S31" s="102">
        <v>2</v>
      </c>
      <c r="T31" s="102">
        <v>7</v>
      </c>
      <c r="U31" s="102">
        <v>10</v>
      </c>
      <c r="V31" s="102">
        <v>24</v>
      </c>
      <c r="W31" s="102">
        <v>233</v>
      </c>
      <c r="X31" s="102">
        <v>97</v>
      </c>
      <c r="Y31" s="102"/>
    </row>
    <row r="32" spans="1:25">
      <c r="A32" s="89">
        <v>4</v>
      </c>
      <c r="B32" s="90" t="s">
        <v>319</v>
      </c>
      <c r="C32" s="91">
        <v>217500</v>
      </c>
      <c r="D32" s="91">
        <v>53</v>
      </c>
      <c r="E32" s="92">
        <v>1.6583229036295399</v>
      </c>
      <c r="F32" s="91">
        <v>112</v>
      </c>
      <c r="G32" s="92">
        <v>3.5043804755944898</v>
      </c>
      <c r="H32" s="91">
        <v>224</v>
      </c>
      <c r="I32" s="92">
        <v>7.0087609511889903</v>
      </c>
      <c r="J32" s="91">
        <v>226</v>
      </c>
      <c r="K32" s="92">
        <v>7.07133917396746</v>
      </c>
      <c r="L32" s="91">
        <v>1788</v>
      </c>
      <c r="M32" s="92">
        <v>55.944931163954898</v>
      </c>
      <c r="N32" s="91">
        <v>793</v>
      </c>
      <c r="O32" s="92">
        <v>24.812265331664602</v>
      </c>
      <c r="P32" s="100">
        <v>3196</v>
      </c>
      <c r="R32">
        <v>125</v>
      </c>
      <c r="S32" s="102">
        <v>6</v>
      </c>
      <c r="T32" s="102">
        <v>9</v>
      </c>
      <c r="U32" s="102">
        <v>13</v>
      </c>
      <c r="V32" s="102">
        <v>10</v>
      </c>
      <c r="W32" s="102">
        <v>94</v>
      </c>
      <c r="X32" s="102">
        <v>19</v>
      </c>
      <c r="Y32" s="102"/>
    </row>
    <row r="33" spans="1:25" ht="15">
      <c r="A33" s="93">
        <v>31</v>
      </c>
      <c r="B33" s="94" t="s">
        <v>16</v>
      </c>
      <c r="C33" s="95">
        <v>29394</v>
      </c>
      <c r="D33" s="96">
        <v>7</v>
      </c>
      <c r="E33" s="97">
        <v>1.58013544018059</v>
      </c>
      <c r="F33" s="96">
        <v>20</v>
      </c>
      <c r="G33" s="97">
        <v>4.5146726862302504</v>
      </c>
      <c r="H33" s="96">
        <v>26</v>
      </c>
      <c r="I33" s="97">
        <v>5.8690744920993199</v>
      </c>
      <c r="J33" s="96">
        <v>34</v>
      </c>
      <c r="K33" s="97">
        <v>7.6749435665914199</v>
      </c>
      <c r="L33" s="96">
        <v>255</v>
      </c>
      <c r="M33" s="97">
        <v>57.562076749435697</v>
      </c>
      <c r="N33" s="96">
        <v>101</v>
      </c>
      <c r="O33" s="97">
        <v>22.799097065462799</v>
      </c>
      <c r="P33" s="101">
        <v>443</v>
      </c>
      <c r="R33">
        <v>129</v>
      </c>
      <c r="S33" s="102">
        <v>13</v>
      </c>
      <c r="T33" s="102">
        <v>33</v>
      </c>
      <c r="U33" s="102">
        <v>35</v>
      </c>
      <c r="V33" s="102">
        <v>47</v>
      </c>
      <c r="W33" s="102">
        <v>198</v>
      </c>
      <c r="X33" s="102">
        <v>340</v>
      </c>
      <c r="Y33" s="102"/>
    </row>
    <row r="34" spans="1:25" ht="15">
      <c r="A34" s="93">
        <v>40</v>
      </c>
      <c r="B34" s="94" t="s">
        <v>24</v>
      </c>
      <c r="C34" s="95">
        <v>21307</v>
      </c>
      <c r="D34" s="96">
        <v>5</v>
      </c>
      <c r="E34" s="97">
        <v>1.93050193050193</v>
      </c>
      <c r="F34" s="96">
        <v>8</v>
      </c>
      <c r="G34" s="97">
        <v>3.0888030888030902</v>
      </c>
      <c r="H34" s="96">
        <v>10</v>
      </c>
      <c r="I34" s="97">
        <v>3.8610038610038599</v>
      </c>
      <c r="J34" s="96">
        <v>18</v>
      </c>
      <c r="K34" s="97">
        <v>6.9498069498069501</v>
      </c>
      <c r="L34" s="96">
        <v>177</v>
      </c>
      <c r="M34" s="97">
        <v>68.339768339768298</v>
      </c>
      <c r="N34" s="96">
        <v>41</v>
      </c>
      <c r="O34" s="97">
        <v>15.830115830115799</v>
      </c>
      <c r="P34" s="101">
        <v>259</v>
      </c>
      <c r="R34">
        <v>134</v>
      </c>
      <c r="S34" s="102">
        <v>2</v>
      </c>
      <c r="T34" s="102">
        <v>2</v>
      </c>
      <c r="U34" s="102">
        <v>5</v>
      </c>
      <c r="V34" s="102">
        <v>10</v>
      </c>
      <c r="W34" s="102">
        <v>104</v>
      </c>
      <c r="X34" s="102">
        <v>15</v>
      </c>
      <c r="Y34" s="102"/>
    </row>
    <row r="35" spans="1:25" ht="15">
      <c r="A35" s="93">
        <v>190</v>
      </c>
      <c r="B35" s="94" t="s">
        <v>81</v>
      </c>
      <c r="C35" s="95">
        <v>10136</v>
      </c>
      <c r="D35" s="96">
        <v>2</v>
      </c>
      <c r="E35" s="97">
        <v>1.0050251256281399</v>
      </c>
      <c r="F35" s="96">
        <v>5</v>
      </c>
      <c r="G35" s="97">
        <v>2.5125628140703502</v>
      </c>
      <c r="H35" s="96">
        <v>9</v>
      </c>
      <c r="I35" s="97">
        <v>4.5226130653266301</v>
      </c>
      <c r="J35" s="96">
        <v>12</v>
      </c>
      <c r="K35" s="97">
        <v>6.0301507537688401</v>
      </c>
      <c r="L35" s="96">
        <v>69</v>
      </c>
      <c r="M35" s="97">
        <v>34.673366834170899</v>
      </c>
      <c r="N35" s="96">
        <v>102</v>
      </c>
      <c r="O35" s="97">
        <v>51.256281407035203</v>
      </c>
      <c r="P35" s="101">
        <v>199</v>
      </c>
      <c r="R35">
        <v>138</v>
      </c>
      <c r="S35" s="102">
        <v>8</v>
      </c>
      <c r="T35" s="102">
        <v>10</v>
      </c>
      <c r="U35" s="102">
        <v>33</v>
      </c>
      <c r="V35" s="102">
        <v>20</v>
      </c>
      <c r="W35" s="102">
        <v>181</v>
      </c>
      <c r="X35" s="102">
        <v>77</v>
      </c>
      <c r="Y35" s="102"/>
    </row>
    <row r="36" spans="1:25" ht="15">
      <c r="A36" s="93">
        <v>604</v>
      </c>
      <c r="B36" s="94" t="s">
        <v>177</v>
      </c>
      <c r="C36" s="95">
        <v>33548</v>
      </c>
      <c r="D36" s="96">
        <v>5</v>
      </c>
      <c r="E36" s="97">
        <v>1.12107623318386</v>
      </c>
      <c r="F36" s="96">
        <v>12</v>
      </c>
      <c r="G36" s="97">
        <v>2.6905829596412598</v>
      </c>
      <c r="H36" s="96">
        <v>25</v>
      </c>
      <c r="I36" s="97">
        <v>5.6053811659192796</v>
      </c>
      <c r="J36" s="96">
        <v>28</v>
      </c>
      <c r="K36" s="97">
        <v>6.2780269058296003</v>
      </c>
      <c r="L36" s="96">
        <v>295</v>
      </c>
      <c r="M36" s="97">
        <v>66.143497757847499</v>
      </c>
      <c r="N36" s="96">
        <v>81</v>
      </c>
      <c r="O36" s="97">
        <v>18.161434977578502</v>
      </c>
      <c r="P36" s="101">
        <v>446</v>
      </c>
      <c r="R36">
        <v>142</v>
      </c>
      <c r="S36" s="102">
        <v>3</v>
      </c>
      <c r="T36" s="102">
        <v>3</v>
      </c>
      <c r="U36" s="102">
        <v>3</v>
      </c>
      <c r="V36" s="102">
        <v>1</v>
      </c>
      <c r="W36" s="102">
        <v>30</v>
      </c>
      <c r="X36" s="102">
        <v>38</v>
      </c>
      <c r="Y36" s="102"/>
    </row>
    <row r="37" spans="1:25" ht="15">
      <c r="A37" s="93">
        <v>670</v>
      </c>
      <c r="B37" s="94" t="s">
        <v>211</v>
      </c>
      <c r="C37" s="95">
        <v>24855</v>
      </c>
      <c r="D37" s="96">
        <v>11</v>
      </c>
      <c r="E37" s="97">
        <v>2.6378896882494001</v>
      </c>
      <c r="F37" s="96">
        <v>23</v>
      </c>
      <c r="G37" s="97">
        <v>5.5155875299760204</v>
      </c>
      <c r="H37" s="96">
        <v>42</v>
      </c>
      <c r="I37" s="97">
        <v>10.071942446043201</v>
      </c>
      <c r="J37" s="96">
        <v>30</v>
      </c>
      <c r="K37" s="97">
        <v>7.19424460431655</v>
      </c>
      <c r="L37" s="96">
        <v>176</v>
      </c>
      <c r="M37" s="97">
        <v>42.206235011990401</v>
      </c>
      <c r="N37" s="96">
        <v>135</v>
      </c>
      <c r="O37" s="97">
        <v>32.374100719424497</v>
      </c>
      <c r="P37" s="101">
        <v>417</v>
      </c>
      <c r="R37">
        <v>145</v>
      </c>
      <c r="S37" s="102">
        <v>3</v>
      </c>
      <c r="T37" s="102">
        <v>3</v>
      </c>
      <c r="U37" s="102">
        <v>5</v>
      </c>
      <c r="V37" s="102">
        <v>8</v>
      </c>
      <c r="W37" s="102">
        <v>52</v>
      </c>
      <c r="X37" s="102">
        <v>51</v>
      </c>
      <c r="Y37" s="102"/>
    </row>
    <row r="38" spans="1:25" ht="15">
      <c r="A38" s="93">
        <v>690</v>
      </c>
      <c r="B38" s="94" t="s">
        <v>221</v>
      </c>
      <c r="C38" s="95">
        <v>13568</v>
      </c>
      <c r="D38" s="96">
        <v>2</v>
      </c>
      <c r="E38" s="97">
        <v>1.0204081632653099</v>
      </c>
      <c r="F38" s="96">
        <v>2</v>
      </c>
      <c r="G38" s="97">
        <v>1.0204081632653099</v>
      </c>
      <c r="H38" s="96">
        <v>9</v>
      </c>
      <c r="I38" s="97">
        <v>4.5918367346938798</v>
      </c>
      <c r="J38" s="96">
        <v>11</v>
      </c>
      <c r="K38" s="97">
        <v>5.6122448979591804</v>
      </c>
      <c r="L38" s="96">
        <v>122</v>
      </c>
      <c r="M38" s="97">
        <v>62.244897959183703</v>
      </c>
      <c r="N38" s="96">
        <v>50</v>
      </c>
      <c r="O38" s="97">
        <v>25.5102040816327</v>
      </c>
      <c r="P38" s="101">
        <v>196</v>
      </c>
      <c r="R38">
        <v>147</v>
      </c>
      <c r="S38" s="102">
        <v>20</v>
      </c>
      <c r="T38" s="102">
        <v>28</v>
      </c>
      <c r="U38" s="102">
        <v>61</v>
      </c>
      <c r="V38" s="102">
        <v>56</v>
      </c>
      <c r="W38" s="102">
        <v>270</v>
      </c>
      <c r="X38" s="102">
        <v>89</v>
      </c>
      <c r="Y38" s="102"/>
    </row>
    <row r="39" spans="1:25" ht="15">
      <c r="A39" s="93">
        <v>736</v>
      </c>
      <c r="B39" s="94" t="s">
        <v>225</v>
      </c>
      <c r="C39" s="95">
        <v>39549</v>
      </c>
      <c r="D39" s="96">
        <v>2</v>
      </c>
      <c r="E39" s="97">
        <v>0.399201596806387</v>
      </c>
      <c r="F39" s="96">
        <v>17</v>
      </c>
      <c r="G39" s="97">
        <v>3.39321357285429</v>
      </c>
      <c r="H39" s="96">
        <v>34</v>
      </c>
      <c r="I39" s="97">
        <v>6.7864271457085801</v>
      </c>
      <c r="J39" s="96">
        <v>25</v>
      </c>
      <c r="K39" s="97">
        <v>4.9900199600798398</v>
      </c>
      <c r="L39" s="96">
        <v>326</v>
      </c>
      <c r="M39" s="97">
        <v>65.069860279441102</v>
      </c>
      <c r="N39" s="96">
        <v>97</v>
      </c>
      <c r="O39" s="97">
        <v>19.361277445109799</v>
      </c>
      <c r="P39" s="101">
        <v>501</v>
      </c>
      <c r="R39">
        <v>148</v>
      </c>
      <c r="S39" s="102">
        <v>16</v>
      </c>
      <c r="T39" s="102">
        <v>16</v>
      </c>
      <c r="U39" s="102">
        <v>39</v>
      </c>
      <c r="V39" s="102">
        <v>62</v>
      </c>
      <c r="W39" s="102">
        <v>278</v>
      </c>
      <c r="X39" s="102">
        <v>282</v>
      </c>
      <c r="Y39" s="102"/>
    </row>
    <row r="40" spans="1:25" ht="15">
      <c r="A40" s="93">
        <v>858</v>
      </c>
      <c r="B40" s="94" t="s">
        <v>253</v>
      </c>
      <c r="C40" s="95">
        <v>12183</v>
      </c>
      <c r="D40" s="96">
        <v>9</v>
      </c>
      <c r="E40" s="97">
        <v>4.0723981900452504</v>
      </c>
      <c r="F40" s="96">
        <v>12</v>
      </c>
      <c r="G40" s="97">
        <v>5.4298642533936698</v>
      </c>
      <c r="H40" s="96">
        <v>22</v>
      </c>
      <c r="I40" s="97">
        <v>9.9547511312217196</v>
      </c>
      <c r="J40" s="96">
        <v>16</v>
      </c>
      <c r="K40" s="97">
        <v>7.2398190045248896</v>
      </c>
      <c r="L40" s="96">
        <v>115</v>
      </c>
      <c r="M40" s="97">
        <v>52.036199095022603</v>
      </c>
      <c r="N40" s="96">
        <v>47</v>
      </c>
      <c r="O40" s="97">
        <v>21.2669683257919</v>
      </c>
      <c r="P40" s="101">
        <v>221</v>
      </c>
      <c r="R40">
        <v>150</v>
      </c>
      <c r="S40" s="102"/>
      <c r="T40" s="102">
        <v>3</v>
      </c>
      <c r="U40" s="102">
        <v>9</v>
      </c>
      <c r="V40" s="102">
        <v>6</v>
      </c>
      <c r="W40" s="102">
        <v>30</v>
      </c>
      <c r="X40" s="102">
        <v>66</v>
      </c>
      <c r="Y40" s="102"/>
    </row>
    <row r="41" spans="1:25" ht="15">
      <c r="A41" s="93">
        <v>885</v>
      </c>
      <c r="B41" s="94" t="s">
        <v>259</v>
      </c>
      <c r="C41" s="95">
        <v>7724</v>
      </c>
      <c r="D41" s="96">
        <v>0</v>
      </c>
      <c r="E41" s="97">
        <v>0</v>
      </c>
      <c r="F41" s="96">
        <v>1</v>
      </c>
      <c r="G41" s="97">
        <v>1.0416666666666701</v>
      </c>
      <c r="H41" s="96">
        <v>7</v>
      </c>
      <c r="I41" s="97">
        <v>7.2916666666666696</v>
      </c>
      <c r="J41" s="96">
        <v>9</v>
      </c>
      <c r="K41" s="97">
        <v>9.375</v>
      </c>
      <c r="L41" s="96">
        <v>57</v>
      </c>
      <c r="M41" s="97">
        <v>59.375</v>
      </c>
      <c r="N41" s="96">
        <v>22</v>
      </c>
      <c r="O41" s="97">
        <v>22.9166666666667</v>
      </c>
      <c r="P41" s="101">
        <v>96</v>
      </c>
      <c r="R41">
        <v>154</v>
      </c>
      <c r="S41" s="102">
        <v>89</v>
      </c>
      <c r="T41" s="102">
        <v>145</v>
      </c>
      <c r="U41" s="102">
        <v>198</v>
      </c>
      <c r="V41" s="102">
        <v>225</v>
      </c>
      <c r="W41" s="102">
        <v>682</v>
      </c>
      <c r="X41" s="102">
        <v>566</v>
      </c>
      <c r="Y41" s="102"/>
    </row>
    <row r="42" spans="1:25" ht="15">
      <c r="A42" s="93">
        <v>890</v>
      </c>
      <c r="B42" s="94" t="s">
        <v>263</v>
      </c>
      <c r="C42" s="95">
        <v>25236</v>
      </c>
      <c r="D42" s="96">
        <v>10</v>
      </c>
      <c r="E42" s="97">
        <v>2.39234449760766</v>
      </c>
      <c r="F42" s="96">
        <v>12</v>
      </c>
      <c r="G42" s="97">
        <v>2.87081339712919</v>
      </c>
      <c r="H42" s="96">
        <v>40</v>
      </c>
      <c r="I42" s="97">
        <v>9.5693779904306204</v>
      </c>
      <c r="J42" s="96">
        <v>43</v>
      </c>
      <c r="K42" s="97">
        <v>10.2870813397129</v>
      </c>
      <c r="L42" s="96">
        <v>196</v>
      </c>
      <c r="M42" s="97">
        <v>46.889952153110002</v>
      </c>
      <c r="N42" s="96">
        <v>117</v>
      </c>
      <c r="O42" s="97">
        <v>27.990430622009601</v>
      </c>
      <c r="P42" s="101">
        <v>418</v>
      </c>
      <c r="R42">
        <v>172</v>
      </c>
      <c r="S42" s="102">
        <v>34</v>
      </c>
      <c r="T42" s="102">
        <v>46</v>
      </c>
      <c r="U42" s="102">
        <v>83</v>
      </c>
      <c r="V42" s="102">
        <v>101</v>
      </c>
      <c r="W42" s="102">
        <v>401</v>
      </c>
      <c r="X42" s="102">
        <v>173</v>
      </c>
      <c r="Y42" s="102"/>
    </row>
    <row r="43" spans="1:25">
      <c r="A43" s="89">
        <v>5</v>
      </c>
      <c r="B43" s="90" t="s">
        <v>320</v>
      </c>
      <c r="C43" s="91">
        <v>227034</v>
      </c>
      <c r="D43" s="91">
        <v>105</v>
      </c>
      <c r="E43" s="92">
        <v>2.4345003477857601</v>
      </c>
      <c r="F43" s="91">
        <v>173</v>
      </c>
      <c r="G43" s="92">
        <v>4.0111291444470201</v>
      </c>
      <c r="H43" s="91">
        <v>369</v>
      </c>
      <c r="I43" s="92">
        <v>8.5555297936471106</v>
      </c>
      <c r="J43" s="91">
        <v>318</v>
      </c>
      <c r="K43" s="92">
        <v>7.3730581961511703</v>
      </c>
      <c r="L43" s="91">
        <v>2027</v>
      </c>
      <c r="M43" s="92">
        <v>46.997449571064202</v>
      </c>
      <c r="N43" s="91">
        <v>1321</v>
      </c>
      <c r="O43" s="92">
        <v>30.628332946904699</v>
      </c>
      <c r="P43" s="100">
        <v>4313</v>
      </c>
      <c r="R43">
        <v>190</v>
      </c>
      <c r="S43" s="102">
        <v>2</v>
      </c>
      <c r="T43" s="102">
        <v>5</v>
      </c>
      <c r="U43" s="102">
        <v>9</v>
      </c>
      <c r="V43" s="102">
        <v>12</v>
      </c>
      <c r="W43" s="102">
        <v>69</v>
      </c>
      <c r="X43" s="102">
        <v>102</v>
      </c>
      <c r="Y43" s="102"/>
    </row>
    <row r="44" spans="1:25" ht="15">
      <c r="A44" s="93">
        <v>4</v>
      </c>
      <c r="B44" s="94" t="s">
        <v>10</v>
      </c>
      <c r="C44" s="95">
        <v>2804</v>
      </c>
      <c r="D44" s="96">
        <v>0</v>
      </c>
      <c r="E44" s="97">
        <v>0</v>
      </c>
      <c r="F44" s="96">
        <v>0</v>
      </c>
      <c r="G44" s="97">
        <v>0</v>
      </c>
      <c r="H44" s="96">
        <v>1</v>
      </c>
      <c r="I44" s="97">
        <v>2.6315789473684199</v>
      </c>
      <c r="J44" s="96">
        <v>3</v>
      </c>
      <c r="K44" s="97">
        <v>7.8947368421052602</v>
      </c>
      <c r="L44" s="96">
        <v>17</v>
      </c>
      <c r="M44" s="97">
        <v>44.7368421052632</v>
      </c>
      <c r="N44" s="96">
        <v>17</v>
      </c>
      <c r="O44" s="97">
        <v>44.7368421052632</v>
      </c>
      <c r="P44" s="101">
        <v>38</v>
      </c>
      <c r="R44">
        <v>197</v>
      </c>
      <c r="S44" s="102">
        <v>11</v>
      </c>
      <c r="T44" s="102">
        <v>8</v>
      </c>
      <c r="U44" s="102">
        <v>20</v>
      </c>
      <c r="V44" s="102">
        <v>20</v>
      </c>
      <c r="W44" s="102">
        <v>143</v>
      </c>
      <c r="X44" s="102">
        <v>93</v>
      </c>
      <c r="Y44" s="102"/>
    </row>
    <row r="45" spans="1:25" ht="15">
      <c r="A45" s="93">
        <v>42</v>
      </c>
      <c r="B45" s="94" t="s">
        <v>490</v>
      </c>
      <c r="C45" s="95">
        <v>28673</v>
      </c>
      <c r="D45" s="96">
        <v>16</v>
      </c>
      <c r="E45" s="97">
        <v>2.98507462686567</v>
      </c>
      <c r="F45" s="96">
        <v>17</v>
      </c>
      <c r="G45" s="97">
        <v>3.1716417910447801</v>
      </c>
      <c r="H45" s="96">
        <v>56</v>
      </c>
      <c r="I45" s="97">
        <v>10.4477611940298</v>
      </c>
      <c r="J45" s="96">
        <v>45</v>
      </c>
      <c r="K45" s="97">
        <v>8.3955223880596996</v>
      </c>
      <c r="L45" s="96">
        <v>222</v>
      </c>
      <c r="M45" s="97">
        <v>41.417910447761201</v>
      </c>
      <c r="N45" s="96">
        <v>180</v>
      </c>
      <c r="O45" s="97">
        <v>33.582089552238799</v>
      </c>
      <c r="P45" s="101">
        <v>536</v>
      </c>
      <c r="R45">
        <v>206</v>
      </c>
      <c r="S45" s="102">
        <v>1</v>
      </c>
      <c r="T45" s="102">
        <v>3</v>
      </c>
      <c r="U45" s="102">
        <v>6</v>
      </c>
      <c r="V45" s="102">
        <v>2</v>
      </c>
      <c r="W45" s="102">
        <v>39</v>
      </c>
      <c r="X45" s="102">
        <v>23</v>
      </c>
      <c r="Y45" s="102"/>
    </row>
    <row r="46" spans="1:25" ht="15">
      <c r="A46" s="93">
        <v>44</v>
      </c>
      <c r="B46" s="94" t="s">
        <v>30</v>
      </c>
      <c r="C46" s="95">
        <v>7737</v>
      </c>
      <c r="D46" s="96">
        <v>4</v>
      </c>
      <c r="E46" s="97">
        <v>4.1666666666666696</v>
      </c>
      <c r="F46" s="96">
        <v>3</v>
      </c>
      <c r="G46" s="97">
        <v>3.125</v>
      </c>
      <c r="H46" s="96">
        <v>5</v>
      </c>
      <c r="I46" s="97">
        <v>5.2083333333333304</v>
      </c>
      <c r="J46" s="96">
        <v>4</v>
      </c>
      <c r="K46" s="97">
        <v>4.1666666666666696</v>
      </c>
      <c r="L46" s="96">
        <v>68</v>
      </c>
      <c r="M46" s="97">
        <v>70.8333333333333</v>
      </c>
      <c r="N46" s="96">
        <v>12</v>
      </c>
      <c r="O46" s="97">
        <v>12.5</v>
      </c>
      <c r="P46" s="101">
        <v>96</v>
      </c>
      <c r="R46">
        <v>209</v>
      </c>
      <c r="S46" s="102">
        <v>4</v>
      </c>
      <c r="T46" s="102">
        <v>12</v>
      </c>
      <c r="U46" s="102">
        <v>13</v>
      </c>
      <c r="V46" s="102">
        <v>23</v>
      </c>
      <c r="W46" s="102">
        <v>165</v>
      </c>
      <c r="X46" s="102">
        <v>81</v>
      </c>
      <c r="Y46" s="102"/>
    </row>
    <row r="47" spans="1:25" ht="15">
      <c r="A47" s="93">
        <v>59</v>
      </c>
      <c r="B47" s="94" t="s">
        <v>39</v>
      </c>
      <c r="C47" s="95">
        <v>5292</v>
      </c>
      <c r="D47" s="96">
        <v>1</v>
      </c>
      <c r="E47" s="97">
        <v>0.94339622641509402</v>
      </c>
      <c r="F47" s="96">
        <v>5</v>
      </c>
      <c r="G47" s="97">
        <v>4.7169811320754702</v>
      </c>
      <c r="H47" s="96">
        <v>5</v>
      </c>
      <c r="I47" s="97">
        <v>4.7169811320754702</v>
      </c>
      <c r="J47" s="96">
        <v>11</v>
      </c>
      <c r="K47" s="97">
        <v>10.377358490565999</v>
      </c>
      <c r="L47" s="96">
        <v>42</v>
      </c>
      <c r="M47" s="97">
        <v>39.622641509433997</v>
      </c>
      <c r="N47" s="96">
        <v>42</v>
      </c>
      <c r="O47" s="97">
        <v>39.622641509433997</v>
      </c>
      <c r="P47" s="101">
        <v>106</v>
      </c>
      <c r="R47">
        <v>212</v>
      </c>
      <c r="S47" s="102">
        <v>18</v>
      </c>
      <c r="T47" s="102">
        <v>29</v>
      </c>
      <c r="U47" s="102">
        <v>56</v>
      </c>
      <c r="V47" s="102">
        <v>85</v>
      </c>
      <c r="W47" s="102">
        <v>281</v>
      </c>
      <c r="X47" s="102">
        <v>465</v>
      </c>
      <c r="Y47" s="102"/>
    </row>
    <row r="48" spans="1:25" ht="15">
      <c r="A48" s="93">
        <v>113</v>
      </c>
      <c r="B48" s="94" t="s">
        <v>55</v>
      </c>
      <c r="C48" s="95">
        <v>11168</v>
      </c>
      <c r="D48" s="96">
        <v>0</v>
      </c>
      <c r="E48" s="97">
        <v>0</v>
      </c>
      <c r="F48" s="96">
        <v>5</v>
      </c>
      <c r="G48" s="97">
        <v>4.0650406504065</v>
      </c>
      <c r="H48" s="96">
        <v>6</v>
      </c>
      <c r="I48" s="97">
        <v>4.8780487804878003</v>
      </c>
      <c r="J48" s="96">
        <v>3</v>
      </c>
      <c r="K48" s="97">
        <v>2.4390243902439002</v>
      </c>
      <c r="L48" s="96">
        <v>86</v>
      </c>
      <c r="M48" s="97">
        <v>69.918699186991901</v>
      </c>
      <c r="N48" s="96">
        <v>23</v>
      </c>
      <c r="O48" s="97">
        <v>18.699186991869901</v>
      </c>
      <c r="P48" s="101">
        <v>123</v>
      </c>
      <c r="R48">
        <v>234</v>
      </c>
      <c r="S48" s="102">
        <v>9</v>
      </c>
      <c r="T48" s="102">
        <v>17</v>
      </c>
      <c r="U48" s="102">
        <v>39</v>
      </c>
      <c r="V48" s="102">
        <v>34</v>
      </c>
      <c r="W48" s="102">
        <v>244</v>
      </c>
      <c r="X48" s="102">
        <v>65</v>
      </c>
      <c r="Y48" s="102"/>
    </row>
    <row r="49" spans="1:25" ht="15">
      <c r="A49" s="93">
        <v>125</v>
      </c>
      <c r="B49" s="94" t="s">
        <v>59</v>
      </c>
      <c r="C49" s="95">
        <v>9134</v>
      </c>
      <c r="D49" s="96">
        <v>6</v>
      </c>
      <c r="E49" s="97">
        <v>3.9735099337748299</v>
      </c>
      <c r="F49" s="96">
        <v>9</v>
      </c>
      <c r="G49" s="97">
        <v>5.9602649006622501</v>
      </c>
      <c r="H49" s="96">
        <v>13</v>
      </c>
      <c r="I49" s="97">
        <v>8.6092715231788102</v>
      </c>
      <c r="J49" s="96">
        <v>10</v>
      </c>
      <c r="K49" s="97">
        <v>6.6225165562913899</v>
      </c>
      <c r="L49" s="96">
        <v>94</v>
      </c>
      <c r="M49" s="97">
        <v>62.251655629139101</v>
      </c>
      <c r="N49" s="96">
        <v>19</v>
      </c>
      <c r="O49" s="97">
        <v>12.582781456953599</v>
      </c>
      <c r="P49" s="101">
        <v>151</v>
      </c>
      <c r="R49">
        <v>237</v>
      </c>
      <c r="S49" s="102">
        <v>3</v>
      </c>
      <c r="T49" s="102">
        <v>6</v>
      </c>
      <c r="U49" s="102">
        <v>8</v>
      </c>
      <c r="V49" s="102">
        <v>15</v>
      </c>
      <c r="W49" s="102">
        <v>114</v>
      </c>
      <c r="X49" s="102">
        <v>77</v>
      </c>
      <c r="Y49" s="102"/>
    </row>
    <row r="50" spans="1:25" ht="15">
      <c r="A50" s="93">
        <v>138</v>
      </c>
      <c r="B50" s="94" t="s">
        <v>65</v>
      </c>
      <c r="C50" s="95">
        <v>15337</v>
      </c>
      <c r="D50" s="96">
        <v>8</v>
      </c>
      <c r="E50" s="97">
        <v>2.43161094224924</v>
      </c>
      <c r="F50" s="96">
        <v>10</v>
      </c>
      <c r="G50" s="97">
        <v>3.0395136778115499</v>
      </c>
      <c r="H50" s="96">
        <v>33</v>
      </c>
      <c r="I50" s="97">
        <v>10.0303951367781</v>
      </c>
      <c r="J50" s="96">
        <v>20</v>
      </c>
      <c r="K50" s="97">
        <v>6.0790273556230998</v>
      </c>
      <c r="L50" s="96">
        <v>181</v>
      </c>
      <c r="M50" s="97">
        <v>55.015197568389098</v>
      </c>
      <c r="N50" s="96">
        <v>77</v>
      </c>
      <c r="O50" s="97">
        <v>23.404255319148898</v>
      </c>
      <c r="P50" s="101">
        <v>329</v>
      </c>
      <c r="R50">
        <v>240</v>
      </c>
      <c r="S50" s="102">
        <v>3</v>
      </c>
      <c r="T50" s="102">
        <v>3</v>
      </c>
      <c r="U50" s="102">
        <v>11</v>
      </c>
      <c r="V50" s="102">
        <v>15</v>
      </c>
      <c r="W50" s="102">
        <v>93</v>
      </c>
      <c r="X50" s="102">
        <v>126</v>
      </c>
      <c r="Y50" s="102"/>
    </row>
    <row r="51" spans="1:25" ht="15">
      <c r="A51" s="93">
        <v>234</v>
      </c>
      <c r="B51" s="94" t="s">
        <v>92</v>
      </c>
      <c r="C51" s="95">
        <v>24937</v>
      </c>
      <c r="D51" s="96">
        <v>9</v>
      </c>
      <c r="E51" s="97">
        <v>2.2058823529411802</v>
      </c>
      <c r="F51" s="96">
        <v>17</v>
      </c>
      <c r="G51" s="97">
        <v>4.1666666666666696</v>
      </c>
      <c r="H51" s="96">
        <v>39</v>
      </c>
      <c r="I51" s="97">
        <v>9.5588235294117592</v>
      </c>
      <c r="J51" s="96">
        <v>34</v>
      </c>
      <c r="K51" s="97">
        <v>8.3333333333333304</v>
      </c>
      <c r="L51" s="96">
        <v>244</v>
      </c>
      <c r="M51" s="97">
        <v>59.803921568627501</v>
      </c>
      <c r="N51" s="96">
        <v>65</v>
      </c>
      <c r="O51" s="97">
        <v>15.931372549019599</v>
      </c>
      <c r="P51" s="101">
        <v>408</v>
      </c>
      <c r="R51">
        <v>250</v>
      </c>
      <c r="S51" s="102">
        <v>17</v>
      </c>
      <c r="T51" s="102">
        <v>27</v>
      </c>
      <c r="U51" s="102">
        <v>46</v>
      </c>
      <c r="V51" s="102">
        <v>73</v>
      </c>
      <c r="W51" s="102">
        <v>369</v>
      </c>
      <c r="X51" s="102">
        <v>179</v>
      </c>
      <c r="Y51" s="102"/>
    </row>
    <row r="52" spans="1:25" ht="15">
      <c r="A52" s="93">
        <v>240</v>
      </c>
      <c r="B52" s="94" t="s">
        <v>97</v>
      </c>
      <c r="C52" s="95">
        <v>12571</v>
      </c>
      <c r="D52" s="96">
        <v>3</v>
      </c>
      <c r="E52" s="97">
        <v>1.1952191235059799</v>
      </c>
      <c r="F52" s="96">
        <v>3</v>
      </c>
      <c r="G52" s="97">
        <v>1.1952191235059799</v>
      </c>
      <c r="H52" s="96">
        <v>11</v>
      </c>
      <c r="I52" s="97">
        <v>4.3824701195219102</v>
      </c>
      <c r="J52" s="96">
        <v>15</v>
      </c>
      <c r="K52" s="97">
        <v>5.9760956175298796</v>
      </c>
      <c r="L52" s="96">
        <v>93</v>
      </c>
      <c r="M52" s="97">
        <v>37.051792828685301</v>
      </c>
      <c r="N52" s="96">
        <v>126</v>
      </c>
      <c r="O52" s="97">
        <v>50.199203187251001</v>
      </c>
      <c r="P52" s="101">
        <v>251</v>
      </c>
      <c r="R52">
        <v>264</v>
      </c>
      <c r="S52" s="102">
        <v>2</v>
      </c>
      <c r="T52" s="102">
        <v>2</v>
      </c>
      <c r="U52" s="102">
        <v>4</v>
      </c>
      <c r="V52" s="102">
        <v>11</v>
      </c>
      <c r="W52" s="102">
        <v>71</v>
      </c>
      <c r="X52" s="102">
        <v>36</v>
      </c>
      <c r="Y52" s="102"/>
    </row>
    <row r="53" spans="1:25" ht="15">
      <c r="A53" s="93">
        <v>284</v>
      </c>
      <c r="B53" s="94" t="s">
        <v>108</v>
      </c>
      <c r="C53" s="95">
        <v>21808</v>
      </c>
      <c r="D53" s="96">
        <v>23</v>
      </c>
      <c r="E53" s="97">
        <v>3.6277602523659298</v>
      </c>
      <c r="F53" s="96">
        <v>47</v>
      </c>
      <c r="G53" s="97">
        <v>7.4132492113564696</v>
      </c>
      <c r="H53" s="96">
        <v>86</v>
      </c>
      <c r="I53" s="97">
        <v>13.5646687697161</v>
      </c>
      <c r="J53" s="96">
        <v>50</v>
      </c>
      <c r="K53" s="97">
        <v>7.8864353312302802</v>
      </c>
      <c r="L53" s="96">
        <v>243</v>
      </c>
      <c r="M53" s="97">
        <v>38.328075709779199</v>
      </c>
      <c r="N53" s="96">
        <v>185</v>
      </c>
      <c r="O53" s="97">
        <v>29.179810725552102</v>
      </c>
      <c r="P53" s="101">
        <v>634</v>
      </c>
      <c r="R53">
        <v>266</v>
      </c>
      <c r="S53" s="102">
        <v>50</v>
      </c>
      <c r="T53" s="102">
        <v>43</v>
      </c>
      <c r="U53" s="102">
        <v>144</v>
      </c>
      <c r="V53" s="102">
        <v>221</v>
      </c>
      <c r="W53" s="102">
        <v>793</v>
      </c>
      <c r="X53" s="102">
        <v>1893</v>
      </c>
      <c r="Y53" s="102"/>
    </row>
    <row r="54" spans="1:25" ht="15">
      <c r="A54" s="93">
        <v>306</v>
      </c>
      <c r="B54" s="94" t="s">
        <v>110</v>
      </c>
      <c r="C54" s="95">
        <v>6491</v>
      </c>
      <c r="D54" s="96">
        <v>3</v>
      </c>
      <c r="E54" s="97">
        <v>3.06122448979592</v>
      </c>
      <c r="F54" s="96">
        <v>4</v>
      </c>
      <c r="G54" s="97">
        <v>4.0816326530612201</v>
      </c>
      <c r="H54" s="96">
        <v>6</v>
      </c>
      <c r="I54" s="97">
        <v>6.12244897959184</v>
      </c>
      <c r="J54" s="96">
        <v>10</v>
      </c>
      <c r="K54" s="97">
        <v>10.2040816326531</v>
      </c>
      <c r="L54" s="96">
        <v>43</v>
      </c>
      <c r="M54" s="97">
        <v>43.877551020408198</v>
      </c>
      <c r="N54" s="96">
        <v>32</v>
      </c>
      <c r="O54" s="97">
        <v>32.653061224489797</v>
      </c>
      <c r="P54" s="101">
        <v>98</v>
      </c>
      <c r="R54">
        <v>282</v>
      </c>
      <c r="S54" s="102">
        <v>3</v>
      </c>
      <c r="T54" s="102">
        <v>11</v>
      </c>
      <c r="U54" s="102">
        <v>29</v>
      </c>
      <c r="V54" s="102">
        <v>39</v>
      </c>
      <c r="W54" s="102">
        <v>166</v>
      </c>
      <c r="X54" s="102">
        <v>274</v>
      </c>
      <c r="Y54" s="102"/>
    </row>
    <row r="55" spans="1:25" ht="15">
      <c r="A55" s="93">
        <v>347</v>
      </c>
      <c r="B55" s="94" t="s">
        <v>124</v>
      </c>
      <c r="C55" s="95">
        <v>4961</v>
      </c>
      <c r="D55" s="96">
        <v>0</v>
      </c>
      <c r="E55" s="97">
        <v>0</v>
      </c>
      <c r="F55" s="96">
        <v>0</v>
      </c>
      <c r="G55" s="97">
        <v>0</v>
      </c>
      <c r="H55" s="96">
        <v>2</v>
      </c>
      <c r="I55" s="97">
        <v>2.0202020202020199</v>
      </c>
      <c r="J55" s="96">
        <v>2</v>
      </c>
      <c r="K55" s="97">
        <v>2.0202020202020199</v>
      </c>
      <c r="L55" s="96">
        <v>57</v>
      </c>
      <c r="M55" s="97">
        <v>57.575757575757599</v>
      </c>
      <c r="N55" s="96">
        <v>38</v>
      </c>
      <c r="O55" s="97">
        <v>38.383838383838402</v>
      </c>
      <c r="P55" s="101">
        <v>99</v>
      </c>
      <c r="R55">
        <v>284</v>
      </c>
      <c r="S55" s="102">
        <v>23</v>
      </c>
      <c r="T55" s="102">
        <v>47</v>
      </c>
      <c r="U55" s="102">
        <v>86</v>
      </c>
      <c r="V55" s="102">
        <v>50</v>
      </c>
      <c r="W55" s="102">
        <v>243</v>
      </c>
      <c r="X55" s="102">
        <v>185</v>
      </c>
      <c r="Y55" s="102"/>
    </row>
    <row r="56" spans="1:25" ht="15">
      <c r="A56" s="93">
        <v>411</v>
      </c>
      <c r="B56" s="94" t="s">
        <v>145</v>
      </c>
      <c r="C56" s="95">
        <v>10896</v>
      </c>
      <c r="D56" s="96">
        <v>4</v>
      </c>
      <c r="E56" s="97">
        <v>1.99004975124378</v>
      </c>
      <c r="F56" s="96">
        <v>6</v>
      </c>
      <c r="G56" s="97">
        <v>2.98507462686567</v>
      </c>
      <c r="H56" s="96">
        <v>10</v>
      </c>
      <c r="I56" s="97">
        <v>4.9751243781094496</v>
      </c>
      <c r="J56" s="96">
        <v>13</v>
      </c>
      <c r="K56" s="97">
        <v>6.4676616915422898</v>
      </c>
      <c r="L56" s="96">
        <v>100</v>
      </c>
      <c r="M56" s="97">
        <v>49.751243781094502</v>
      </c>
      <c r="N56" s="96">
        <v>68</v>
      </c>
      <c r="O56" s="97">
        <v>33.830845771144297</v>
      </c>
      <c r="P56" s="101">
        <v>201</v>
      </c>
      <c r="R56">
        <v>306</v>
      </c>
      <c r="S56" s="102">
        <v>3</v>
      </c>
      <c r="T56" s="102">
        <v>4</v>
      </c>
      <c r="U56" s="102">
        <v>6</v>
      </c>
      <c r="V56" s="102">
        <v>10</v>
      </c>
      <c r="W56" s="102">
        <v>43</v>
      </c>
      <c r="X56" s="102">
        <v>32</v>
      </c>
      <c r="Y56" s="102"/>
    </row>
    <row r="57" spans="1:25" ht="15">
      <c r="A57" s="93">
        <v>501</v>
      </c>
      <c r="B57" s="94" t="s">
        <v>163</v>
      </c>
      <c r="C57" s="95">
        <v>3496</v>
      </c>
      <c r="D57" s="96">
        <v>1</v>
      </c>
      <c r="E57" s="97">
        <v>1.88679245283019</v>
      </c>
      <c r="F57" s="96">
        <v>0</v>
      </c>
      <c r="G57" s="97">
        <v>0</v>
      </c>
      <c r="H57" s="96">
        <v>0</v>
      </c>
      <c r="I57" s="97">
        <v>0</v>
      </c>
      <c r="J57" s="96">
        <v>3</v>
      </c>
      <c r="K57" s="97">
        <v>5.6603773584905701</v>
      </c>
      <c r="L57" s="96">
        <v>29</v>
      </c>
      <c r="M57" s="97">
        <v>54.716981132075503</v>
      </c>
      <c r="N57" s="96">
        <v>20</v>
      </c>
      <c r="O57" s="97">
        <v>37.735849056603797</v>
      </c>
      <c r="P57" s="101">
        <v>53</v>
      </c>
      <c r="R57">
        <v>308</v>
      </c>
      <c r="S57" s="102">
        <v>7</v>
      </c>
      <c r="T57" s="102">
        <v>10</v>
      </c>
      <c r="U57" s="102">
        <v>12</v>
      </c>
      <c r="V57" s="102">
        <v>24</v>
      </c>
      <c r="W57" s="102">
        <v>150</v>
      </c>
      <c r="X57" s="102">
        <v>206</v>
      </c>
      <c r="Y57" s="102"/>
    </row>
    <row r="58" spans="1:25" ht="15">
      <c r="A58" s="93">
        <v>543</v>
      </c>
      <c r="B58" s="94" t="s">
        <v>167</v>
      </c>
      <c r="C58" s="95">
        <v>8835</v>
      </c>
      <c r="D58" s="96">
        <v>6</v>
      </c>
      <c r="E58" s="97">
        <v>3.2085561497326198</v>
      </c>
      <c r="F58" s="96">
        <v>5</v>
      </c>
      <c r="G58" s="97">
        <v>2.6737967914438499</v>
      </c>
      <c r="H58" s="96">
        <v>17</v>
      </c>
      <c r="I58" s="97">
        <v>9.0909090909090899</v>
      </c>
      <c r="J58" s="96">
        <v>18</v>
      </c>
      <c r="K58" s="97">
        <v>9.6256684491978604</v>
      </c>
      <c r="L58" s="96">
        <v>128</v>
      </c>
      <c r="M58" s="97">
        <v>68.449197860962599</v>
      </c>
      <c r="N58" s="96">
        <v>13</v>
      </c>
      <c r="O58" s="97">
        <v>6.9518716577540101</v>
      </c>
      <c r="P58" s="101">
        <v>187</v>
      </c>
      <c r="R58">
        <v>310</v>
      </c>
      <c r="S58" s="102">
        <v>4</v>
      </c>
      <c r="T58" s="102">
        <v>2</v>
      </c>
      <c r="U58" s="102">
        <v>10</v>
      </c>
      <c r="V58" s="102">
        <v>7</v>
      </c>
      <c r="W58" s="102">
        <v>53</v>
      </c>
      <c r="X58" s="102">
        <v>61</v>
      </c>
      <c r="Y58" s="102"/>
    </row>
    <row r="59" spans="1:25" ht="15">
      <c r="A59" s="93">
        <v>628</v>
      </c>
      <c r="B59" s="94" t="s">
        <v>183</v>
      </c>
      <c r="C59" s="95">
        <v>9963</v>
      </c>
      <c r="D59" s="96">
        <v>6</v>
      </c>
      <c r="E59" s="97">
        <v>2.9702970297029698</v>
      </c>
      <c r="F59" s="96">
        <v>13</v>
      </c>
      <c r="G59" s="97">
        <v>6.4356435643564396</v>
      </c>
      <c r="H59" s="96">
        <v>16</v>
      </c>
      <c r="I59" s="97">
        <v>7.9207920792079198</v>
      </c>
      <c r="J59" s="96">
        <v>13</v>
      </c>
      <c r="K59" s="97">
        <v>6.4356435643564396</v>
      </c>
      <c r="L59" s="96">
        <v>113</v>
      </c>
      <c r="M59" s="97">
        <v>55.940594059405903</v>
      </c>
      <c r="N59" s="96">
        <v>41</v>
      </c>
      <c r="O59" s="97">
        <v>20.297029702970299</v>
      </c>
      <c r="P59" s="101">
        <v>202</v>
      </c>
      <c r="R59">
        <v>313</v>
      </c>
      <c r="S59" s="102">
        <v>7</v>
      </c>
      <c r="T59" s="102">
        <v>14</v>
      </c>
      <c r="U59" s="102">
        <v>10</v>
      </c>
      <c r="V59" s="102">
        <v>14</v>
      </c>
      <c r="W59" s="102">
        <v>103</v>
      </c>
      <c r="X59" s="102">
        <v>61</v>
      </c>
      <c r="Y59" s="102"/>
    </row>
    <row r="60" spans="1:25" ht="15">
      <c r="A60" s="93">
        <v>656</v>
      </c>
      <c r="B60" s="94" t="s">
        <v>195</v>
      </c>
      <c r="C60" s="95">
        <v>18757</v>
      </c>
      <c r="D60" s="96">
        <v>4</v>
      </c>
      <c r="E60" s="97">
        <v>1.5810276679841899</v>
      </c>
      <c r="F60" s="96">
        <v>6</v>
      </c>
      <c r="G60" s="97">
        <v>2.3715415019762802</v>
      </c>
      <c r="H60" s="96">
        <v>13</v>
      </c>
      <c r="I60" s="97">
        <v>5.1383399209486198</v>
      </c>
      <c r="J60" s="96">
        <v>23</v>
      </c>
      <c r="K60" s="97">
        <v>9.0909090909090899</v>
      </c>
      <c r="L60" s="96">
        <v>86</v>
      </c>
      <c r="M60" s="97">
        <v>33.9920948616601</v>
      </c>
      <c r="N60" s="96">
        <v>121</v>
      </c>
      <c r="O60" s="97">
        <v>47.826086956521699</v>
      </c>
      <c r="P60" s="101">
        <v>253</v>
      </c>
      <c r="R60">
        <v>315</v>
      </c>
      <c r="S60" s="102">
        <v>2</v>
      </c>
      <c r="T60" s="102">
        <v>3</v>
      </c>
      <c r="U60" s="102">
        <v>5</v>
      </c>
      <c r="V60" s="102">
        <v>1</v>
      </c>
      <c r="W60" s="102">
        <v>57</v>
      </c>
      <c r="X60" s="102">
        <v>20</v>
      </c>
      <c r="Y60" s="102"/>
    </row>
    <row r="61" spans="1:25" ht="15">
      <c r="A61" s="93">
        <v>761</v>
      </c>
      <c r="B61" s="94" t="s">
        <v>230</v>
      </c>
      <c r="C61" s="95">
        <v>16647</v>
      </c>
      <c r="D61" s="96">
        <v>9</v>
      </c>
      <c r="E61" s="97">
        <v>2.1176470588235299</v>
      </c>
      <c r="F61" s="96">
        <v>18</v>
      </c>
      <c r="G61" s="97">
        <v>4.2352941176470598</v>
      </c>
      <c r="H61" s="96">
        <v>41</v>
      </c>
      <c r="I61" s="97">
        <v>9.6470588235294095</v>
      </c>
      <c r="J61" s="96">
        <v>38</v>
      </c>
      <c r="K61" s="97">
        <v>8.9411764705882408</v>
      </c>
      <c r="L61" s="96">
        <v>109</v>
      </c>
      <c r="M61" s="97">
        <v>25.647058823529399</v>
      </c>
      <c r="N61" s="96">
        <v>210</v>
      </c>
      <c r="O61" s="97">
        <v>49.411764705882398</v>
      </c>
      <c r="P61" s="101">
        <v>425</v>
      </c>
      <c r="R61">
        <v>318</v>
      </c>
      <c r="S61" s="102">
        <v>7</v>
      </c>
      <c r="T61" s="102">
        <v>9</v>
      </c>
      <c r="U61" s="102">
        <v>17</v>
      </c>
      <c r="V61" s="102">
        <v>41</v>
      </c>
      <c r="W61" s="102">
        <v>193</v>
      </c>
      <c r="X61" s="102">
        <v>190</v>
      </c>
      <c r="Y61" s="102"/>
    </row>
    <row r="62" spans="1:25" ht="15">
      <c r="A62" s="93">
        <v>842</v>
      </c>
      <c r="B62" s="94" t="s">
        <v>244</v>
      </c>
      <c r="C62" s="95">
        <v>7527</v>
      </c>
      <c r="D62" s="96">
        <v>2</v>
      </c>
      <c r="E62" s="97">
        <v>1.6260162601626</v>
      </c>
      <c r="F62" s="96">
        <v>5</v>
      </c>
      <c r="G62" s="97">
        <v>4.0650406504065</v>
      </c>
      <c r="H62" s="96">
        <v>9</v>
      </c>
      <c r="I62" s="97">
        <v>7.3170731707317103</v>
      </c>
      <c r="J62" s="96">
        <v>3</v>
      </c>
      <c r="K62" s="97">
        <v>2.4390243902439002</v>
      </c>
      <c r="L62" s="96">
        <v>72</v>
      </c>
      <c r="M62" s="97">
        <v>58.536585365853703</v>
      </c>
      <c r="N62" s="96">
        <v>32</v>
      </c>
      <c r="O62" s="97">
        <v>26.016260162601601</v>
      </c>
      <c r="P62" s="101">
        <v>123</v>
      </c>
      <c r="R62">
        <v>321</v>
      </c>
      <c r="S62" s="102">
        <v>5</v>
      </c>
      <c r="T62" s="102">
        <v>4</v>
      </c>
      <c r="U62" s="102">
        <v>7</v>
      </c>
      <c r="V62" s="102">
        <v>5</v>
      </c>
      <c r="W62" s="102">
        <v>52</v>
      </c>
      <c r="X62" s="102">
        <v>25</v>
      </c>
      <c r="Y62" s="102"/>
    </row>
    <row r="63" spans="1:25">
      <c r="A63" s="89">
        <v>6</v>
      </c>
      <c r="B63" s="90" t="s">
        <v>321</v>
      </c>
      <c r="C63" s="91">
        <v>256574</v>
      </c>
      <c r="D63" s="91">
        <v>113</v>
      </c>
      <c r="E63" s="92">
        <v>2.5775547445255498</v>
      </c>
      <c r="F63" s="91">
        <v>166</v>
      </c>
      <c r="G63" s="92">
        <v>3.7864963503649598</v>
      </c>
      <c r="H63" s="91">
        <v>306</v>
      </c>
      <c r="I63" s="92">
        <v>6.9799270072992696</v>
      </c>
      <c r="J63" s="91">
        <v>337</v>
      </c>
      <c r="K63" s="92">
        <v>7.6870437956204398</v>
      </c>
      <c r="L63" s="91">
        <v>2199</v>
      </c>
      <c r="M63" s="92">
        <v>50.159671532846701</v>
      </c>
      <c r="N63" s="91">
        <v>1263</v>
      </c>
      <c r="O63" s="92">
        <v>28.8093065693431</v>
      </c>
      <c r="P63" s="100">
        <v>4384</v>
      </c>
      <c r="R63">
        <v>347</v>
      </c>
      <c r="S63" s="102"/>
      <c r="T63" s="102"/>
      <c r="U63" s="102">
        <v>2</v>
      </c>
      <c r="V63" s="102">
        <v>2</v>
      </c>
      <c r="W63" s="102">
        <v>57</v>
      </c>
      <c r="X63" s="102">
        <v>38</v>
      </c>
      <c r="Y63" s="102"/>
    </row>
    <row r="64" spans="1:25" ht="15">
      <c r="A64" s="93">
        <v>38</v>
      </c>
      <c r="B64" s="94" t="s">
        <v>22</v>
      </c>
      <c r="C64" s="95">
        <v>12558</v>
      </c>
      <c r="D64" s="96">
        <v>4</v>
      </c>
      <c r="E64" s="97">
        <v>2.4691358024691401</v>
      </c>
      <c r="F64" s="96">
        <v>3</v>
      </c>
      <c r="G64" s="97">
        <v>1.8518518518518501</v>
      </c>
      <c r="H64" s="96">
        <v>8</v>
      </c>
      <c r="I64" s="97">
        <v>4.9382716049382704</v>
      </c>
      <c r="J64" s="96">
        <v>6</v>
      </c>
      <c r="K64" s="97">
        <v>3.7037037037037002</v>
      </c>
      <c r="L64" s="96">
        <v>110</v>
      </c>
      <c r="M64" s="97">
        <v>67.901234567901199</v>
      </c>
      <c r="N64" s="96">
        <v>31</v>
      </c>
      <c r="O64" s="97">
        <v>19.1358024691358</v>
      </c>
      <c r="P64" s="101">
        <v>162</v>
      </c>
      <c r="R64">
        <v>353</v>
      </c>
      <c r="S64" s="102">
        <v>1</v>
      </c>
      <c r="T64" s="102">
        <v>4</v>
      </c>
      <c r="U64" s="102">
        <v>8</v>
      </c>
      <c r="V64" s="102">
        <v>12</v>
      </c>
      <c r="W64" s="102">
        <v>35</v>
      </c>
      <c r="X64" s="102">
        <v>15</v>
      </c>
      <c r="Y64" s="102"/>
    </row>
    <row r="65" spans="1:25" ht="15">
      <c r="A65" s="93">
        <v>86</v>
      </c>
      <c r="B65" s="94" t="s">
        <v>43</v>
      </c>
      <c r="C65" s="95">
        <v>6148</v>
      </c>
      <c r="D65" s="96">
        <v>2</v>
      </c>
      <c r="E65" s="97">
        <v>1.9607843137254899</v>
      </c>
      <c r="F65" s="96">
        <v>3</v>
      </c>
      <c r="G65" s="97">
        <v>2.9411764705882302</v>
      </c>
      <c r="H65" s="96">
        <v>3</v>
      </c>
      <c r="I65" s="97">
        <v>2.9411764705882302</v>
      </c>
      <c r="J65" s="96">
        <v>9</v>
      </c>
      <c r="K65" s="97">
        <v>8.8235294117647101</v>
      </c>
      <c r="L65" s="96">
        <v>55</v>
      </c>
      <c r="M65" s="97">
        <v>53.921568627451002</v>
      </c>
      <c r="N65" s="96">
        <v>30</v>
      </c>
      <c r="O65" s="97">
        <v>29.411764705882401</v>
      </c>
      <c r="P65" s="101">
        <v>102</v>
      </c>
      <c r="R65">
        <v>360</v>
      </c>
      <c r="S65" s="102">
        <v>69</v>
      </c>
      <c r="T65" s="102">
        <v>116</v>
      </c>
      <c r="U65" s="102">
        <v>214</v>
      </c>
      <c r="V65" s="102">
        <v>301</v>
      </c>
      <c r="W65" s="102">
        <v>1410</v>
      </c>
      <c r="X65" s="102">
        <v>1321</v>
      </c>
      <c r="Y65" s="102"/>
    </row>
    <row r="66" spans="1:25" ht="15">
      <c r="A66" s="93">
        <v>107</v>
      </c>
      <c r="B66" s="94" t="s">
        <v>993</v>
      </c>
      <c r="C66" s="95">
        <v>7905</v>
      </c>
      <c r="D66" s="96">
        <v>0</v>
      </c>
      <c r="E66" s="97">
        <v>0</v>
      </c>
      <c r="F66" s="96">
        <v>10</v>
      </c>
      <c r="G66" s="97">
        <v>5.31914893617021</v>
      </c>
      <c r="H66" s="96">
        <v>8</v>
      </c>
      <c r="I66" s="97">
        <v>4.2553191489361701</v>
      </c>
      <c r="J66" s="96">
        <v>10</v>
      </c>
      <c r="K66" s="97">
        <v>5.31914893617021</v>
      </c>
      <c r="L66" s="96">
        <v>140</v>
      </c>
      <c r="M66" s="97">
        <v>74.468085106383</v>
      </c>
      <c r="N66" s="96">
        <v>20</v>
      </c>
      <c r="O66" s="97">
        <v>10.6382978723404</v>
      </c>
      <c r="P66" s="101">
        <v>188</v>
      </c>
      <c r="R66">
        <v>361</v>
      </c>
      <c r="S66" s="102">
        <v>11</v>
      </c>
      <c r="T66" s="102">
        <v>21</v>
      </c>
      <c r="U66" s="102">
        <v>46</v>
      </c>
      <c r="V66" s="102">
        <v>37</v>
      </c>
      <c r="W66" s="102">
        <v>326</v>
      </c>
      <c r="X66" s="102">
        <v>93</v>
      </c>
      <c r="Y66" s="102"/>
    </row>
    <row r="67" spans="1:25" ht="15">
      <c r="A67" s="93">
        <v>134</v>
      </c>
      <c r="B67" s="94" t="s">
        <v>63</v>
      </c>
      <c r="C67" s="95">
        <v>10063</v>
      </c>
      <c r="D67" s="96">
        <v>2</v>
      </c>
      <c r="E67" s="97">
        <v>1.4492753623188399</v>
      </c>
      <c r="F67" s="96">
        <v>2</v>
      </c>
      <c r="G67" s="97">
        <v>1.4492753623188399</v>
      </c>
      <c r="H67" s="96">
        <v>5</v>
      </c>
      <c r="I67" s="97">
        <v>3.6231884057971002</v>
      </c>
      <c r="J67" s="96">
        <v>10</v>
      </c>
      <c r="K67" s="97">
        <v>7.2463768115942004</v>
      </c>
      <c r="L67" s="96">
        <v>104</v>
      </c>
      <c r="M67" s="97">
        <v>75.362318840579704</v>
      </c>
      <c r="N67" s="96">
        <v>15</v>
      </c>
      <c r="O67" s="97">
        <v>10.869565217391299</v>
      </c>
      <c r="P67" s="101">
        <v>138</v>
      </c>
      <c r="R67">
        <v>364</v>
      </c>
      <c r="S67" s="102">
        <v>6</v>
      </c>
      <c r="T67" s="102">
        <v>10</v>
      </c>
      <c r="U67" s="102">
        <v>22</v>
      </c>
      <c r="V67" s="102">
        <v>17</v>
      </c>
      <c r="W67" s="102">
        <v>115</v>
      </c>
      <c r="X67" s="102">
        <v>119</v>
      </c>
      <c r="Y67" s="102"/>
    </row>
    <row r="68" spans="1:25" ht="15">
      <c r="A68" s="93">
        <v>150</v>
      </c>
      <c r="B68" s="94" t="s">
        <v>994</v>
      </c>
      <c r="C68" s="95">
        <v>3932</v>
      </c>
      <c r="D68" s="96">
        <v>0</v>
      </c>
      <c r="E68" s="97">
        <v>0</v>
      </c>
      <c r="F68" s="96">
        <v>3</v>
      </c>
      <c r="G68" s="97">
        <v>2.6315789473684199</v>
      </c>
      <c r="H68" s="96">
        <v>9</v>
      </c>
      <c r="I68" s="97">
        <v>7.8947368421052602</v>
      </c>
      <c r="J68" s="96">
        <v>6</v>
      </c>
      <c r="K68" s="97">
        <v>5.2631578947368398</v>
      </c>
      <c r="L68" s="96">
        <v>30</v>
      </c>
      <c r="M68" s="97">
        <v>26.315789473684202</v>
      </c>
      <c r="N68" s="96">
        <v>66</v>
      </c>
      <c r="O68" s="97">
        <v>57.894736842105303</v>
      </c>
      <c r="P68" s="101">
        <v>114</v>
      </c>
      <c r="R68">
        <v>368</v>
      </c>
      <c r="S68" s="102">
        <v>7</v>
      </c>
      <c r="T68" s="102">
        <v>12</v>
      </c>
      <c r="U68" s="102">
        <v>16</v>
      </c>
      <c r="V68" s="102">
        <v>23</v>
      </c>
      <c r="W68" s="102">
        <v>104</v>
      </c>
      <c r="X68" s="102">
        <v>162</v>
      </c>
      <c r="Y68" s="102"/>
    </row>
    <row r="69" spans="1:25" ht="15">
      <c r="A69" s="93">
        <v>237</v>
      </c>
      <c r="B69" s="94" t="s">
        <v>95</v>
      </c>
      <c r="C69" s="95">
        <v>19849</v>
      </c>
      <c r="D69" s="96">
        <v>3</v>
      </c>
      <c r="E69" s="97">
        <v>1.3452914798206299</v>
      </c>
      <c r="F69" s="96">
        <v>6</v>
      </c>
      <c r="G69" s="97">
        <v>2.6905829596412598</v>
      </c>
      <c r="H69" s="96">
        <v>8</v>
      </c>
      <c r="I69" s="97">
        <v>3.5874439461883401</v>
      </c>
      <c r="J69" s="96">
        <v>15</v>
      </c>
      <c r="K69" s="97">
        <v>6.7264573991031398</v>
      </c>
      <c r="L69" s="96">
        <v>114</v>
      </c>
      <c r="M69" s="97">
        <v>51.121076233183899</v>
      </c>
      <c r="N69" s="96">
        <v>77</v>
      </c>
      <c r="O69" s="97">
        <v>34.529147982062803</v>
      </c>
      <c r="P69" s="101">
        <v>223</v>
      </c>
      <c r="R69">
        <v>376</v>
      </c>
      <c r="S69" s="102">
        <v>14</v>
      </c>
      <c r="T69" s="102">
        <v>31</v>
      </c>
      <c r="U69" s="102">
        <v>43</v>
      </c>
      <c r="V69" s="102">
        <v>54</v>
      </c>
      <c r="W69" s="102">
        <v>250</v>
      </c>
      <c r="X69" s="102">
        <v>309</v>
      </c>
      <c r="Y69" s="102"/>
    </row>
    <row r="70" spans="1:25" ht="15">
      <c r="A70" s="93">
        <v>264</v>
      </c>
      <c r="B70" s="94" t="s">
        <v>102</v>
      </c>
      <c r="C70" s="95">
        <v>12894</v>
      </c>
      <c r="D70" s="96">
        <v>2</v>
      </c>
      <c r="E70" s="97">
        <v>1.5873015873015901</v>
      </c>
      <c r="F70" s="96">
        <v>2</v>
      </c>
      <c r="G70" s="97">
        <v>1.5873015873015901</v>
      </c>
      <c r="H70" s="96">
        <v>4</v>
      </c>
      <c r="I70" s="97">
        <v>3.17460317460317</v>
      </c>
      <c r="J70" s="96">
        <v>11</v>
      </c>
      <c r="K70" s="97">
        <v>8.7301587301587293</v>
      </c>
      <c r="L70" s="96">
        <v>71</v>
      </c>
      <c r="M70" s="97">
        <v>56.349206349206298</v>
      </c>
      <c r="N70" s="96">
        <v>36</v>
      </c>
      <c r="O70" s="97">
        <v>28.571428571428601</v>
      </c>
      <c r="P70" s="101">
        <v>126</v>
      </c>
      <c r="R70">
        <v>380</v>
      </c>
      <c r="S70" s="102">
        <v>4</v>
      </c>
      <c r="T70" s="102">
        <v>3</v>
      </c>
      <c r="U70" s="102">
        <v>9</v>
      </c>
      <c r="V70" s="102">
        <v>16</v>
      </c>
      <c r="W70" s="102">
        <v>127</v>
      </c>
      <c r="X70" s="102">
        <v>190</v>
      </c>
      <c r="Y70" s="102"/>
    </row>
    <row r="71" spans="1:25" ht="15">
      <c r="A71" s="93">
        <v>310</v>
      </c>
      <c r="B71" s="94" t="s">
        <v>114</v>
      </c>
      <c r="C71" s="95">
        <v>10420</v>
      </c>
      <c r="D71" s="96">
        <v>4</v>
      </c>
      <c r="E71" s="97">
        <v>2.9197080291970798</v>
      </c>
      <c r="F71" s="96">
        <v>2</v>
      </c>
      <c r="G71" s="97">
        <v>1.4598540145985399</v>
      </c>
      <c r="H71" s="96">
        <v>10</v>
      </c>
      <c r="I71" s="97">
        <v>7.2992700729926998</v>
      </c>
      <c r="J71" s="96">
        <v>7</v>
      </c>
      <c r="K71" s="97">
        <v>5.10948905109489</v>
      </c>
      <c r="L71" s="96">
        <v>53</v>
      </c>
      <c r="M71" s="97">
        <v>38.686131386861298</v>
      </c>
      <c r="N71" s="96">
        <v>61</v>
      </c>
      <c r="O71" s="97">
        <v>44.525547445255498</v>
      </c>
      <c r="P71" s="101">
        <v>137</v>
      </c>
      <c r="R71">
        <v>390</v>
      </c>
      <c r="S71" s="102">
        <v>2</v>
      </c>
      <c r="T71" s="102">
        <v>4</v>
      </c>
      <c r="U71" s="102">
        <v>9</v>
      </c>
      <c r="V71" s="102">
        <v>10</v>
      </c>
      <c r="W71" s="102">
        <v>66</v>
      </c>
      <c r="X71" s="102">
        <v>24</v>
      </c>
      <c r="Y71" s="102"/>
    </row>
    <row r="72" spans="1:25" ht="15">
      <c r="A72" s="93">
        <v>315</v>
      </c>
      <c r="B72" s="94" t="s">
        <v>118</v>
      </c>
      <c r="C72" s="95">
        <v>7031</v>
      </c>
      <c r="D72" s="96">
        <v>2</v>
      </c>
      <c r="E72" s="97">
        <v>2.2727272727272698</v>
      </c>
      <c r="F72" s="96">
        <v>3</v>
      </c>
      <c r="G72" s="97">
        <v>3.4090909090909101</v>
      </c>
      <c r="H72" s="96">
        <v>5</v>
      </c>
      <c r="I72" s="97">
        <v>5.6818181818181799</v>
      </c>
      <c r="J72" s="96">
        <v>1</v>
      </c>
      <c r="K72" s="97">
        <v>1.13636363636364</v>
      </c>
      <c r="L72" s="96">
        <v>57</v>
      </c>
      <c r="M72" s="97">
        <v>64.772727272727295</v>
      </c>
      <c r="N72" s="96">
        <v>20</v>
      </c>
      <c r="O72" s="97">
        <v>22.727272727272702</v>
      </c>
      <c r="P72" s="101">
        <v>88</v>
      </c>
      <c r="R72">
        <v>400</v>
      </c>
      <c r="S72" s="102">
        <v>6</v>
      </c>
      <c r="T72" s="102">
        <v>6</v>
      </c>
      <c r="U72" s="102">
        <v>20</v>
      </c>
      <c r="V72" s="102">
        <v>15</v>
      </c>
      <c r="W72" s="102">
        <v>124</v>
      </c>
      <c r="X72" s="102">
        <v>66</v>
      </c>
      <c r="Y72" s="102"/>
    </row>
    <row r="73" spans="1:25" ht="15">
      <c r="A73" s="93">
        <v>361</v>
      </c>
      <c r="B73" s="94" t="s">
        <v>131</v>
      </c>
      <c r="C73" s="95">
        <v>29650</v>
      </c>
      <c r="D73" s="96">
        <v>11</v>
      </c>
      <c r="E73" s="97">
        <v>2.0599250936329598</v>
      </c>
      <c r="F73" s="96">
        <v>21</v>
      </c>
      <c r="G73" s="97">
        <v>3.9325842696629199</v>
      </c>
      <c r="H73" s="96">
        <v>46</v>
      </c>
      <c r="I73" s="97">
        <v>8.6142322097378301</v>
      </c>
      <c r="J73" s="96">
        <v>37</v>
      </c>
      <c r="K73" s="97">
        <v>6.9288389513108601</v>
      </c>
      <c r="L73" s="96">
        <v>326</v>
      </c>
      <c r="M73" s="97">
        <v>61.048689138576798</v>
      </c>
      <c r="N73" s="96">
        <v>93</v>
      </c>
      <c r="O73" s="97">
        <v>17.415730337078699</v>
      </c>
      <c r="P73" s="101">
        <v>534</v>
      </c>
      <c r="R73">
        <v>411</v>
      </c>
      <c r="S73" s="102">
        <v>4</v>
      </c>
      <c r="T73" s="102">
        <v>6</v>
      </c>
      <c r="U73" s="102">
        <v>10</v>
      </c>
      <c r="V73" s="102">
        <v>13</v>
      </c>
      <c r="W73" s="102">
        <v>100</v>
      </c>
      <c r="X73" s="102">
        <v>68</v>
      </c>
      <c r="Y73" s="102"/>
    </row>
    <row r="74" spans="1:25" ht="15">
      <c r="A74" s="93">
        <v>647</v>
      </c>
      <c r="B74" s="94" t="s">
        <v>995</v>
      </c>
      <c r="C74" s="95">
        <v>7380</v>
      </c>
      <c r="D74" s="96">
        <v>4</v>
      </c>
      <c r="E74" s="97">
        <v>2.83687943262411</v>
      </c>
      <c r="F74" s="96">
        <v>4</v>
      </c>
      <c r="G74" s="97">
        <v>2.83687943262411</v>
      </c>
      <c r="H74" s="96">
        <v>14</v>
      </c>
      <c r="I74" s="97">
        <v>9.9290780141843999</v>
      </c>
      <c r="J74" s="96">
        <v>8</v>
      </c>
      <c r="K74" s="97">
        <v>5.6737588652482298</v>
      </c>
      <c r="L74" s="96">
        <v>78</v>
      </c>
      <c r="M74" s="97">
        <v>55.319148936170201</v>
      </c>
      <c r="N74" s="96">
        <v>33</v>
      </c>
      <c r="O74" s="97">
        <v>23.404255319148898</v>
      </c>
      <c r="P74" s="101">
        <v>141</v>
      </c>
      <c r="R74">
        <v>425</v>
      </c>
      <c r="S74" s="102">
        <v>1</v>
      </c>
      <c r="T74" s="102">
        <v>9</v>
      </c>
      <c r="U74" s="102">
        <v>3</v>
      </c>
      <c r="V74" s="102">
        <v>11</v>
      </c>
      <c r="W74" s="102">
        <v>87</v>
      </c>
      <c r="X74" s="102">
        <v>52</v>
      </c>
      <c r="Y74" s="102"/>
    </row>
    <row r="75" spans="1:25" ht="15">
      <c r="A75" s="93">
        <v>658</v>
      </c>
      <c r="B75" s="94" t="s">
        <v>996</v>
      </c>
      <c r="C75" s="95">
        <v>4070</v>
      </c>
      <c r="D75" s="96">
        <v>0</v>
      </c>
      <c r="E75" s="97">
        <v>0</v>
      </c>
      <c r="F75" s="96">
        <v>3</v>
      </c>
      <c r="G75" s="97">
        <v>3.4090909090909101</v>
      </c>
      <c r="H75" s="96">
        <v>14</v>
      </c>
      <c r="I75" s="97">
        <v>15.909090909090899</v>
      </c>
      <c r="J75" s="96">
        <v>11</v>
      </c>
      <c r="K75" s="97">
        <v>12.5</v>
      </c>
      <c r="L75" s="96">
        <v>37</v>
      </c>
      <c r="M75" s="97">
        <v>42.045454545454497</v>
      </c>
      <c r="N75" s="96">
        <v>23</v>
      </c>
      <c r="O75" s="97">
        <v>26.136363636363601</v>
      </c>
      <c r="P75" s="101">
        <v>88</v>
      </c>
      <c r="R75">
        <v>440</v>
      </c>
      <c r="S75" s="102">
        <v>14</v>
      </c>
      <c r="T75" s="102">
        <v>26</v>
      </c>
      <c r="U75" s="102">
        <v>70</v>
      </c>
      <c r="V75" s="102">
        <v>92</v>
      </c>
      <c r="W75" s="102">
        <v>279</v>
      </c>
      <c r="X75" s="102">
        <v>387</v>
      </c>
      <c r="Y75" s="102"/>
    </row>
    <row r="76" spans="1:25" ht="15">
      <c r="A76" s="93">
        <v>664</v>
      </c>
      <c r="B76" s="94" t="s">
        <v>997</v>
      </c>
      <c r="C76" s="95">
        <v>22252</v>
      </c>
      <c r="D76" s="96">
        <v>17</v>
      </c>
      <c r="E76" s="97">
        <v>4.19753086419753</v>
      </c>
      <c r="F76" s="96">
        <v>12</v>
      </c>
      <c r="G76" s="97">
        <v>2.9629629629629601</v>
      </c>
      <c r="H76" s="96">
        <v>27</v>
      </c>
      <c r="I76" s="97">
        <v>6.6666666666666696</v>
      </c>
      <c r="J76" s="96">
        <v>49</v>
      </c>
      <c r="K76" s="97">
        <v>12.0987654320988</v>
      </c>
      <c r="L76" s="96">
        <v>130</v>
      </c>
      <c r="M76" s="97">
        <v>32.098765432098801</v>
      </c>
      <c r="N76" s="96">
        <v>170</v>
      </c>
      <c r="O76" s="97">
        <v>41.975308641975303</v>
      </c>
      <c r="P76" s="101">
        <v>405</v>
      </c>
      <c r="R76">
        <v>467</v>
      </c>
      <c r="S76" s="102"/>
      <c r="T76" s="102">
        <v>1</v>
      </c>
      <c r="U76" s="102">
        <v>9</v>
      </c>
      <c r="V76" s="102">
        <v>5</v>
      </c>
      <c r="W76" s="102">
        <v>63</v>
      </c>
      <c r="X76" s="102">
        <v>22</v>
      </c>
      <c r="Y76" s="102"/>
    </row>
    <row r="77" spans="1:25" ht="15">
      <c r="A77" s="93">
        <v>686</v>
      </c>
      <c r="B77" s="94" t="s">
        <v>219</v>
      </c>
      <c r="C77" s="95">
        <v>40697</v>
      </c>
      <c r="D77" s="96">
        <v>20</v>
      </c>
      <c r="E77" s="97">
        <v>2.98507462686567</v>
      </c>
      <c r="F77" s="96">
        <v>30</v>
      </c>
      <c r="G77" s="97">
        <v>4.4776119402985097</v>
      </c>
      <c r="H77" s="96">
        <v>50</v>
      </c>
      <c r="I77" s="97">
        <v>7.4626865671641802</v>
      </c>
      <c r="J77" s="96">
        <v>42</v>
      </c>
      <c r="K77" s="97">
        <v>6.2686567164179099</v>
      </c>
      <c r="L77" s="96">
        <v>297</v>
      </c>
      <c r="M77" s="97">
        <v>44.328358208955201</v>
      </c>
      <c r="N77" s="96">
        <v>231</v>
      </c>
      <c r="O77" s="97">
        <v>34.477611940298502</v>
      </c>
      <c r="P77" s="101">
        <v>670</v>
      </c>
      <c r="R77">
        <v>475</v>
      </c>
      <c r="S77" s="102">
        <v>3</v>
      </c>
      <c r="T77" s="102">
        <v>7</v>
      </c>
      <c r="U77" s="102">
        <v>12</v>
      </c>
      <c r="V77" s="102">
        <v>12</v>
      </c>
      <c r="W77" s="102">
        <v>39</v>
      </c>
      <c r="X77" s="102">
        <v>13</v>
      </c>
      <c r="Y77" s="102"/>
    </row>
    <row r="78" spans="1:25" ht="15">
      <c r="A78" s="93">
        <v>819</v>
      </c>
      <c r="B78" s="94" t="s">
        <v>240</v>
      </c>
      <c r="C78" s="95">
        <v>4767</v>
      </c>
      <c r="D78" s="96">
        <v>2</v>
      </c>
      <c r="E78" s="97">
        <v>1.92307692307692</v>
      </c>
      <c r="F78" s="96">
        <v>1</v>
      </c>
      <c r="G78" s="97">
        <v>0.96153846153846201</v>
      </c>
      <c r="H78" s="96">
        <v>4</v>
      </c>
      <c r="I78" s="97">
        <v>3.8461538461538498</v>
      </c>
      <c r="J78" s="96">
        <v>8</v>
      </c>
      <c r="K78" s="97">
        <v>7.6923076923076898</v>
      </c>
      <c r="L78" s="96">
        <v>70</v>
      </c>
      <c r="M78" s="97">
        <v>67.307692307692307</v>
      </c>
      <c r="N78" s="96">
        <v>19</v>
      </c>
      <c r="O78" s="97">
        <v>18.269230769230798</v>
      </c>
      <c r="P78" s="101">
        <v>104</v>
      </c>
      <c r="R78">
        <v>480</v>
      </c>
      <c r="S78" s="102">
        <v>6</v>
      </c>
      <c r="T78" s="102">
        <v>18</v>
      </c>
      <c r="U78" s="102">
        <v>21</v>
      </c>
      <c r="V78" s="102">
        <v>31</v>
      </c>
      <c r="W78" s="102">
        <v>183</v>
      </c>
      <c r="X78" s="102">
        <v>36</v>
      </c>
      <c r="Y78" s="102"/>
    </row>
    <row r="79" spans="1:25" ht="15">
      <c r="A79" s="93">
        <v>854</v>
      </c>
      <c r="B79" s="94" t="s">
        <v>248</v>
      </c>
      <c r="C79" s="95">
        <v>15105</v>
      </c>
      <c r="D79" s="96">
        <v>3</v>
      </c>
      <c r="E79" s="97">
        <v>1.1235955056179801</v>
      </c>
      <c r="F79" s="96">
        <v>9</v>
      </c>
      <c r="G79" s="97">
        <v>3.3707865168539302</v>
      </c>
      <c r="H79" s="96">
        <v>10</v>
      </c>
      <c r="I79" s="97">
        <v>3.7453183520599298</v>
      </c>
      <c r="J79" s="96">
        <v>18</v>
      </c>
      <c r="K79" s="97">
        <v>6.7415730337078603</v>
      </c>
      <c r="L79" s="96">
        <v>190</v>
      </c>
      <c r="M79" s="97">
        <v>71.161048689138596</v>
      </c>
      <c r="N79" s="96">
        <v>37</v>
      </c>
      <c r="O79" s="97">
        <v>13.857677902621701</v>
      </c>
      <c r="P79" s="101">
        <v>267</v>
      </c>
      <c r="R79">
        <v>483</v>
      </c>
      <c r="S79" s="102">
        <v>3</v>
      </c>
      <c r="T79" s="102">
        <v>13</v>
      </c>
      <c r="U79" s="102">
        <v>14</v>
      </c>
      <c r="V79" s="102">
        <v>12</v>
      </c>
      <c r="W79" s="102">
        <v>140</v>
      </c>
      <c r="X79" s="102">
        <v>31</v>
      </c>
      <c r="Y79" s="102"/>
    </row>
    <row r="80" spans="1:25" ht="15">
      <c r="A80" s="93">
        <v>887</v>
      </c>
      <c r="B80" s="94" t="s">
        <v>261</v>
      </c>
      <c r="C80" s="95">
        <v>41853</v>
      </c>
      <c r="D80" s="96">
        <v>37</v>
      </c>
      <c r="E80" s="97">
        <v>4.1248606465997799</v>
      </c>
      <c r="F80" s="96">
        <v>52</v>
      </c>
      <c r="G80" s="97">
        <v>5.7971014492753596</v>
      </c>
      <c r="H80" s="96">
        <v>81</v>
      </c>
      <c r="I80" s="97">
        <v>9.0301003344481607</v>
      </c>
      <c r="J80" s="96">
        <v>89</v>
      </c>
      <c r="K80" s="97">
        <v>9.9219620958751396</v>
      </c>
      <c r="L80" s="96">
        <v>337</v>
      </c>
      <c r="M80" s="97">
        <v>37.569676700111501</v>
      </c>
      <c r="N80" s="96">
        <v>301</v>
      </c>
      <c r="O80" s="97">
        <v>33.556298773690102</v>
      </c>
      <c r="P80" s="101">
        <v>897</v>
      </c>
      <c r="R80">
        <v>490</v>
      </c>
      <c r="S80" s="102">
        <v>26</v>
      </c>
      <c r="T80" s="102">
        <v>50</v>
      </c>
      <c r="U80" s="102">
        <v>75</v>
      </c>
      <c r="V80" s="102">
        <v>80</v>
      </c>
      <c r="W80" s="102">
        <v>657</v>
      </c>
      <c r="X80" s="102">
        <v>187</v>
      </c>
      <c r="Y80" s="102"/>
    </row>
    <row r="81" spans="1:25">
      <c r="A81" s="89">
        <v>7</v>
      </c>
      <c r="B81" s="90" t="s">
        <v>322</v>
      </c>
      <c r="C81" s="91">
        <v>763096</v>
      </c>
      <c r="D81" s="91">
        <v>244</v>
      </c>
      <c r="E81" s="92">
        <v>2.60349978659838</v>
      </c>
      <c r="F81" s="91">
        <v>335</v>
      </c>
      <c r="G81" s="92">
        <v>3.57447716602646</v>
      </c>
      <c r="H81" s="91">
        <v>632</v>
      </c>
      <c r="I81" s="92">
        <v>6.7434912505335003</v>
      </c>
      <c r="J81" s="91">
        <v>780</v>
      </c>
      <c r="K81" s="92">
        <v>8.3226632522407193</v>
      </c>
      <c r="L81" s="91">
        <v>3932</v>
      </c>
      <c r="M81" s="92">
        <v>41.954758856167302</v>
      </c>
      <c r="N81" s="91">
        <v>3449</v>
      </c>
      <c r="O81" s="92">
        <v>36.801109688433598</v>
      </c>
      <c r="P81" s="100">
        <v>9372</v>
      </c>
      <c r="R81">
        <v>495</v>
      </c>
      <c r="S81" s="102">
        <v>8</v>
      </c>
      <c r="T81" s="102">
        <v>10</v>
      </c>
      <c r="U81" s="102">
        <v>21</v>
      </c>
      <c r="V81" s="102">
        <v>25</v>
      </c>
      <c r="W81" s="102">
        <v>234</v>
      </c>
      <c r="X81" s="102">
        <v>91</v>
      </c>
      <c r="Y81" s="102"/>
    </row>
    <row r="82" spans="1:25" ht="15">
      <c r="A82" s="93">
        <v>2</v>
      </c>
      <c r="B82" s="94" t="s">
        <v>8</v>
      </c>
      <c r="C82" s="95">
        <v>21126</v>
      </c>
      <c r="D82" s="96">
        <v>13</v>
      </c>
      <c r="E82" s="97">
        <v>2.8199566160520599</v>
      </c>
      <c r="F82" s="96">
        <v>11</v>
      </c>
      <c r="G82" s="97">
        <v>2.3861171366594398</v>
      </c>
      <c r="H82" s="96">
        <v>27</v>
      </c>
      <c r="I82" s="97">
        <v>5.8568329718004302</v>
      </c>
      <c r="J82" s="96">
        <v>31</v>
      </c>
      <c r="K82" s="97">
        <v>6.7245119305856802</v>
      </c>
      <c r="L82" s="96">
        <v>196</v>
      </c>
      <c r="M82" s="97">
        <v>42.5162689804772</v>
      </c>
      <c r="N82" s="96">
        <v>183</v>
      </c>
      <c r="O82" s="97">
        <v>39.696312364425197</v>
      </c>
      <c r="P82" s="101">
        <v>461</v>
      </c>
      <c r="R82">
        <v>501</v>
      </c>
      <c r="S82" s="102">
        <v>1</v>
      </c>
      <c r="T82" s="102"/>
      <c r="U82" s="102"/>
      <c r="V82" s="102">
        <v>3</v>
      </c>
      <c r="W82" s="102">
        <v>29</v>
      </c>
      <c r="X82" s="102">
        <v>20</v>
      </c>
      <c r="Y82" s="102"/>
    </row>
    <row r="83" spans="1:25" ht="15">
      <c r="A83" s="93">
        <v>21</v>
      </c>
      <c r="B83" s="94" t="s">
        <v>12</v>
      </c>
      <c r="C83" s="95">
        <v>5347</v>
      </c>
      <c r="D83" s="96">
        <v>1</v>
      </c>
      <c r="E83" s="97">
        <v>1.6949152542372901</v>
      </c>
      <c r="F83" s="96">
        <v>2</v>
      </c>
      <c r="G83" s="97">
        <v>3.3898305084745801</v>
      </c>
      <c r="H83" s="96">
        <v>4</v>
      </c>
      <c r="I83" s="97">
        <v>6.7796610169491496</v>
      </c>
      <c r="J83" s="96">
        <v>3</v>
      </c>
      <c r="K83" s="97">
        <v>5.0847457627118704</v>
      </c>
      <c r="L83" s="96">
        <v>34</v>
      </c>
      <c r="M83" s="97">
        <v>57.627118644067799</v>
      </c>
      <c r="N83" s="96">
        <v>15</v>
      </c>
      <c r="O83" s="97">
        <v>25.4237288135593</v>
      </c>
      <c r="P83" s="101">
        <v>59</v>
      </c>
      <c r="R83">
        <v>541</v>
      </c>
      <c r="S83" s="102">
        <v>7</v>
      </c>
      <c r="T83" s="102">
        <v>4</v>
      </c>
      <c r="U83" s="102">
        <v>12</v>
      </c>
      <c r="V83" s="102">
        <v>28</v>
      </c>
      <c r="W83" s="102">
        <v>106</v>
      </c>
      <c r="X83" s="102">
        <v>128</v>
      </c>
      <c r="Y83" s="102"/>
    </row>
    <row r="84" spans="1:25" ht="15">
      <c r="A84" s="93">
        <v>55</v>
      </c>
      <c r="B84" s="94" t="s">
        <v>998</v>
      </c>
      <c r="C84" s="95">
        <v>8242</v>
      </c>
      <c r="D84" s="96">
        <v>6</v>
      </c>
      <c r="E84" s="97">
        <v>2.9268292682926802</v>
      </c>
      <c r="F84" s="96">
        <v>12</v>
      </c>
      <c r="G84" s="97">
        <v>5.8536585365853702</v>
      </c>
      <c r="H84" s="96">
        <v>27</v>
      </c>
      <c r="I84" s="97">
        <v>13.170731707317101</v>
      </c>
      <c r="J84" s="96">
        <v>19</v>
      </c>
      <c r="K84" s="97">
        <v>9.2682926829268304</v>
      </c>
      <c r="L84" s="96">
        <v>106</v>
      </c>
      <c r="M84" s="97">
        <v>51.707317073170699</v>
      </c>
      <c r="N84" s="96">
        <v>35</v>
      </c>
      <c r="O84" s="97">
        <v>17.0731707317073</v>
      </c>
      <c r="P84" s="101">
        <v>205</v>
      </c>
      <c r="R84">
        <v>543</v>
      </c>
      <c r="S84" s="102">
        <v>6</v>
      </c>
      <c r="T84" s="102">
        <v>5</v>
      </c>
      <c r="U84" s="102">
        <v>17</v>
      </c>
      <c r="V84" s="102">
        <v>18</v>
      </c>
      <c r="W84" s="102">
        <v>128</v>
      </c>
      <c r="X84" s="102">
        <v>13</v>
      </c>
      <c r="Y84" s="102"/>
    </row>
    <row r="85" spans="1:25" ht="15">
      <c r="A85" s="93">
        <v>148</v>
      </c>
      <c r="B85" s="94" t="s">
        <v>73</v>
      </c>
      <c r="C85" s="95">
        <v>70734</v>
      </c>
      <c r="D85" s="96">
        <v>16</v>
      </c>
      <c r="E85" s="97">
        <v>2.30880230880231</v>
      </c>
      <c r="F85" s="96">
        <v>16</v>
      </c>
      <c r="G85" s="97">
        <v>2.30880230880231</v>
      </c>
      <c r="H85" s="96">
        <v>39</v>
      </c>
      <c r="I85" s="97">
        <v>5.6277056277056303</v>
      </c>
      <c r="J85" s="96">
        <v>62</v>
      </c>
      <c r="K85" s="97">
        <v>8.9466089466089507</v>
      </c>
      <c r="L85" s="96">
        <v>278</v>
      </c>
      <c r="M85" s="97">
        <v>40.115440115440101</v>
      </c>
      <c r="N85" s="96">
        <v>282</v>
      </c>
      <c r="O85" s="97">
        <v>40.692640692640701</v>
      </c>
      <c r="P85" s="101">
        <v>693</v>
      </c>
      <c r="R85">
        <v>576</v>
      </c>
      <c r="S85" s="102">
        <v>3</v>
      </c>
      <c r="T85" s="102">
        <v>6</v>
      </c>
      <c r="U85" s="102">
        <v>6</v>
      </c>
      <c r="V85" s="102">
        <v>6</v>
      </c>
      <c r="W85" s="102">
        <v>59</v>
      </c>
      <c r="X85" s="102">
        <v>32</v>
      </c>
      <c r="Y85" s="102"/>
    </row>
    <row r="86" spans="1:25" ht="15">
      <c r="A86" s="93">
        <v>197</v>
      </c>
      <c r="B86" s="94" t="s">
        <v>84</v>
      </c>
      <c r="C86" s="95">
        <v>16099</v>
      </c>
      <c r="D86" s="96">
        <v>11</v>
      </c>
      <c r="E86" s="97">
        <v>3.7288135593220302</v>
      </c>
      <c r="F86" s="96">
        <v>8</v>
      </c>
      <c r="G86" s="97">
        <v>2.71186440677966</v>
      </c>
      <c r="H86" s="96">
        <v>20</v>
      </c>
      <c r="I86" s="97">
        <v>6.7796610169491496</v>
      </c>
      <c r="J86" s="96">
        <v>20</v>
      </c>
      <c r="K86" s="97">
        <v>6.7796610169491496</v>
      </c>
      <c r="L86" s="96">
        <v>143</v>
      </c>
      <c r="M86" s="97">
        <v>48.4745762711864</v>
      </c>
      <c r="N86" s="96">
        <v>93</v>
      </c>
      <c r="O86" s="97">
        <v>31.5254237288136</v>
      </c>
      <c r="P86" s="101">
        <v>295</v>
      </c>
      <c r="R86">
        <v>579</v>
      </c>
      <c r="S86" s="102">
        <v>26</v>
      </c>
      <c r="T86" s="102">
        <v>44</v>
      </c>
      <c r="U86" s="102">
        <v>55</v>
      </c>
      <c r="V86" s="102">
        <v>58</v>
      </c>
      <c r="W86" s="102">
        <v>271</v>
      </c>
      <c r="X86" s="102">
        <v>255</v>
      </c>
      <c r="Y86" s="102"/>
    </row>
    <row r="87" spans="1:25" ht="15">
      <c r="A87" s="93">
        <v>206</v>
      </c>
      <c r="B87" s="94" t="s">
        <v>86</v>
      </c>
      <c r="C87" s="95">
        <v>5136</v>
      </c>
      <c r="D87" s="96">
        <v>1</v>
      </c>
      <c r="E87" s="97">
        <v>1.35135135135135</v>
      </c>
      <c r="F87" s="96">
        <v>3</v>
      </c>
      <c r="G87" s="97">
        <v>4.0540540540540499</v>
      </c>
      <c r="H87" s="96">
        <v>6</v>
      </c>
      <c r="I87" s="97">
        <v>8.1081081081081106</v>
      </c>
      <c r="J87" s="96">
        <v>2</v>
      </c>
      <c r="K87" s="97">
        <v>2.7027027027027</v>
      </c>
      <c r="L87" s="96">
        <v>39</v>
      </c>
      <c r="M87" s="97">
        <v>52.702702702702702</v>
      </c>
      <c r="N87" s="96">
        <v>23</v>
      </c>
      <c r="O87" s="97">
        <v>31.081081081081098</v>
      </c>
      <c r="P87" s="101">
        <v>74</v>
      </c>
      <c r="R87">
        <v>585</v>
      </c>
      <c r="S87" s="102">
        <v>3</v>
      </c>
      <c r="T87" s="102">
        <v>4</v>
      </c>
      <c r="U87" s="102">
        <v>19</v>
      </c>
      <c r="V87" s="102">
        <v>20</v>
      </c>
      <c r="W87" s="102">
        <v>165</v>
      </c>
      <c r="X87" s="102">
        <v>65</v>
      </c>
      <c r="Y87" s="102"/>
    </row>
    <row r="88" spans="1:25" ht="15">
      <c r="A88" s="93">
        <v>313</v>
      </c>
      <c r="B88" s="94" t="s">
        <v>999</v>
      </c>
      <c r="C88" s="95">
        <v>10502</v>
      </c>
      <c r="D88" s="96">
        <v>7</v>
      </c>
      <c r="E88" s="97">
        <v>3.3492822966507201</v>
      </c>
      <c r="F88" s="96">
        <v>14</v>
      </c>
      <c r="G88" s="97">
        <v>6.6985645933014402</v>
      </c>
      <c r="H88" s="96">
        <v>10</v>
      </c>
      <c r="I88" s="97">
        <v>4.7846889952153102</v>
      </c>
      <c r="J88" s="96">
        <v>14</v>
      </c>
      <c r="K88" s="97">
        <v>6.6985645933014402</v>
      </c>
      <c r="L88" s="96">
        <v>103</v>
      </c>
      <c r="M88" s="97">
        <v>49.282296650717697</v>
      </c>
      <c r="N88" s="96">
        <v>61</v>
      </c>
      <c r="O88" s="97">
        <v>29.186602870813399</v>
      </c>
      <c r="P88" s="101">
        <v>209</v>
      </c>
      <c r="R88">
        <v>591</v>
      </c>
      <c r="S88" s="102">
        <v>5</v>
      </c>
      <c r="T88" s="102">
        <v>9</v>
      </c>
      <c r="U88" s="102">
        <v>13</v>
      </c>
      <c r="V88" s="102">
        <v>25</v>
      </c>
      <c r="W88" s="102">
        <v>177</v>
      </c>
      <c r="X88" s="102">
        <v>54</v>
      </c>
      <c r="Y88" s="102"/>
    </row>
    <row r="89" spans="1:25" ht="15">
      <c r="A89" s="93">
        <v>318</v>
      </c>
      <c r="B89" s="94" t="s">
        <v>120</v>
      </c>
      <c r="C89" s="95">
        <v>66158</v>
      </c>
      <c r="D89" s="96">
        <v>7</v>
      </c>
      <c r="E89" s="97">
        <v>1.5317286652078801</v>
      </c>
      <c r="F89" s="96">
        <v>9</v>
      </c>
      <c r="G89" s="97">
        <v>1.96936542669584</v>
      </c>
      <c r="H89" s="96">
        <v>17</v>
      </c>
      <c r="I89" s="97">
        <v>3.7199124726477</v>
      </c>
      <c r="J89" s="96">
        <v>41</v>
      </c>
      <c r="K89" s="97">
        <v>8.97155361050328</v>
      </c>
      <c r="L89" s="96">
        <v>193</v>
      </c>
      <c r="M89" s="97">
        <v>42.231947483588598</v>
      </c>
      <c r="N89" s="96">
        <v>190</v>
      </c>
      <c r="O89" s="97">
        <v>41.5754923413567</v>
      </c>
      <c r="P89" s="101">
        <v>457</v>
      </c>
      <c r="R89">
        <v>604</v>
      </c>
      <c r="S89" s="102">
        <v>5</v>
      </c>
      <c r="T89" s="102">
        <v>12</v>
      </c>
      <c r="U89" s="102">
        <v>25</v>
      </c>
      <c r="V89" s="102">
        <v>28</v>
      </c>
      <c r="W89" s="102">
        <v>295</v>
      </c>
      <c r="X89" s="102">
        <v>81</v>
      </c>
      <c r="Y89" s="102"/>
    </row>
    <row r="90" spans="1:25" ht="15">
      <c r="A90" s="93">
        <v>321</v>
      </c>
      <c r="B90" s="94" t="s">
        <v>122</v>
      </c>
      <c r="C90" s="95">
        <v>9842</v>
      </c>
      <c r="D90" s="96">
        <v>5</v>
      </c>
      <c r="E90" s="97">
        <v>5.1020408163265296</v>
      </c>
      <c r="F90" s="96">
        <v>4</v>
      </c>
      <c r="G90" s="97">
        <v>4.0816326530612201</v>
      </c>
      <c r="H90" s="96">
        <v>7</v>
      </c>
      <c r="I90" s="97">
        <v>7.1428571428571397</v>
      </c>
      <c r="J90" s="96">
        <v>5</v>
      </c>
      <c r="K90" s="97">
        <v>5.1020408163265296</v>
      </c>
      <c r="L90" s="96">
        <v>52</v>
      </c>
      <c r="M90" s="97">
        <v>53.061224489795897</v>
      </c>
      <c r="N90" s="96">
        <v>25</v>
      </c>
      <c r="O90" s="97">
        <v>25.5102040816327</v>
      </c>
      <c r="P90" s="101">
        <v>98</v>
      </c>
      <c r="R90">
        <v>607</v>
      </c>
      <c r="S90" s="102">
        <v>1</v>
      </c>
      <c r="T90" s="102">
        <v>5</v>
      </c>
      <c r="U90" s="102">
        <v>3</v>
      </c>
      <c r="V90" s="102">
        <v>10</v>
      </c>
      <c r="W90" s="102">
        <v>77</v>
      </c>
      <c r="X90" s="102">
        <v>85</v>
      </c>
      <c r="Y90" s="102"/>
    </row>
    <row r="91" spans="1:25" ht="15">
      <c r="A91" s="93">
        <v>376</v>
      </c>
      <c r="B91" s="94" t="s">
        <v>1000</v>
      </c>
      <c r="C91" s="95">
        <v>74386</v>
      </c>
      <c r="D91" s="96">
        <v>14</v>
      </c>
      <c r="E91" s="97">
        <v>1.9971469329529199</v>
      </c>
      <c r="F91" s="96">
        <v>31</v>
      </c>
      <c r="G91" s="97">
        <v>4.4222539229671902</v>
      </c>
      <c r="H91" s="96">
        <v>43</v>
      </c>
      <c r="I91" s="97">
        <v>6.1340941512125502</v>
      </c>
      <c r="J91" s="96">
        <v>54</v>
      </c>
      <c r="K91" s="97">
        <v>7.7032810271041399</v>
      </c>
      <c r="L91" s="96">
        <v>250</v>
      </c>
      <c r="M91" s="97">
        <v>35.663338088445101</v>
      </c>
      <c r="N91" s="96">
        <v>309</v>
      </c>
      <c r="O91" s="97">
        <v>44.079885877318098</v>
      </c>
      <c r="P91" s="101">
        <v>701</v>
      </c>
      <c r="R91">
        <v>615</v>
      </c>
      <c r="S91" s="102">
        <v>82</v>
      </c>
      <c r="T91" s="102">
        <v>87</v>
      </c>
      <c r="U91" s="102">
        <v>173</v>
      </c>
      <c r="V91" s="102">
        <v>193</v>
      </c>
      <c r="W91" s="102">
        <v>664</v>
      </c>
      <c r="X91" s="102">
        <v>796</v>
      </c>
      <c r="Y91" s="102"/>
    </row>
    <row r="92" spans="1:25" ht="15">
      <c r="A92" s="93">
        <v>400</v>
      </c>
      <c r="B92" s="94" t="s">
        <v>1001</v>
      </c>
      <c r="C92" s="95">
        <v>24374</v>
      </c>
      <c r="D92" s="96">
        <v>6</v>
      </c>
      <c r="E92" s="97">
        <v>2.5316455696202498</v>
      </c>
      <c r="F92" s="96">
        <v>6</v>
      </c>
      <c r="G92" s="97">
        <v>2.5316455696202498</v>
      </c>
      <c r="H92" s="96">
        <v>20</v>
      </c>
      <c r="I92" s="97">
        <v>8.4388185654008403</v>
      </c>
      <c r="J92" s="96">
        <v>15</v>
      </c>
      <c r="K92" s="97">
        <v>6.3291139240506302</v>
      </c>
      <c r="L92" s="96">
        <v>124</v>
      </c>
      <c r="M92" s="97">
        <v>52.320675105485201</v>
      </c>
      <c r="N92" s="96">
        <v>66</v>
      </c>
      <c r="O92" s="97">
        <v>27.848101265822802</v>
      </c>
      <c r="P92" s="101">
        <v>237</v>
      </c>
      <c r="R92">
        <v>628</v>
      </c>
      <c r="S92" s="102">
        <v>6</v>
      </c>
      <c r="T92" s="102">
        <v>13</v>
      </c>
      <c r="U92" s="102">
        <v>16</v>
      </c>
      <c r="V92" s="102">
        <v>13</v>
      </c>
      <c r="W92" s="102">
        <v>113</v>
      </c>
      <c r="X92" s="102">
        <v>41</v>
      </c>
      <c r="Y92" s="102"/>
    </row>
    <row r="93" spans="1:25" ht="15">
      <c r="A93" s="93">
        <v>440</v>
      </c>
      <c r="B93" s="94" t="s">
        <v>149</v>
      </c>
      <c r="C93" s="95">
        <v>75558</v>
      </c>
      <c r="D93" s="96">
        <v>14</v>
      </c>
      <c r="E93" s="97">
        <v>1.61290322580645</v>
      </c>
      <c r="F93" s="96">
        <v>26</v>
      </c>
      <c r="G93" s="97">
        <v>2.9953917050691201</v>
      </c>
      <c r="H93" s="96">
        <v>70</v>
      </c>
      <c r="I93" s="97">
        <v>8.0645161290322598</v>
      </c>
      <c r="J93" s="96">
        <v>92</v>
      </c>
      <c r="K93" s="97">
        <v>10.599078341013801</v>
      </c>
      <c r="L93" s="96">
        <v>279</v>
      </c>
      <c r="M93" s="97">
        <v>32.142857142857103</v>
      </c>
      <c r="N93" s="96">
        <v>387</v>
      </c>
      <c r="O93" s="97">
        <v>44.585253456221203</v>
      </c>
      <c r="P93" s="101">
        <v>868</v>
      </c>
      <c r="R93">
        <v>631</v>
      </c>
      <c r="S93" s="102">
        <v>10</v>
      </c>
      <c r="T93" s="102">
        <v>8</v>
      </c>
      <c r="U93" s="102">
        <v>13</v>
      </c>
      <c r="V93" s="102">
        <v>30</v>
      </c>
      <c r="W93" s="102">
        <v>226</v>
      </c>
      <c r="X93" s="102">
        <v>288</v>
      </c>
      <c r="Y93" s="102"/>
    </row>
    <row r="94" spans="1:25" ht="15">
      <c r="A94" s="93">
        <v>483</v>
      </c>
      <c r="B94" s="94" t="s">
        <v>157</v>
      </c>
      <c r="C94" s="95">
        <v>11059</v>
      </c>
      <c r="D94" s="96">
        <v>3</v>
      </c>
      <c r="E94" s="97">
        <v>1.40845070422535</v>
      </c>
      <c r="F94" s="96">
        <v>13</v>
      </c>
      <c r="G94" s="97">
        <v>6.1032863849765304</v>
      </c>
      <c r="H94" s="96">
        <v>14</v>
      </c>
      <c r="I94" s="97">
        <v>6.5727699530516404</v>
      </c>
      <c r="J94" s="96">
        <v>12</v>
      </c>
      <c r="K94" s="97">
        <v>5.6338028169014098</v>
      </c>
      <c r="L94" s="96">
        <v>140</v>
      </c>
      <c r="M94" s="97">
        <v>65.727699530516404</v>
      </c>
      <c r="N94" s="96">
        <v>31</v>
      </c>
      <c r="O94" s="97">
        <v>14.553990610328601</v>
      </c>
      <c r="P94" s="101">
        <v>213</v>
      </c>
      <c r="R94">
        <v>642</v>
      </c>
      <c r="S94" s="102">
        <v>1</v>
      </c>
      <c r="T94" s="102">
        <v>4</v>
      </c>
      <c r="U94" s="102">
        <v>12</v>
      </c>
      <c r="V94" s="102">
        <v>12</v>
      </c>
      <c r="W94" s="102">
        <v>145</v>
      </c>
      <c r="X94" s="102">
        <v>43</v>
      </c>
      <c r="Y94" s="102"/>
    </row>
    <row r="95" spans="1:25" ht="15">
      <c r="A95" s="93">
        <v>541</v>
      </c>
      <c r="B95" s="94" t="s">
        <v>509</v>
      </c>
      <c r="C95" s="95">
        <v>24121</v>
      </c>
      <c r="D95" s="96">
        <v>7</v>
      </c>
      <c r="E95" s="97">
        <v>2.45614035087719</v>
      </c>
      <c r="F95" s="96">
        <v>4</v>
      </c>
      <c r="G95" s="97">
        <v>1.40350877192982</v>
      </c>
      <c r="H95" s="96">
        <v>12</v>
      </c>
      <c r="I95" s="97">
        <v>4.2105263157894699</v>
      </c>
      <c r="J95" s="96">
        <v>28</v>
      </c>
      <c r="K95" s="97">
        <v>9.8245614035087705</v>
      </c>
      <c r="L95" s="96">
        <v>106</v>
      </c>
      <c r="M95" s="97">
        <v>37.1929824561403</v>
      </c>
      <c r="N95" s="96">
        <v>128</v>
      </c>
      <c r="O95" s="97">
        <v>44.912280701754398</v>
      </c>
      <c r="P95" s="101">
        <v>285</v>
      </c>
      <c r="R95">
        <v>647</v>
      </c>
      <c r="S95" s="102">
        <v>4</v>
      </c>
      <c r="T95" s="102">
        <v>4</v>
      </c>
      <c r="U95" s="102">
        <v>14</v>
      </c>
      <c r="V95" s="102">
        <v>8</v>
      </c>
      <c r="W95" s="102">
        <v>78</v>
      </c>
      <c r="X95" s="102">
        <v>33</v>
      </c>
      <c r="Y95" s="102"/>
    </row>
    <row r="96" spans="1:25" ht="15">
      <c r="A96" s="93">
        <v>607</v>
      </c>
      <c r="B96" s="94" t="s">
        <v>510</v>
      </c>
      <c r="C96" s="95">
        <v>27622</v>
      </c>
      <c r="D96" s="96">
        <v>1</v>
      </c>
      <c r="E96" s="97">
        <v>0.55248618784530401</v>
      </c>
      <c r="F96" s="96">
        <v>5</v>
      </c>
      <c r="G96" s="97">
        <v>2.7624309392265198</v>
      </c>
      <c r="H96" s="96">
        <v>3</v>
      </c>
      <c r="I96" s="97">
        <v>1.65745856353591</v>
      </c>
      <c r="J96" s="96">
        <v>10</v>
      </c>
      <c r="K96" s="97">
        <v>5.5248618784530397</v>
      </c>
      <c r="L96" s="96">
        <v>77</v>
      </c>
      <c r="M96" s="97">
        <v>42.541436464088399</v>
      </c>
      <c r="N96" s="96">
        <v>85</v>
      </c>
      <c r="O96" s="97">
        <v>46.961325966850801</v>
      </c>
      <c r="P96" s="101">
        <v>181</v>
      </c>
      <c r="R96">
        <v>649</v>
      </c>
      <c r="S96" s="102">
        <v>3</v>
      </c>
      <c r="T96" s="102">
        <v>11</v>
      </c>
      <c r="U96" s="102">
        <v>19</v>
      </c>
      <c r="V96" s="102">
        <v>20</v>
      </c>
      <c r="W96" s="102">
        <v>170</v>
      </c>
      <c r="X96" s="102">
        <v>58</v>
      </c>
      <c r="Y96" s="102"/>
    </row>
    <row r="97" spans="1:25" ht="15">
      <c r="A97" s="93">
        <v>615</v>
      </c>
      <c r="B97" s="94" t="s">
        <v>1002</v>
      </c>
      <c r="C97" s="95">
        <v>156303</v>
      </c>
      <c r="D97" s="96">
        <v>82</v>
      </c>
      <c r="E97" s="97">
        <v>4.1102756892230596</v>
      </c>
      <c r="F97" s="96">
        <v>87</v>
      </c>
      <c r="G97" s="97">
        <v>4.3609022556391004</v>
      </c>
      <c r="H97" s="96">
        <v>173</v>
      </c>
      <c r="I97" s="97">
        <v>8.6716791979949903</v>
      </c>
      <c r="J97" s="96">
        <v>193</v>
      </c>
      <c r="K97" s="97">
        <v>9.6741854636591498</v>
      </c>
      <c r="L97" s="96">
        <v>664</v>
      </c>
      <c r="M97" s="97">
        <v>33.283208020050097</v>
      </c>
      <c r="N97" s="96">
        <v>796</v>
      </c>
      <c r="O97" s="97">
        <v>39.8997493734336</v>
      </c>
      <c r="P97" s="101">
        <v>1995</v>
      </c>
      <c r="R97">
        <v>652</v>
      </c>
      <c r="S97" s="102"/>
      <c r="T97" s="102">
        <v>4</v>
      </c>
      <c r="U97" s="102">
        <v>9</v>
      </c>
      <c r="V97" s="102">
        <v>4</v>
      </c>
      <c r="W97" s="102">
        <v>78</v>
      </c>
      <c r="X97" s="102">
        <v>14</v>
      </c>
      <c r="Y97" s="102"/>
    </row>
    <row r="98" spans="1:25" ht="15">
      <c r="A98" s="93">
        <v>649</v>
      </c>
      <c r="B98" s="94" t="s">
        <v>1003</v>
      </c>
      <c r="C98" s="95">
        <v>16961</v>
      </c>
      <c r="D98" s="96">
        <v>3</v>
      </c>
      <c r="E98" s="97">
        <v>1.0676156583629901</v>
      </c>
      <c r="F98" s="96">
        <v>11</v>
      </c>
      <c r="G98" s="97">
        <v>3.9145907473309598</v>
      </c>
      <c r="H98" s="96">
        <v>19</v>
      </c>
      <c r="I98" s="97">
        <v>6.7615658362989297</v>
      </c>
      <c r="J98" s="96">
        <v>20</v>
      </c>
      <c r="K98" s="97">
        <v>7.1174377224199299</v>
      </c>
      <c r="L98" s="96">
        <v>170</v>
      </c>
      <c r="M98" s="97">
        <v>60.4982206405694</v>
      </c>
      <c r="N98" s="96">
        <v>58</v>
      </c>
      <c r="O98" s="97">
        <v>20.640569395017799</v>
      </c>
      <c r="P98" s="101">
        <v>281</v>
      </c>
      <c r="R98">
        <v>656</v>
      </c>
      <c r="S98" s="102">
        <v>4</v>
      </c>
      <c r="T98" s="102">
        <v>6</v>
      </c>
      <c r="U98" s="102">
        <v>13</v>
      </c>
      <c r="V98" s="102">
        <v>23</v>
      </c>
      <c r="W98" s="102">
        <v>86</v>
      </c>
      <c r="X98" s="102">
        <v>121</v>
      </c>
      <c r="Y98" s="102"/>
    </row>
    <row r="99" spans="1:25" ht="15">
      <c r="A99" s="93">
        <v>652</v>
      </c>
      <c r="B99" s="94" t="s">
        <v>193</v>
      </c>
      <c r="C99" s="95">
        <v>6089</v>
      </c>
      <c r="D99" s="96">
        <v>0</v>
      </c>
      <c r="E99" s="97">
        <v>0</v>
      </c>
      <c r="F99" s="96">
        <v>4</v>
      </c>
      <c r="G99" s="97">
        <v>3.6697247706421998</v>
      </c>
      <c r="H99" s="96">
        <v>9</v>
      </c>
      <c r="I99" s="97">
        <v>8.2568807339449606</v>
      </c>
      <c r="J99" s="96">
        <v>4</v>
      </c>
      <c r="K99" s="97">
        <v>3.6697247706421998</v>
      </c>
      <c r="L99" s="96">
        <v>78</v>
      </c>
      <c r="M99" s="97">
        <v>71.559633027522906</v>
      </c>
      <c r="N99" s="96">
        <v>14</v>
      </c>
      <c r="O99" s="97">
        <v>12.8440366972477</v>
      </c>
      <c r="P99" s="101">
        <v>109</v>
      </c>
      <c r="R99">
        <v>658</v>
      </c>
      <c r="S99" s="102"/>
      <c r="T99" s="102">
        <v>3</v>
      </c>
      <c r="U99" s="102">
        <v>14</v>
      </c>
      <c r="V99" s="102">
        <v>11</v>
      </c>
      <c r="W99" s="102">
        <v>37</v>
      </c>
      <c r="X99" s="102">
        <v>23</v>
      </c>
      <c r="Y99" s="102"/>
    </row>
    <row r="100" spans="1:25" ht="15">
      <c r="A100" s="93">
        <v>660</v>
      </c>
      <c r="B100" s="94" t="s">
        <v>1004</v>
      </c>
      <c r="C100" s="95">
        <v>14593</v>
      </c>
      <c r="D100" s="96">
        <v>6</v>
      </c>
      <c r="E100" s="97">
        <v>2.5423728813559299</v>
      </c>
      <c r="F100" s="96">
        <v>11</v>
      </c>
      <c r="G100" s="97">
        <v>4.6610169491525397</v>
      </c>
      <c r="H100" s="96">
        <v>15</v>
      </c>
      <c r="I100" s="97">
        <v>6.3559322033898296</v>
      </c>
      <c r="J100" s="96">
        <v>21</v>
      </c>
      <c r="K100" s="97">
        <v>8.8983050847457594</v>
      </c>
      <c r="L100" s="96">
        <v>151</v>
      </c>
      <c r="M100" s="97">
        <v>63.983050847457598</v>
      </c>
      <c r="N100" s="96">
        <v>32</v>
      </c>
      <c r="O100" s="97">
        <v>13.559322033898299</v>
      </c>
      <c r="P100" s="101">
        <v>236</v>
      </c>
      <c r="R100">
        <v>659</v>
      </c>
      <c r="S100" s="102">
        <v>1</v>
      </c>
      <c r="T100" s="102">
        <v>9</v>
      </c>
      <c r="U100" s="102">
        <v>17</v>
      </c>
      <c r="V100" s="102">
        <v>29</v>
      </c>
      <c r="W100" s="102">
        <v>208</v>
      </c>
      <c r="X100" s="102">
        <v>107</v>
      </c>
      <c r="Y100" s="102"/>
    </row>
    <row r="101" spans="1:25" ht="15">
      <c r="A101" s="93">
        <v>667</v>
      </c>
      <c r="B101" s="94" t="s">
        <v>209</v>
      </c>
      <c r="C101" s="95">
        <v>17572</v>
      </c>
      <c r="D101" s="96">
        <v>4</v>
      </c>
      <c r="E101" s="97">
        <v>1.59362549800797</v>
      </c>
      <c r="F101" s="96">
        <v>11</v>
      </c>
      <c r="G101" s="97">
        <v>4.3824701195219102</v>
      </c>
      <c r="H101" s="96">
        <v>23</v>
      </c>
      <c r="I101" s="97">
        <v>9.1633466135458193</v>
      </c>
      <c r="J101" s="96">
        <v>29</v>
      </c>
      <c r="K101" s="97">
        <v>11.5537848605578</v>
      </c>
      <c r="L101" s="96">
        <v>127</v>
      </c>
      <c r="M101" s="97">
        <v>50.597609561753004</v>
      </c>
      <c r="N101" s="96">
        <v>57</v>
      </c>
      <c r="O101" s="97">
        <v>22.709163346613501</v>
      </c>
      <c r="P101" s="101">
        <v>251</v>
      </c>
      <c r="R101">
        <v>660</v>
      </c>
      <c r="S101" s="102">
        <v>6</v>
      </c>
      <c r="T101" s="102">
        <v>11</v>
      </c>
      <c r="U101" s="102">
        <v>15</v>
      </c>
      <c r="V101" s="102">
        <v>21</v>
      </c>
      <c r="W101" s="102">
        <v>151</v>
      </c>
      <c r="X101" s="102">
        <v>32</v>
      </c>
      <c r="Y101" s="102"/>
    </row>
    <row r="102" spans="1:25" ht="15">
      <c r="A102" s="93">
        <v>674</v>
      </c>
      <c r="B102" s="94" t="s">
        <v>213</v>
      </c>
      <c r="C102" s="95">
        <v>24984</v>
      </c>
      <c r="D102" s="96">
        <v>1</v>
      </c>
      <c r="E102" s="97">
        <v>0.39840637450199201</v>
      </c>
      <c r="F102" s="96">
        <v>6</v>
      </c>
      <c r="G102" s="97">
        <v>2.3904382470119501</v>
      </c>
      <c r="H102" s="96">
        <v>12</v>
      </c>
      <c r="I102" s="97">
        <v>4.7808764940239001</v>
      </c>
      <c r="J102" s="96">
        <v>13</v>
      </c>
      <c r="K102" s="97">
        <v>5.1792828685258998</v>
      </c>
      <c r="L102" s="96">
        <v>103</v>
      </c>
      <c r="M102" s="97">
        <v>41.035856573705203</v>
      </c>
      <c r="N102" s="96">
        <v>116</v>
      </c>
      <c r="O102" s="97">
        <v>46.215139442231099</v>
      </c>
      <c r="P102" s="101">
        <v>251</v>
      </c>
      <c r="R102">
        <v>664</v>
      </c>
      <c r="S102" s="102">
        <v>17</v>
      </c>
      <c r="T102" s="102">
        <v>12</v>
      </c>
      <c r="U102" s="102">
        <v>27</v>
      </c>
      <c r="V102" s="102">
        <v>49</v>
      </c>
      <c r="W102" s="102">
        <v>130</v>
      </c>
      <c r="X102" s="102">
        <v>170</v>
      </c>
      <c r="Y102" s="102"/>
    </row>
    <row r="103" spans="1:25" ht="15">
      <c r="A103" s="93">
        <v>697</v>
      </c>
      <c r="B103" s="94" t="s">
        <v>223</v>
      </c>
      <c r="C103" s="95">
        <v>40538</v>
      </c>
      <c r="D103" s="96">
        <v>8</v>
      </c>
      <c r="E103" s="97">
        <v>1.90023752969121</v>
      </c>
      <c r="F103" s="96">
        <v>10</v>
      </c>
      <c r="G103" s="97">
        <v>2.3752969121140102</v>
      </c>
      <c r="H103" s="96">
        <v>20</v>
      </c>
      <c r="I103" s="97">
        <v>4.7505938242280301</v>
      </c>
      <c r="J103" s="96">
        <v>20</v>
      </c>
      <c r="K103" s="97">
        <v>4.7505938242280301</v>
      </c>
      <c r="L103" s="96">
        <v>154</v>
      </c>
      <c r="M103" s="97">
        <v>36.579572446555801</v>
      </c>
      <c r="N103" s="96">
        <v>209</v>
      </c>
      <c r="O103" s="97">
        <v>49.643705463182897</v>
      </c>
      <c r="P103" s="101">
        <v>421</v>
      </c>
      <c r="R103">
        <v>665</v>
      </c>
      <c r="S103" s="102">
        <v>17</v>
      </c>
      <c r="T103" s="102">
        <v>23</v>
      </c>
      <c r="U103" s="102">
        <v>48</v>
      </c>
      <c r="V103" s="102">
        <v>74</v>
      </c>
      <c r="W103" s="102">
        <v>302</v>
      </c>
      <c r="X103" s="102">
        <v>105</v>
      </c>
      <c r="Y103" s="102"/>
    </row>
    <row r="104" spans="1:25" ht="15">
      <c r="A104" s="93">
        <v>756</v>
      </c>
      <c r="B104" s="94" t="s">
        <v>228</v>
      </c>
      <c r="C104" s="95">
        <v>35750</v>
      </c>
      <c r="D104" s="96">
        <v>28</v>
      </c>
      <c r="E104" s="97">
        <v>3.5353535353535301</v>
      </c>
      <c r="F104" s="96">
        <v>31</v>
      </c>
      <c r="G104" s="97">
        <v>3.9141414141414099</v>
      </c>
      <c r="H104" s="96">
        <v>42</v>
      </c>
      <c r="I104" s="97">
        <v>5.3030303030303001</v>
      </c>
      <c r="J104" s="96">
        <v>72</v>
      </c>
      <c r="K104" s="97">
        <v>9.0909090909090899</v>
      </c>
      <c r="L104" s="96">
        <v>365</v>
      </c>
      <c r="M104" s="97">
        <v>46.085858585858603</v>
      </c>
      <c r="N104" s="96">
        <v>254</v>
      </c>
      <c r="O104" s="97">
        <v>32.070707070707101</v>
      </c>
      <c r="P104" s="101">
        <v>792</v>
      </c>
      <c r="R104">
        <v>667</v>
      </c>
      <c r="S104" s="102">
        <v>4</v>
      </c>
      <c r="T104" s="102">
        <v>11</v>
      </c>
      <c r="U104" s="102">
        <v>23</v>
      </c>
      <c r="V104" s="102">
        <v>29</v>
      </c>
      <c r="W104" s="102">
        <v>127</v>
      </c>
      <c r="X104" s="102">
        <v>57</v>
      </c>
      <c r="Y104" s="102"/>
    </row>
    <row r="105" spans="1:25">
      <c r="A105" s="89">
        <v>8</v>
      </c>
      <c r="B105" s="90" t="s">
        <v>323</v>
      </c>
      <c r="C105" s="91">
        <v>388398</v>
      </c>
      <c r="D105" s="91">
        <v>125</v>
      </c>
      <c r="E105" s="92">
        <v>2.0077096048827499</v>
      </c>
      <c r="F105" s="91">
        <v>207</v>
      </c>
      <c r="G105" s="92">
        <v>3.3247671056858299</v>
      </c>
      <c r="H105" s="91">
        <v>428</v>
      </c>
      <c r="I105" s="92">
        <v>6.8743976871185399</v>
      </c>
      <c r="J105" s="91">
        <v>463</v>
      </c>
      <c r="K105" s="92">
        <v>7.4365563764857097</v>
      </c>
      <c r="L105" s="91">
        <v>2892</v>
      </c>
      <c r="M105" s="92">
        <v>46.450369418567298</v>
      </c>
      <c r="N105" s="91">
        <v>2111</v>
      </c>
      <c r="O105" s="92">
        <v>33.906199807259902</v>
      </c>
      <c r="P105" s="100">
        <v>6226</v>
      </c>
      <c r="R105">
        <v>670</v>
      </c>
      <c r="S105" s="102">
        <v>11</v>
      </c>
      <c r="T105" s="102">
        <v>23</v>
      </c>
      <c r="U105" s="102">
        <v>42</v>
      </c>
      <c r="V105" s="102">
        <v>30</v>
      </c>
      <c r="W105" s="102">
        <v>176</v>
      </c>
      <c r="X105" s="102">
        <v>135</v>
      </c>
      <c r="Y105" s="102"/>
    </row>
    <row r="106" spans="1:25" ht="15">
      <c r="A106" s="93">
        <v>30</v>
      </c>
      <c r="B106" s="94" t="s">
        <v>14</v>
      </c>
      <c r="C106" s="95">
        <v>33092</v>
      </c>
      <c r="D106" s="96">
        <v>6</v>
      </c>
      <c r="E106" s="97">
        <v>1.3605442176870699</v>
      </c>
      <c r="F106" s="96">
        <v>8</v>
      </c>
      <c r="G106" s="97">
        <v>1.8140589569161001</v>
      </c>
      <c r="H106" s="96">
        <v>33</v>
      </c>
      <c r="I106" s="97">
        <v>7.4829931972789101</v>
      </c>
      <c r="J106" s="96">
        <v>31</v>
      </c>
      <c r="K106" s="97">
        <v>7.0294784580498897</v>
      </c>
      <c r="L106" s="96">
        <v>170</v>
      </c>
      <c r="M106" s="97">
        <v>38.548752834467102</v>
      </c>
      <c r="N106" s="96">
        <v>193</v>
      </c>
      <c r="O106" s="97">
        <v>43.764172335600897</v>
      </c>
      <c r="P106" s="101">
        <v>441</v>
      </c>
      <c r="R106">
        <v>674</v>
      </c>
      <c r="S106" s="102">
        <v>1</v>
      </c>
      <c r="T106" s="102">
        <v>6</v>
      </c>
      <c r="U106" s="102">
        <v>12</v>
      </c>
      <c r="V106" s="102">
        <v>13</v>
      </c>
      <c r="W106" s="102">
        <v>103</v>
      </c>
      <c r="X106" s="102">
        <v>116</v>
      </c>
      <c r="Y106" s="102"/>
    </row>
    <row r="107" spans="1:25" ht="15">
      <c r="A107" s="93">
        <v>34</v>
      </c>
      <c r="B107" s="94" t="s">
        <v>18</v>
      </c>
      <c r="C107" s="95">
        <v>45436</v>
      </c>
      <c r="D107" s="96">
        <v>29</v>
      </c>
      <c r="E107" s="97">
        <v>3.8107752956635998</v>
      </c>
      <c r="F107" s="96">
        <v>20</v>
      </c>
      <c r="G107" s="97">
        <v>2.6281208935610998</v>
      </c>
      <c r="H107" s="96">
        <v>58</v>
      </c>
      <c r="I107" s="97">
        <v>7.6215505913271997</v>
      </c>
      <c r="J107" s="96">
        <v>70</v>
      </c>
      <c r="K107" s="97">
        <v>9.1984231274638599</v>
      </c>
      <c r="L107" s="96">
        <v>343</v>
      </c>
      <c r="M107" s="97">
        <v>45.072273324572897</v>
      </c>
      <c r="N107" s="96">
        <v>241</v>
      </c>
      <c r="O107" s="97">
        <v>31.668856767411299</v>
      </c>
      <c r="P107" s="101">
        <v>761</v>
      </c>
      <c r="R107">
        <v>679</v>
      </c>
      <c r="S107" s="102">
        <v>3</v>
      </c>
      <c r="T107" s="102">
        <v>11</v>
      </c>
      <c r="U107" s="102">
        <v>22</v>
      </c>
      <c r="V107" s="102">
        <v>26</v>
      </c>
      <c r="W107" s="102">
        <v>146</v>
      </c>
      <c r="X107" s="102">
        <v>95</v>
      </c>
      <c r="Y107" s="102"/>
    </row>
    <row r="108" spans="1:25" ht="15">
      <c r="A108" s="93">
        <v>36</v>
      </c>
      <c r="B108" s="94" t="s">
        <v>20</v>
      </c>
      <c r="C108" s="95">
        <v>6214</v>
      </c>
      <c r="D108" s="96">
        <v>1</v>
      </c>
      <c r="E108" s="97">
        <v>1</v>
      </c>
      <c r="F108" s="96">
        <v>0</v>
      </c>
      <c r="G108" s="97">
        <v>0</v>
      </c>
      <c r="H108" s="96">
        <v>2</v>
      </c>
      <c r="I108" s="97">
        <v>2</v>
      </c>
      <c r="J108" s="96">
        <v>6</v>
      </c>
      <c r="K108" s="97">
        <v>6</v>
      </c>
      <c r="L108" s="96">
        <v>59</v>
      </c>
      <c r="M108" s="97">
        <v>59</v>
      </c>
      <c r="N108" s="96">
        <v>32</v>
      </c>
      <c r="O108" s="97">
        <v>32</v>
      </c>
      <c r="P108" s="101">
        <v>100</v>
      </c>
      <c r="R108">
        <v>686</v>
      </c>
      <c r="S108" s="102">
        <v>20</v>
      </c>
      <c r="T108" s="102">
        <v>30</v>
      </c>
      <c r="U108" s="102">
        <v>50</v>
      </c>
      <c r="V108" s="102">
        <v>42</v>
      </c>
      <c r="W108" s="102">
        <v>297</v>
      </c>
      <c r="X108" s="102">
        <v>231</v>
      </c>
      <c r="Y108" s="102"/>
    </row>
    <row r="109" spans="1:25" ht="15">
      <c r="A109" s="93">
        <v>91</v>
      </c>
      <c r="B109" s="94" t="s">
        <v>47</v>
      </c>
      <c r="C109" s="95">
        <v>10743</v>
      </c>
      <c r="D109" s="96">
        <v>3</v>
      </c>
      <c r="E109" s="97">
        <v>1.9607843137254899</v>
      </c>
      <c r="F109" s="96">
        <v>4</v>
      </c>
      <c r="G109" s="97">
        <v>2.6143790849673199</v>
      </c>
      <c r="H109" s="96">
        <v>13</v>
      </c>
      <c r="I109" s="97">
        <v>8.4967320261437909</v>
      </c>
      <c r="J109" s="96">
        <v>10</v>
      </c>
      <c r="K109" s="97">
        <v>6.5359477124182996</v>
      </c>
      <c r="L109" s="96">
        <v>86</v>
      </c>
      <c r="M109" s="97">
        <v>56.209150326797399</v>
      </c>
      <c r="N109" s="96">
        <v>37</v>
      </c>
      <c r="O109" s="97">
        <v>24.183006535947701</v>
      </c>
      <c r="P109" s="101">
        <v>153</v>
      </c>
      <c r="R109">
        <v>690</v>
      </c>
      <c r="S109" s="102">
        <v>2</v>
      </c>
      <c r="T109" s="102">
        <v>2</v>
      </c>
      <c r="U109" s="102">
        <v>9</v>
      </c>
      <c r="V109" s="102">
        <v>11</v>
      </c>
      <c r="W109" s="102">
        <v>122</v>
      </c>
      <c r="X109" s="102">
        <v>50</v>
      </c>
      <c r="Y109" s="102"/>
    </row>
    <row r="110" spans="1:25" ht="15">
      <c r="A110" s="93">
        <v>93</v>
      </c>
      <c r="B110" s="94" t="s">
        <v>49</v>
      </c>
      <c r="C110" s="95">
        <v>17068</v>
      </c>
      <c r="D110" s="96">
        <v>4</v>
      </c>
      <c r="E110" s="97">
        <v>1.34680134680135</v>
      </c>
      <c r="F110" s="96">
        <v>8</v>
      </c>
      <c r="G110" s="97">
        <v>2.6936026936026898</v>
      </c>
      <c r="H110" s="96">
        <v>17</v>
      </c>
      <c r="I110" s="97">
        <v>5.7239057239057196</v>
      </c>
      <c r="J110" s="96">
        <v>12</v>
      </c>
      <c r="K110" s="97">
        <v>4.0404040404040398</v>
      </c>
      <c r="L110" s="96">
        <v>141</v>
      </c>
      <c r="M110" s="97">
        <v>47.474747474747502</v>
      </c>
      <c r="N110" s="96">
        <v>115</v>
      </c>
      <c r="O110" s="97">
        <v>38.720538720538698</v>
      </c>
      <c r="P110" s="101">
        <v>297</v>
      </c>
      <c r="R110">
        <v>697</v>
      </c>
      <c r="S110" s="102">
        <v>8</v>
      </c>
      <c r="T110" s="102">
        <v>10</v>
      </c>
      <c r="U110" s="102">
        <v>20</v>
      </c>
      <c r="V110" s="102">
        <v>20</v>
      </c>
      <c r="W110" s="102">
        <v>154</v>
      </c>
      <c r="X110" s="102">
        <v>209</v>
      </c>
      <c r="Y110" s="102"/>
    </row>
    <row r="111" spans="1:25" ht="15">
      <c r="A111" s="93">
        <v>101</v>
      </c>
      <c r="B111" s="94" t="s">
        <v>1005</v>
      </c>
      <c r="C111" s="95">
        <v>27720</v>
      </c>
      <c r="D111" s="96">
        <v>7</v>
      </c>
      <c r="E111" s="97">
        <v>1.59453302961276</v>
      </c>
      <c r="F111" s="96">
        <v>9</v>
      </c>
      <c r="G111" s="97">
        <v>2.0501138952164002</v>
      </c>
      <c r="H111" s="96">
        <v>27</v>
      </c>
      <c r="I111" s="97">
        <v>6.1503416856491997</v>
      </c>
      <c r="J111" s="96">
        <v>32</v>
      </c>
      <c r="K111" s="97">
        <v>7.2892938496583097</v>
      </c>
      <c r="L111" s="96">
        <v>228</v>
      </c>
      <c r="M111" s="97">
        <v>51.9362186788155</v>
      </c>
      <c r="N111" s="96">
        <v>136</v>
      </c>
      <c r="O111" s="97">
        <v>30.979498861047801</v>
      </c>
      <c r="P111" s="101">
        <v>439</v>
      </c>
      <c r="R111">
        <v>736</v>
      </c>
      <c r="S111" s="102">
        <v>2</v>
      </c>
      <c r="T111" s="102">
        <v>17</v>
      </c>
      <c r="U111" s="102">
        <v>34</v>
      </c>
      <c r="V111" s="102">
        <v>25</v>
      </c>
      <c r="W111" s="102">
        <v>326</v>
      </c>
      <c r="X111" s="102">
        <v>97</v>
      </c>
      <c r="Y111" s="102"/>
    </row>
    <row r="112" spans="1:25" ht="15">
      <c r="A112" s="93">
        <v>145</v>
      </c>
      <c r="B112" s="94" t="s">
        <v>69</v>
      </c>
      <c r="C112" s="95">
        <v>4444</v>
      </c>
      <c r="D112" s="96">
        <v>3</v>
      </c>
      <c r="E112" s="97">
        <v>2.4590163934426199</v>
      </c>
      <c r="F112" s="96">
        <v>3</v>
      </c>
      <c r="G112" s="97">
        <v>2.4590163934426199</v>
      </c>
      <c r="H112" s="96">
        <v>5</v>
      </c>
      <c r="I112" s="97">
        <v>4.0983606557377001</v>
      </c>
      <c r="J112" s="96">
        <v>8</v>
      </c>
      <c r="K112" s="97">
        <v>6.5573770491803298</v>
      </c>
      <c r="L112" s="96">
        <v>52</v>
      </c>
      <c r="M112" s="97">
        <v>42.622950819672099</v>
      </c>
      <c r="N112" s="96">
        <v>51</v>
      </c>
      <c r="O112" s="97">
        <v>41.8032786885246</v>
      </c>
      <c r="P112" s="101">
        <v>122</v>
      </c>
      <c r="R112">
        <v>756</v>
      </c>
      <c r="S112" s="102">
        <v>28</v>
      </c>
      <c r="T112" s="102">
        <v>31</v>
      </c>
      <c r="U112" s="102">
        <v>42</v>
      </c>
      <c r="V112" s="102">
        <v>72</v>
      </c>
      <c r="W112" s="102">
        <v>365</v>
      </c>
      <c r="X112" s="102">
        <v>254</v>
      </c>
      <c r="Y112" s="102"/>
    </row>
    <row r="113" spans="1:25" ht="15">
      <c r="A113" s="93">
        <v>209</v>
      </c>
      <c r="B113" s="94" t="s">
        <v>88</v>
      </c>
      <c r="C113" s="95">
        <v>22145</v>
      </c>
      <c r="D113" s="96">
        <v>4</v>
      </c>
      <c r="E113" s="97">
        <v>1.34228187919463</v>
      </c>
      <c r="F113" s="96">
        <v>12</v>
      </c>
      <c r="G113" s="97">
        <v>4.0268456375838904</v>
      </c>
      <c r="H113" s="96">
        <v>13</v>
      </c>
      <c r="I113" s="97">
        <v>4.3624161073825496</v>
      </c>
      <c r="J113" s="96">
        <v>23</v>
      </c>
      <c r="K113" s="97">
        <v>7.7181208053691304</v>
      </c>
      <c r="L113" s="96">
        <v>165</v>
      </c>
      <c r="M113" s="97">
        <v>55.369127516778498</v>
      </c>
      <c r="N113" s="96">
        <v>81</v>
      </c>
      <c r="O113" s="97">
        <v>27.1812080536913</v>
      </c>
      <c r="P113" s="101">
        <v>298</v>
      </c>
      <c r="R113">
        <v>761</v>
      </c>
      <c r="S113" s="102">
        <v>9</v>
      </c>
      <c r="T113" s="102">
        <v>18</v>
      </c>
      <c r="U113" s="102">
        <v>41</v>
      </c>
      <c r="V113" s="102">
        <v>38</v>
      </c>
      <c r="W113" s="102">
        <v>109</v>
      </c>
      <c r="X113" s="102">
        <v>210</v>
      </c>
      <c r="Y113" s="102"/>
    </row>
    <row r="114" spans="1:25" ht="15">
      <c r="A114" s="93">
        <v>282</v>
      </c>
      <c r="B114" s="94" t="s">
        <v>106</v>
      </c>
      <c r="C114" s="95">
        <v>26522</v>
      </c>
      <c r="D114" s="96">
        <v>3</v>
      </c>
      <c r="E114" s="97">
        <v>0.57471264367816099</v>
      </c>
      <c r="F114" s="96">
        <v>11</v>
      </c>
      <c r="G114" s="97">
        <v>2.1072796934865901</v>
      </c>
      <c r="H114" s="96">
        <v>29</v>
      </c>
      <c r="I114" s="97">
        <v>5.5555555555555598</v>
      </c>
      <c r="J114" s="96">
        <v>39</v>
      </c>
      <c r="K114" s="97">
        <v>7.4712643678160902</v>
      </c>
      <c r="L114" s="96">
        <v>166</v>
      </c>
      <c r="M114" s="97">
        <v>31.800766283524901</v>
      </c>
      <c r="N114" s="96">
        <v>274</v>
      </c>
      <c r="O114" s="97">
        <v>52.490421455938701</v>
      </c>
      <c r="P114" s="101">
        <v>522</v>
      </c>
      <c r="R114">
        <v>789</v>
      </c>
      <c r="S114" s="102">
        <v>7</v>
      </c>
      <c r="T114" s="102">
        <v>14</v>
      </c>
      <c r="U114" s="102">
        <v>25</v>
      </c>
      <c r="V114" s="102">
        <v>18</v>
      </c>
      <c r="W114" s="102">
        <v>151</v>
      </c>
      <c r="X114" s="102">
        <v>111</v>
      </c>
      <c r="Y114" s="102"/>
    </row>
    <row r="115" spans="1:25" ht="15">
      <c r="A115" s="93">
        <v>353</v>
      </c>
      <c r="B115" s="94" t="s">
        <v>126</v>
      </c>
      <c r="C115" s="95">
        <v>5966</v>
      </c>
      <c r="D115" s="96">
        <v>1</v>
      </c>
      <c r="E115" s="97">
        <v>1.3333333333333299</v>
      </c>
      <c r="F115" s="96">
        <v>4</v>
      </c>
      <c r="G115" s="97">
        <v>5.3333333333333304</v>
      </c>
      <c r="H115" s="96">
        <v>8</v>
      </c>
      <c r="I115" s="97">
        <v>10.6666666666667</v>
      </c>
      <c r="J115" s="96">
        <v>12</v>
      </c>
      <c r="K115" s="97">
        <v>16</v>
      </c>
      <c r="L115" s="96">
        <v>35</v>
      </c>
      <c r="M115" s="97">
        <v>46.6666666666667</v>
      </c>
      <c r="N115" s="96">
        <v>15</v>
      </c>
      <c r="O115" s="97">
        <v>20</v>
      </c>
      <c r="P115" s="101">
        <v>75</v>
      </c>
      <c r="R115">
        <v>790</v>
      </c>
      <c r="S115" s="102">
        <v>8</v>
      </c>
      <c r="T115" s="102">
        <v>17</v>
      </c>
      <c r="U115" s="102">
        <v>22</v>
      </c>
      <c r="V115" s="102">
        <v>35</v>
      </c>
      <c r="W115" s="102">
        <v>291</v>
      </c>
      <c r="X115" s="102">
        <v>79</v>
      </c>
      <c r="Y115" s="102"/>
    </row>
    <row r="116" spans="1:25" ht="15">
      <c r="A116" s="93">
        <v>364</v>
      </c>
      <c r="B116" s="94" t="s">
        <v>133</v>
      </c>
      <c r="C116" s="95">
        <v>15531</v>
      </c>
      <c r="D116" s="96">
        <v>6</v>
      </c>
      <c r="E116" s="97">
        <v>2.0761245674740501</v>
      </c>
      <c r="F116" s="96">
        <v>10</v>
      </c>
      <c r="G116" s="97">
        <v>3.4602076124567498</v>
      </c>
      <c r="H116" s="96">
        <v>22</v>
      </c>
      <c r="I116" s="97">
        <v>7.6124567474048401</v>
      </c>
      <c r="J116" s="96">
        <v>17</v>
      </c>
      <c r="K116" s="97">
        <v>5.8823529411764701</v>
      </c>
      <c r="L116" s="96">
        <v>115</v>
      </c>
      <c r="M116" s="97">
        <v>39.792387543252602</v>
      </c>
      <c r="N116" s="96">
        <v>119</v>
      </c>
      <c r="O116" s="97">
        <v>41.176470588235297</v>
      </c>
      <c r="P116" s="101">
        <v>289</v>
      </c>
      <c r="R116">
        <v>792</v>
      </c>
      <c r="S116" s="102">
        <v>1</v>
      </c>
      <c r="T116" s="102">
        <v>2</v>
      </c>
      <c r="U116" s="102">
        <v>4</v>
      </c>
      <c r="V116" s="102">
        <v>4</v>
      </c>
      <c r="W116" s="102">
        <v>57</v>
      </c>
      <c r="X116" s="102">
        <v>30</v>
      </c>
      <c r="Y116" s="102"/>
    </row>
    <row r="117" spans="1:25" ht="15">
      <c r="A117" s="93">
        <v>368</v>
      </c>
      <c r="B117" s="94" t="s">
        <v>135</v>
      </c>
      <c r="C117" s="95">
        <v>14414</v>
      </c>
      <c r="D117" s="96">
        <v>7</v>
      </c>
      <c r="E117" s="97">
        <v>2.1604938271604901</v>
      </c>
      <c r="F117" s="96">
        <v>12</v>
      </c>
      <c r="G117" s="97">
        <v>3.7037037037037002</v>
      </c>
      <c r="H117" s="96">
        <v>16</v>
      </c>
      <c r="I117" s="97">
        <v>4.9382716049382704</v>
      </c>
      <c r="J117" s="96">
        <v>23</v>
      </c>
      <c r="K117" s="97">
        <v>7.0987654320987597</v>
      </c>
      <c r="L117" s="96">
        <v>104</v>
      </c>
      <c r="M117" s="97">
        <v>32.098765432098801</v>
      </c>
      <c r="N117" s="96">
        <v>162</v>
      </c>
      <c r="O117" s="97">
        <v>50</v>
      </c>
      <c r="P117" s="101">
        <v>324</v>
      </c>
      <c r="R117">
        <v>809</v>
      </c>
      <c r="S117" s="102"/>
      <c r="T117" s="102">
        <v>2</v>
      </c>
      <c r="U117" s="102">
        <v>4</v>
      </c>
      <c r="V117" s="102">
        <v>5</v>
      </c>
      <c r="W117" s="102">
        <v>73</v>
      </c>
      <c r="X117" s="102">
        <v>45</v>
      </c>
      <c r="Y117" s="102"/>
    </row>
    <row r="118" spans="1:25" ht="15">
      <c r="A118" s="93">
        <v>390</v>
      </c>
      <c r="B118" s="94" t="s">
        <v>141</v>
      </c>
      <c r="C118" s="95">
        <v>8722</v>
      </c>
      <c r="D118" s="96">
        <v>2</v>
      </c>
      <c r="E118" s="97">
        <v>1.73913043478261</v>
      </c>
      <c r="F118" s="96">
        <v>4</v>
      </c>
      <c r="G118" s="97">
        <v>3.47826086956522</v>
      </c>
      <c r="H118" s="96">
        <v>9</v>
      </c>
      <c r="I118" s="97">
        <v>7.8260869565217401</v>
      </c>
      <c r="J118" s="96">
        <v>10</v>
      </c>
      <c r="K118" s="97">
        <v>8.6956521739130395</v>
      </c>
      <c r="L118" s="96">
        <v>66</v>
      </c>
      <c r="M118" s="97">
        <v>57.3913043478261</v>
      </c>
      <c r="N118" s="96">
        <v>24</v>
      </c>
      <c r="O118" s="97">
        <v>20.869565217391301</v>
      </c>
      <c r="P118" s="101">
        <v>115</v>
      </c>
      <c r="R118">
        <v>819</v>
      </c>
      <c r="S118" s="102">
        <v>2</v>
      </c>
      <c r="T118" s="102">
        <v>1</v>
      </c>
      <c r="U118" s="102">
        <v>4</v>
      </c>
      <c r="V118" s="102">
        <v>8</v>
      </c>
      <c r="W118" s="102">
        <v>70</v>
      </c>
      <c r="X118" s="102">
        <v>19</v>
      </c>
      <c r="Y118" s="102"/>
    </row>
    <row r="119" spans="1:25" ht="15">
      <c r="A119" s="93">
        <v>467</v>
      </c>
      <c r="B119" s="94" t="s">
        <v>151</v>
      </c>
      <c r="C119" s="95">
        <v>6477</v>
      </c>
      <c r="D119" s="96">
        <v>0</v>
      </c>
      <c r="E119" s="97">
        <v>0</v>
      </c>
      <c r="F119" s="96">
        <v>1</v>
      </c>
      <c r="G119" s="97">
        <v>1</v>
      </c>
      <c r="H119" s="96">
        <v>9</v>
      </c>
      <c r="I119" s="97">
        <v>9</v>
      </c>
      <c r="J119" s="96">
        <v>5</v>
      </c>
      <c r="K119" s="97">
        <v>5</v>
      </c>
      <c r="L119" s="96">
        <v>63</v>
      </c>
      <c r="M119" s="97">
        <v>63</v>
      </c>
      <c r="N119" s="96">
        <v>22</v>
      </c>
      <c r="O119" s="97">
        <v>22</v>
      </c>
      <c r="P119" s="101">
        <v>100</v>
      </c>
      <c r="R119">
        <v>837</v>
      </c>
      <c r="S119" s="102">
        <v>151</v>
      </c>
      <c r="T119" s="102">
        <v>172</v>
      </c>
      <c r="U119" s="102">
        <v>279</v>
      </c>
      <c r="V119" s="102">
        <v>394</v>
      </c>
      <c r="W119" s="102">
        <v>1584</v>
      </c>
      <c r="X119" s="102">
        <v>580</v>
      </c>
      <c r="Y119" s="102"/>
    </row>
    <row r="120" spans="1:25" ht="15">
      <c r="A120" s="93">
        <v>576</v>
      </c>
      <c r="B120" s="94" t="s">
        <v>169</v>
      </c>
      <c r="C120" s="95">
        <v>9073</v>
      </c>
      <c r="D120" s="96">
        <v>3</v>
      </c>
      <c r="E120" s="97">
        <v>2.6785714285714302</v>
      </c>
      <c r="F120" s="96">
        <v>6</v>
      </c>
      <c r="G120" s="97">
        <v>5.3571428571428603</v>
      </c>
      <c r="H120" s="96">
        <v>6</v>
      </c>
      <c r="I120" s="97">
        <v>5.3571428571428603</v>
      </c>
      <c r="J120" s="96">
        <v>6</v>
      </c>
      <c r="K120" s="97">
        <v>5.3571428571428603</v>
      </c>
      <c r="L120" s="96">
        <v>59</v>
      </c>
      <c r="M120" s="97">
        <v>52.678571428571402</v>
      </c>
      <c r="N120" s="96">
        <v>32</v>
      </c>
      <c r="O120" s="97">
        <v>28.571428571428601</v>
      </c>
      <c r="P120" s="101">
        <v>112</v>
      </c>
      <c r="R120">
        <v>842</v>
      </c>
      <c r="S120" s="102">
        <v>2</v>
      </c>
      <c r="T120" s="102">
        <v>5</v>
      </c>
      <c r="U120" s="102">
        <v>9</v>
      </c>
      <c r="V120" s="102">
        <v>3</v>
      </c>
      <c r="W120" s="102">
        <v>72</v>
      </c>
      <c r="X120" s="102">
        <v>32</v>
      </c>
      <c r="Y120" s="102"/>
    </row>
    <row r="121" spans="1:25" ht="15">
      <c r="A121" s="93">
        <v>642</v>
      </c>
      <c r="B121" s="94" t="s">
        <v>187</v>
      </c>
      <c r="C121" s="95">
        <v>18910</v>
      </c>
      <c r="D121" s="96">
        <v>1</v>
      </c>
      <c r="E121" s="97">
        <v>0.460829493087558</v>
      </c>
      <c r="F121" s="96">
        <v>4</v>
      </c>
      <c r="G121" s="97">
        <v>1.84331797235023</v>
      </c>
      <c r="H121" s="96">
        <v>12</v>
      </c>
      <c r="I121" s="97">
        <v>5.5299539170506904</v>
      </c>
      <c r="J121" s="96">
        <v>12</v>
      </c>
      <c r="K121" s="97">
        <v>5.5299539170506904</v>
      </c>
      <c r="L121" s="96">
        <v>145</v>
      </c>
      <c r="M121" s="97">
        <v>66.8202764976959</v>
      </c>
      <c r="N121" s="96">
        <v>43</v>
      </c>
      <c r="O121" s="97">
        <v>19.815668202765</v>
      </c>
      <c r="P121" s="101">
        <v>217</v>
      </c>
      <c r="R121">
        <v>847</v>
      </c>
      <c r="S121" s="102">
        <v>28</v>
      </c>
      <c r="T121" s="102">
        <v>55</v>
      </c>
      <c r="U121" s="102">
        <v>83</v>
      </c>
      <c r="V121" s="102">
        <v>80</v>
      </c>
      <c r="W121" s="102">
        <v>337</v>
      </c>
      <c r="X121" s="102">
        <v>162</v>
      </c>
      <c r="Y121" s="102"/>
    </row>
    <row r="122" spans="1:25" ht="15">
      <c r="A122" s="93">
        <v>679</v>
      </c>
      <c r="B122" s="94" t="s">
        <v>1006</v>
      </c>
      <c r="C122" s="95">
        <v>29737</v>
      </c>
      <c r="D122" s="96">
        <v>3</v>
      </c>
      <c r="E122" s="97">
        <v>0.99009900990098998</v>
      </c>
      <c r="F122" s="96">
        <v>11</v>
      </c>
      <c r="G122" s="97">
        <v>3.6303630363036299</v>
      </c>
      <c r="H122" s="96">
        <v>22</v>
      </c>
      <c r="I122" s="97">
        <v>7.2607260726072598</v>
      </c>
      <c r="J122" s="96">
        <v>26</v>
      </c>
      <c r="K122" s="97">
        <v>8.5808580858085808</v>
      </c>
      <c r="L122" s="96">
        <v>146</v>
      </c>
      <c r="M122" s="97">
        <v>48.184818481848197</v>
      </c>
      <c r="N122" s="96">
        <v>95</v>
      </c>
      <c r="O122" s="97">
        <v>31.3531353135314</v>
      </c>
      <c r="P122" s="101">
        <v>303</v>
      </c>
      <c r="R122">
        <v>854</v>
      </c>
      <c r="S122" s="102">
        <v>3</v>
      </c>
      <c r="T122" s="102">
        <v>9</v>
      </c>
      <c r="U122" s="102">
        <v>10</v>
      </c>
      <c r="V122" s="102">
        <v>18</v>
      </c>
      <c r="W122" s="102">
        <v>190</v>
      </c>
      <c r="X122" s="102">
        <v>37</v>
      </c>
      <c r="Y122" s="102"/>
    </row>
    <row r="123" spans="1:25" ht="15">
      <c r="A123" s="93">
        <v>789</v>
      </c>
      <c r="B123" s="94" t="s">
        <v>232</v>
      </c>
      <c r="C123" s="95">
        <v>16646</v>
      </c>
      <c r="D123" s="96">
        <v>7</v>
      </c>
      <c r="E123" s="97">
        <v>2.1472392638036801</v>
      </c>
      <c r="F123" s="96">
        <v>14</v>
      </c>
      <c r="G123" s="97">
        <v>4.2944785276073603</v>
      </c>
      <c r="H123" s="96">
        <v>25</v>
      </c>
      <c r="I123" s="97">
        <v>7.6687116564417197</v>
      </c>
      <c r="J123" s="96">
        <v>18</v>
      </c>
      <c r="K123" s="97">
        <v>5.5214723926380396</v>
      </c>
      <c r="L123" s="96">
        <v>151</v>
      </c>
      <c r="M123" s="97">
        <v>46.319018404908</v>
      </c>
      <c r="N123" s="96">
        <v>111</v>
      </c>
      <c r="O123" s="97">
        <v>34.049079754601202</v>
      </c>
      <c r="P123" s="101">
        <v>326</v>
      </c>
      <c r="R123">
        <v>856</v>
      </c>
      <c r="S123" s="102">
        <v>5</v>
      </c>
      <c r="T123" s="102">
        <v>5</v>
      </c>
      <c r="U123" s="102">
        <v>3</v>
      </c>
      <c r="V123" s="102">
        <v>10</v>
      </c>
      <c r="W123" s="102">
        <v>51</v>
      </c>
      <c r="X123" s="102">
        <v>45</v>
      </c>
      <c r="Y123" s="102"/>
    </row>
    <row r="124" spans="1:25" ht="15">
      <c r="A124" s="93">
        <v>792</v>
      </c>
      <c r="B124" s="94" t="s">
        <v>236</v>
      </c>
      <c r="C124" s="95">
        <v>6597</v>
      </c>
      <c r="D124" s="96">
        <v>1</v>
      </c>
      <c r="E124" s="97">
        <v>1.0204081632653099</v>
      </c>
      <c r="F124" s="96">
        <v>2</v>
      </c>
      <c r="G124" s="97">
        <v>2.0408163265306101</v>
      </c>
      <c r="H124" s="96">
        <v>4</v>
      </c>
      <c r="I124" s="97">
        <v>4.0816326530612201</v>
      </c>
      <c r="J124" s="96">
        <v>4</v>
      </c>
      <c r="K124" s="97">
        <v>4.0816326530612201</v>
      </c>
      <c r="L124" s="96">
        <v>57</v>
      </c>
      <c r="M124" s="97">
        <v>58.163265306122398</v>
      </c>
      <c r="N124" s="96">
        <v>30</v>
      </c>
      <c r="O124" s="97">
        <v>30.612244897959201</v>
      </c>
      <c r="P124" s="101">
        <v>98</v>
      </c>
      <c r="R124">
        <v>858</v>
      </c>
      <c r="S124" s="102">
        <v>9</v>
      </c>
      <c r="T124" s="102">
        <v>12</v>
      </c>
      <c r="U124" s="102">
        <v>22</v>
      </c>
      <c r="V124" s="102">
        <v>16</v>
      </c>
      <c r="W124" s="102">
        <v>115</v>
      </c>
      <c r="X124" s="102">
        <v>47</v>
      </c>
      <c r="Y124" s="102"/>
    </row>
    <row r="125" spans="1:25" ht="15">
      <c r="A125" s="93">
        <v>809</v>
      </c>
      <c r="B125" s="94" t="s">
        <v>238</v>
      </c>
      <c r="C125" s="95">
        <v>11582</v>
      </c>
      <c r="D125" s="96">
        <v>0</v>
      </c>
      <c r="E125" s="97">
        <v>0</v>
      </c>
      <c r="F125" s="96">
        <v>2</v>
      </c>
      <c r="G125" s="97">
        <v>1.55038759689922</v>
      </c>
      <c r="H125" s="96">
        <v>4</v>
      </c>
      <c r="I125" s="97">
        <v>3.1007751937984498</v>
      </c>
      <c r="J125" s="96">
        <v>5</v>
      </c>
      <c r="K125" s="97">
        <v>3.87596899224806</v>
      </c>
      <c r="L125" s="96">
        <v>73</v>
      </c>
      <c r="M125" s="97">
        <v>56.589147286821699</v>
      </c>
      <c r="N125" s="96">
        <v>45</v>
      </c>
      <c r="O125" s="97">
        <v>34.883720930232599</v>
      </c>
      <c r="P125" s="101">
        <v>129</v>
      </c>
      <c r="R125">
        <v>861</v>
      </c>
      <c r="S125" s="102">
        <v>1</v>
      </c>
      <c r="T125" s="102">
        <v>2</v>
      </c>
      <c r="U125" s="102">
        <v>8</v>
      </c>
      <c r="V125" s="102">
        <v>4</v>
      </c>
      <c r="W125" s="102">
        <v>80</v>
      </c>
      <c r="X125" s="102">
        <v>46</v>
      </c>
      <c r="Y125" s="102"/>
    </row>
    <row r="126" spans="1:25" ht="15">
      <c r="A126" s="93">
        <v>847</v>
      </c>
      <c r="B126" s="94" t="s">
        <v>246</v>
      </c>
      <c r="C126" s="95">
        <v>32148</v>
      </c>
      <c r="D126" s="96">
        <v>28</v>
      </c>
      <c r="E126" s="97">
        <v>3.7583892617449699</v>
      </c>
      <c r="F126" s="96">
        <v>55</v>
      </c>
      <c r="G126" s="97">
        <v>7.3825503355704702</v>
      </c>
      <c r="H126" s="96">
        <v>83</v>
      </c>
      <c r="I126" s="97">
        <v>11.1409395973154</v>
      </c>
      <c r="J126" s="96">
        <v>80</v>
      </c>
      <c r="K126" s="97">
        <v>10.738255033557</v>
      </c>
      <c r="L126" s="96">
        <v>337</v>
      </c>
      <c r="M126" s="97">
        <v>45.2348993288591</v>
      </c>
      <c r="N126" s="96">
        <v>162</v>
      </c>
      <c r="O126" s="97">
        <v>21.744966442953</v>
      </c>
      <c r="P126" s="101">
        <v>745</v>
      </c>
      <c r="R126">
        <v>873</v>
      </c>
      <c r="S126" s="102">
        <v>6</v>
      </c>
      <c r="T126" s="102">
        <v>23</v>
      </c>
      <c r="U126" s="102">
        <v>23</v>
      </c>
      <c r="V126" s="102">
        <v>12</v>
      </c>
      <c r="W126" s="102">
        <v>96</v>
      </c>
      <c r="X126" s="102">
        <v>32</v>
      </c>
      <c r="Y126" s="102"/>
    </row>
    <row r="127" spans="1:25" ht="15">
      <c r="A127" s="93">
        <v>856</v>
      </c>
      <c r="B127" s="94" t="s">
        <v>251</v>
      </c>
      <c r="C127" s="95">
        <v>6717</v>
      </c>
      <c r="D127" s="96">
        <v>5</v>
      </c>
      <c r="E127" s="97">
        <v>4.2016806722689104</v>
      </c>
      <c r="F127" s="96">
        <v>5</v>
      </c>
      <c r="G127" s="97">
        <v>4.2016806722689104</v>
      </c>
      <c r="H127" s="96">
        <v>3</v>
      </c>
      <c r="I127" s="97">
        <v>2.52100840336134</v>
      </c>
      <c r="J127" s="96">
        <v>10</v>
      </c>
      <c r="K127" s="97">
        <v>8.4033613445378208</v>
      </c>
      <c r="L127" s="96">
        <v>51</v>
      </c>
      <c r="M127" s="97">
        <v>42.857142857142897</v>
      </c>
      <c r="N127" s="96">
        <v>45</v>
      </c>
      <c r="O127" s="97">
        <v>37.815126050420197</v>
      </c>
      <c r="P127" s="101">
        <v>119</v>
      </c>
      <c r="R127">
        <v>885</v>
      </c>
      <c r="S127" s="102"/>
      <c r="T127" s="102">
        <v>1</v>
      </c>
      <c r="U127" s="102">
        <v>7</v>
      </c>
      <c r="V127" s="102">
        <v>9</v>
      </c>
      <c r="W127" s="102">
        <v>57</v>
      </c>
      <c r="X127" s="102">
        <v>22</v>
      </c>
      <c r="Y127" s="102"/>
    </row>
    <row r="128" spans="1:25" ht="15">
      <c r="A128" s="93">
        <v>861</v>
      </c>
      <c r="B128" s="94" t="s">
        <v>255</v>
      </c>
      <c r="C128" s="95">
        <v>12494</v>
      </c>
      <c r="D128" s="96">
        <v>1</v>
      </c>
      <c r="E128" s="97">
        <v>0.70921985815602795</v>
      </c>
      <c r="F128" s="96">
        <v>2</v>
      </c>
      <c r="G128" s="97">
        <v>1.4184397163120599</v>
      </c>
      <c r="H128" s="96">
        <v>8</v>
      </c>
      <c r="I128" s="97">
        <v>5.6737588652482298</v>
      </c>
      <c r="J128" s="96">
        <v>4</v>
      </c>
      <c r="K128" s="97">
        <v>2.83687943262411</v>
      </c>
      <c r="L128" s="96">
        <v>80</v>
      </c>
      <c r="M128" s="97">
        <v>56.737588652482302</v>
      </c>
      <c r="N128" s="96">
        <v>46</v>
      </c>
      <c r="O128" s="97">
        <v>32.624113475177303</v>
      </c>
      <c r="P128" s="101">
        <v>141</v>
      </c>
      <c r="R128">
        <v>887</v>
      </c>
      <c r="S128" s="102">
        <v>37</v>
      </c>
      <c r="T128" s="102">
        <v>52</v>
      </c>
      <c r="U128" s="102">
        <v>81</v>
      </c>
      <c r="V128" s="102">
        <v>89</v>
      </c>
      <c r="W128" s="102">
        <v>337</v>
      </c>
      <c r="X128" s="102">
        <v>301</v>
      </c>
      <c r="Y128" s="102"/>
    </row>
    <row r="129" spans="1:25">
      <c r="A129" s="89">
        <v>9</v>
      </c>
      <c r="B129" s="90" t="s">
        <v>873</v>
      </c>
      <c r="C129" s="91">
        <v>4212261</v>
      </c>
      <c r="D129" s="91">
        <v>975</v>
      </c>
      <c r="E129" s="92">
        <v>1.5225810481604101</v>
      </c>
      <c r="F129" s="91">
        <v>3157</v>
      </c>
      <c r="G129" s="92">
        <v>4.9300393528640098</v>
      </c>
      <c r="H129" s="91">
        <v>3302</v>
      </c>
      <c r="I129" s="92">
        <v>5.1564744831032501</v>
      </c>
      <c r="J129" s="91">
        <v>4659</v>
      </c>
      <c r="K129" s="92">
        <v>7.2755949778249702</v>
      </c>
      <c r="L129" s="91">
        <v>22807</v>
      </c>
      <c r="M129" s="92">
        <v>35.6159035542507</v>
      </c>
      <c r="N129" s="91">
        <v>29136</v>
      </c>
      <c r="O129" s="92">
        <v>45.499406583796599</v>
      </c>
      <c r="P129" s="100">
        <v>64036</v>
      </c>
      <c r="R129">
        <v>890</v>
      </c>
      <c r="S129" s="102">
        <v>10</v>
      </c>
      <c r="T129" s="102">
        <v>12</v>
      </c>
      <c r="U129" s="102">
        <v>40</v>
      </c>
      <c r="V129" s="102">
        <v>43</v>
      </c>
      <c r="W129" s="102">
        <v>196</v>
      </c>
      <c r="X129" s="102">
        <v>117</v>
      </c>
      <c r="Y129" s="102"/>
    </row>
    <row r="130" spans="1:25" ht="15">
      <c r="A130" s="93">
        <v>1</v>
      </c>
      <c r="B130" s="94" t="s">
        <v>6</v>
      </c>
      <c r="C130" s="95">
        <v>2526795</v>
      </c>
      <c r="D130" s="96">
        <v>686</v>
      </c>
      <c r="E130" s="97">
        <v>1.3922149612371599</v>
      </c>
      <c r="F130" s="96">
        <v>2735</v>
      </c>
      <c r="G130" s="97">
        <v>5.5505946340869396</v>
      </c>
      <c r="H130" s="96">
        <v>2515</v>
      </c>
      <c r="I130" s="97">
        <v>5.1041117019117603</v>
      </c>
      <c r="J130" s="96">
        <v>3476</v>
      </c>
      <c r="K130" s="97">
        <v>7.0544303283679</v>
      </c>
      <c r="L130" s="96">
        <v>17541</v>
      </c>
      <c r="M130" s="97">
        <v>35.5988959694768</v>
      </c>
      <c r="N130" s="96">
        <v>22321</v>
      </c>
      <c r="O130" s="97">
        <v>45.299752404919403</v>
      </c>
      <c r="P130" s="101">
        <v>49274</v>
      </c>
      <c r="R130">
        <v>893</v>
      </c>
      <c r="S130" s="102">
        <v>2</v>
      </c>
      <c r="T130" s="102">
        <v>13</v>
      </c>
      <c r="U130" s="102">
        <v>20</v>
      </c>
      <c r="V130" s="102">
        <v>21</v>
      </c>
      <c r="W130" s="102">
        <v>197</v>
      </c>
      <c r="X130" s="102">
        <v>72</v>
      </c>
      <c r="Y130" s="102"/>
    </row>
    <row r="131" spans="1:25" ht="15">
      <c r="A131" s="93">
        <v>79</v>
      </c>
      <c r="B131" s="94" t="s">
        <v>41</v>
      </c>
      <c r="C131" s="95">
        <v>64314</v>
      </c>
      <c r="D131" s="96">
        <v>8</v>
      </c>
      <c r="E131" s="97">
        <v>1.6771488469601701</v>
      </c>
      <c r="F131" s="96">
        <v>13</v>
      </c>
      <c r="G131" s="97">
        <v>2.7253668763102699</v>
      </c>
      <c r="H131" s="96">
        <v>28</v>
      </c>
      <c r="I131" s="97">
        <v>5.8700209643605898</v>
      </c>
      <c r="J131" s="96">
        <v>28</v>
      </c>
      <c r="K131" s="97">
        <v>5.8700209643605898</v>
      </c>
      <c r="L131" s="96">
        <v>196</v>
      </c>
      <c r="M131" s="97">
        <v>41.090146750524099</v>
      </c>
      <c r="N131" s="96">
        <v>204</v>
      </c>
      <c r="O131" s="97">
        <v>42.767295597484299</v>
      </c>
      <c r="P131" s="101">
        <v>477</v>
      </c>
      <c r="R131">
        <v>895</v>
      </c>
      <c r="S131" s="102">
        <v>3</v>
      </c>
      <c r="T131" s="102">
        <v>15</v>
      </c>
      <c r="U131" s="102">
        <v>27</v>
      </c>
      <c r="V131" s="102">
        <v>28</v>
      </c>
      <c r="W131" s="102">
        <v>227</v>
      </c>
      <c r="X131" s="102">
        <v>126</v>
      </c>
      <c r="Y131" s="102"/>
    </row>
    <row r="132" spans="1:25" ht="15">
      <c r="A132" s="93">
        <v>88</v>
      </c>
      <c r="B132" s="94" t="s">
        <v>45</v>
      </c>
      <c r="C132" s="95">
        <v>609168</v>
      </c>
      <c r="D132" s="96">
        <v>110</v>
      </c>
      <c r="E132" s="97">
        <v>2.3027004396064501</v>
      </c>
      <c r="F132" s="96">
        <v>167</v>
      </c>
      <c r="G132" s="97">
        <v>3.49591794012979</v>
      </c>
      <c r="H132" s="96">
        <v>276</v>
      </c>
      <c r="I132" s="97">
        <v>5.7776847393761797</v>
      </c>
      <c r="J132" s="96">
        <v>431</v>
      </c>
      <c r="K132" s="97">
        <v>9.0223989951852595</v>
      </c>
      <c r="L132" s="96">
        <v>1885</v>
      </c>
      <c r="M132" s="97">
        <v>39.459912078710502</v>
      </c>
      <c r="N132" s="96">
        <v>1908</v>
      </c>
      <c r="O132" s="97">
        <v>39.941385806991804</v>
      </c>
      <c r="P132" s="101">
        <v>4777</v>
      </c>
      <c r="S132" s="114"/>
      <c r="T132" s="114"/>
      <c r="U132" s="114"/>
      <c r="V132" s="114"/>
      <c r="W132" s="114"/>
      <c r="X132" s="114"/>
      <c r="Y132" s="115"/>
    </row>
    <row r="133" spans="1:25" ht="15">
      <c r="A133" s="93">
        <v>129</v>
      </c>
      <c r="B133" s="94" t="s">
        <v>1007</v>
      </c>
      <c r="C133" s="95">
        <v>89671</v>
      </c>
      <c r="D133" s="96">
        <v>13</v>
      </c>
      <c r="E133" s="97">
        <v>1.9519519519519499</v>
      </c>
      <c r="F133" s="96">
        <v>33</v>
      </c>
      <c r="G133" s="97">
        <v>4.9549549549549496</v>
      </c>
      <c r="H133" s="96">
        <v>35</v>
      </c>
      <c r="I133" s="97">
        <v>5.2552552552552596</v>
      </c>
      <c r="J133" s="96">
        <v>47</v>
      </c>
      <c r="K133" s="97">
        <v>7.0570570570570599</v>
      </c>
      <c r="L133" s="96">
        <v>198</v>
      </c>
      <c r="M133" s="97">
        <v>29.729729729729701</v>
      </c>
      <c r="N133" s="96">
        <v>340</v>
      </c>
      <c r="O133" s="97">
        <v>51.051051051051097</v>
      </c>
      <c r="P133" s="101">
        <v>666</v>
      </c>
    </row>
    <row r="134" spans="1:25" ht="15">
      <c r="A134" s="93">
        <v>212</v>
      </c>
      <c r="B134" s="94" t="s">
        <v>90</v>
      </c>
      <c r="C134" s="95">
        <v>92069</v>
      </c>
      <c r="D134" s="96">
        <v>18</v>
      </c>
      <c r="E134" s="97">
        <v>1.9271948608137</v>
      </c>
      <c r="F134" s="96">
        <v>29</v>
      </c>
      <c r="G134" s="97">
        <v>3.10492505353319</v>
      </c>
      <c r="H134" s="96">
        <v>56</v>
      </c>
      <c r="I134" s="97">
        <v>5.99571734475375</v>
      </c>
      <c r="J134" s="96">
        <v>85</v>
      </c>
      <c r="K134" s="97">
        <v>9.10064239828694</v>
      </c>
      <c r="L134" s="96">
        <v>281</v>
      </c>
      <c r="M134" s="97">
        <v>30.0856531049251</v>
      </c>
      <c r="N134" s="96">
        <v>465</v>
      </c>
      <c r="O134" s="97">
        <v>49.785867237687398</v>
      </c>
      <c r="P134" s="101">
        <v>934</v>
      </c>
    </row>
    <row r="135" spans="1:25" ht="15">
      <c r="A135" s="93">
        <v>266</v>
      </c>
      <c r="B135" s="94" t="s">
        <v>104</v>
      </c>
      <c r="C135" s="95">
        <v>268381</v>
      </c>
      <c r="D135" s="96">
        <v>50</v>
      </c>
      <c r="E135" s="97">
        <v>1.5903307888040701</v>
      </c>
      <c r="F135" s="96">
        <v>43</v>
      </c>
      <c r="G135" s="97">
        <v>1.3676844783715001</v>
      </c>
      <c r="H135" s="96">
        <v>144</v>
      </c>
      <c r="I135" s="97">
        <v>4.5801526717557204</v>
      </c>
      <c r="J135" s="96">
        <v>221</v>
      </c>
      <c r="K135" s="97">
        <v>7.0292620865139899</v>
      </c>
      <c r="L135" s="96">
        <v>793</v>
      </c>
      <c r="M135" s="97">
        <v>25.222646310432602</v>
      </c>
      <c r="N135" s="96">
        <v>1893</v>
      </c>
      <c r="O135" s="97">
        <v>60.209923664122101</v>
      </c>
      <c r="P135" s="101">
        <v>3144</v>
      </c>
    </row>
    <row r="136" spans="1:25" ht="15">
      <c r="A136" s="93">
        <v>308</v>
      </c>
      <c r="B136" s="94" t="s">
        <v>112</v>
      </c>
      <c r="C136" s="95">
        <v>62138</v>
      </c>
      <c r="D136" s="96">
        <v>7</v>
      </c>
      <c r="E136" s="97">
        <v>1.7114914425427901</v>
      </c>
      <c r="F136" s="96">
        <v>10</v>
      </c>
      <c r="G136" s="97">
        <v>2.44498777506112</v>
      </c>
      <c r="H136" s="96">
        <v>12</v>
      </c>
      <c r="I136" s="97">
        <v>2.9339853300733498</v>
      </c>
      <c r="J136" s="96">
        <v>24</v>
      </c>
      <c r="K136" s="97">
        <v>5.8679706601466997</v>
      </c>
      <c r="L136" s="96">
        <v>150</v>
      </c>
      <c r="M136" s="97">
        <v>36.674816625916897</v>
      </c>
      <c r="N136" s="96">
        <v>206</v>
      </c>
      <c r="O136" s="97">
        <v>50.3667481662592</v>
      </c>
      <c r="P136" s="101">
        <v>409</v>
      </c>
    </row>
    <row r="137" spans="1:25" ht="15">
      <c r="A137" s="93">
        <v>360</v>
      </c>
      <c r="B137" s="94" t="s">
        <v>1008</v>
      </c>
      <c r="C137" s="95">
        <v>306397</v>
      </c>
      <c r="D137" s="96">
        <v>69</v>
      </c>
      <c r="E137" s="97">
        <v>2.0110754881958601</v>
      </c>
      <c r="F137" s="96">
        <v>116</v>
      </c>
      <c r="G137" s="97">
        <v>3.38093850189449</v>
      </c>
      <c r="H137" s="96">
        <v>214</v>
      </c>
      <c r="I137" s="97">
        <v>6.2372486155639804</v>
      </c>
      <c r="J137" s="96">
        <v>301</v>
      </c>
      <c r="K137" s="97">
        <v>8.7729524919848405</v>
      </c>
      <c r="L137" s="96">
        <v>1410</v>
      </c>
      <c r="M137" s="97">
        <v>41.095890410958901</v>
      </c>
      <c r="N137" s="96">
        <v>1321</v>
      </c>
      <c r="O137" s="97">
        <v>38.501894491401899</v>
      </c>
      <c r="P137" s="101">
        <v>3431</v>
      </c>
    </row>
    <row r="138" spans="1:25" ht="15">
      <c r="A138" s="93">
        <v>380</v>
      </c>
      <c r="B138" s="94" t="s">
        <v>139</v>
      </c>
      <c r="C138" s="95">
        <v>84068</v>
      </c>
      <c r="D138" s="96">
        <v>4</v>
      </c>
      <c r="E138" s="97">
        <v>1.1461318051575899</v>
      </c>
      <c r="F138" s="96">
        <v>3</v>
      </c>
      <c r="G138" s="97">
        <v>0.85959885386819501</v>
      </c>
      <c r="H138" s="96">
        <v>9</v>
      </c>
      <c r="I138" s="97">
        <v>2.5787965616045798</v>
      </c>
      <c r="J138" s="96">
        <v>16</v>
      </c>
      <c r="K138" s="97">
        <v>4.5845272206303704</v>
      </c>
      <c r="L138" s="96">
        <v>127</v>
      </c>
      <c r="M138" s="97">
        <v>36.389684813753597</v>
      </c>
      <c r="N138" s="96">
        <v>190</v>
      </c>
      <c r="O138" s="97">
        <v>54.441260744985698</v>
      </c>
      <c r="P138" s="101">
        <v>349</v>
      </c>
    </row>
    <row r="139" spans="1:25" ht="15">
      <c r="A139" s="93">
        <v>631</v>
      </c>
      <c r="B139" s="94" t="s">
        <v>185</v>
      </c>
      <c r="C139" s="95">
        <v>109260</v>
      </c>
      <c r="D139" s="96">
        <v>10</v>
      </c>
      <c r="E139" s="97">
        <v>1.73913043478261</v>
      </c>
      <c r="F139" s="96">
        <v>8</v>
      </c>
      <c r="G139" s="97">
        <v>1.39130434782609</v>
      </c>
      <c r="H139" s="96">
        <v>13</v>
      </c>
      <c r="I139" s="97">
        <v>2.2608695652173898</v>
      </c>
      <c r="J139" s="96">
        <v>30</v>
      </c>
      <c r="K139" s="97">
        <v>5.2173913043478297</v>
      </c>
      <c r="L139" s="96">
        <v>226</v>
      </c>
      <c r="M139" s="97">
        <v>39.304347826087003</v>
      </c>
      <c r="N139" s="96">
        <v>288</v>
      </c>
      <c r="O139" s="97">
        <v>50.086956521739097</v>
      </c>
      <c r="P139" s="101">
        <v>575</v>
      </c>
    </row>
    <row r="140" spans="1:25">
      <c r="B140" s="104"/>
    </row>
    <row r="141" spans="1:25">
      <c r="A141" s="105" t="s">
        <v>325</v>
      </c>
      <c r="B141" s="967" t="s">
        <v>1064</v>
      </c>
      <c r="C141" s="967"/>
      <c r="D141" s="968" t="s">
        <v>292</v>
      </c>
      <c r="E141" s="969"/>
      <c r="F141" s="969"/>
      <c r="G141" s="969"/>
      <c r="H141" s="969"/>
      <c r="I141" s="969"/>
      <c r="J141" s="969"/>
      <c r="K141" s="969"/>
      <c r="L141" s="969"/>
      <c r="M141" s="969"/>
      <c r="N141" s="969"/>
      <c r="O141" s="108"/>
      <c r="P141" s="109"/>
    </row>
    <row r="142" spans="1:25">
      <c r="A142" s="38" t="s">
        <v>330</v>
      </c>
      <c r="B142" s="970" t="s">
        <v>331</v>
      </c>
      <c r="C142" s="971"/>
      <c r="D142" s="971"/>
      <c r="E142" s="971"/>
      <c r="F142" s="971"/>
      <c r="G142" s="971"/>
      <c r="H142" s="971"/>
      <c r="I142" s="971"/>
      <c r="J142" s="971"/>
      <c r="K142" s="971"/>
      <c r="L142" s="971"/>
      <c r="M142" s="971"/>
      <c r="N142" s="971"/>
      <c r="O142" s="110"/>
      <c r="P142" s="111"/>
    </row>
    <row r="143" spans="1:25">
      <c r="A143" s="39" t="s">
        <v>601</v>
      </c>
      <c r="B143" s="972" t="s">
        <v>333</v>
      </c>
      <c r="C143" s="973"/>
      <c r="D143" s="973"/>
      <c r="E143" s="973"/>
      <c r="F143" s="973"/>
      <c r="G143" s="973"/>
      <c r="H143" s="973"/>
      <c r="I143" s="973"/>
      <c r="J143" s="973"/>
      <c r="K143" s="973"/>
      <c r="L143" s="973"/>
      <c r="M143" s="973"/>
      <c r="N143" s="973"/>
      <c r="O143" s="112"/>
      <c r="P143" s="113"/>
    </row>
    <row r="144" spans="1:25">
      <c r="B144" s="107"/>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Q381"/>
  <sheetViews>
    <sheetView showGridLines="0" zoomScale="80" zoomScaleNormal="80" zoomScaleSheetLayoutView="50" workbookViewId="0">
      <pane xSplit="2" ySplit="4" topLeftCell="C8" activePane="bottomRight" state="frozen"/>
      <selection pane="topRight"/>
      <selection pane="bottomLeft"/>
      <selection pane="bottomRight" sqref="A1:V1"/>
    </sheetView>
  </sheetViews>
  <sheetFormatPr baseColWidth="10" defaultColWidth="11.42578125" defaultRowHeight="12.75"/>
  <cols>
    <col min="1" max="21" width="11.42578125" style="41"/>
    <col min="22" max="22" width="11.42578125" style="42"/>
    <col min="23" max="23" width="19.140625" style="41" customWidth="1"/>
    <col min="24" max="28" width="11.42578125" style="41"/>
    <col min="29" max="29" width="15.7109375" style="41" customWidth="1"/>
    <col min="30" max="16384" width="11.42578125" style="41"/>
  </cols>
  <sheetData>
    <row r="1" spans="1:43" ht="21" customHeight="1">
      <c r="A1" s="974" t="s">
        <v>1065</v>
      </c>
      <c r="B1" s="974"/>
      <c r="C1" s="974"/>
      <c r="D1" s="974"/>
      <c r="E1" s="974"/>
      <c r="F1" s="974"/>
      <c r="G1" s="974"/>
      <c r="H1" s="974"/>
      <c r="I1" s="974"/>
      <c r="J1" s="974"/>
      <c r="K1" s="974"/>
      <c r="L1" s="974"/>
      <c r="M1" s="974"/>
      <c r="N1" s="974"/>
      <c r="O1" s="974"/>
      <c r="P1" s="974"/>
      <c r="Q1" s="974"/>
      <c r="R1" s="974"/>
      <c r="S1" s="974"/>
      <c r="T1" s="974"/>
      <c r="U1" s="974"/>
      <c r="V1" s="975"/>
      <c r="W1" s="43" t="str">
        <f>+'16. REx_Curso_Vida'!P1</f>
        <v>ENERO 2026</v>
      </c>
    </row>
    <row r="2" spans="1:43" ht="15" customHeight="1">
      <c r="A2" s="976" t="s">
        <v>722</v>
      </c>
      <c r="B2" s="976"/>
      <c r="C2" s="43">
        <v>2</v>
      </c>
      <c r="D2" s="43">
        <v>6</v>
      </c>
      <c r="E2" s="43">
        <v>25</v>
      </c>
      <c r="F2" s="43">
        <v>23</v>
      </c>
      <c r="G2" s="43">
        <v>10</v>
      </c>
      <c r="H2" s="43">
        <v>16</v>
      </c>
      <c r="I2" s="43">
        <v>24</v>
      </c>
      <c r="J2" s="43">
        <v>1</v>
      </c>
      <c r="K2" s="43">
        <v>14</v>
      </c>
      <c r="L2" s="43">
        <v>29</v>
      </c>
      <c r="M2" s="43">
        <v>8</v>
      </c>
      <c r="N2" s="43">
        <v>17</v>
      </c>
      <c r="O2" s="43">
        <v>9</v>
      </c>
      <c r="P2" s="43">
        <v>18</v>
      </c>
      <c r="Q2" s="43">
        <v>11</v>
      </c>
      <c r="R2" s="43">
        <v>22</v>
      </c>
      <c r="S2" s="43">
        <v>28</v>
      </c>
      <c r="T2" s="43">
        <v>33</v>
      </c>
      <c r="U2" s="981" t="s">
        <v>1066</v>
      </c>
      <c r="V2" s="981" t="s">
        <v>1067</v>
      </c>
      <c r="W2" s="18" t="s">
        <v>314</v>
      </c>
      <c r="Y2" s="41" t="s">
        <v>1068</v>
      </c>
    </row>
    <row r="3" spans="1:43" ht="216.75">
      <c r="A3" s="977" t="s">
        <v>1069</v>
      </c>
      <c r="B3" s="978"/>
      <c r="C3" s="44" t="s">
        <v>1070</v>
      </c>
      <c r="D3" s="44" t="s">
        <v>1071</v>
      </c>
      <c r="E3" s="44" t="s">
        <v>1072</v>
      </c>
      <c r="F3" s="44" t="s">
        <v>1073</v>
      </c>
      <c r="G3" s="44" t="s">
        <v>1074</v>
      </c>
      <c r="H3" s="44" t="s">
        <v>1075</v>
      </c>
      <c r="I3" s="44" t="s">
        <v>1076</v>
      </c>
      <c r="J3" s="44" t="s">
        <v>1077</v>
      </c>
      <c r="K3" s="44" t="s">
        <v>1078</v>
      </c>
      <c r="L3" s="44" t="s">
        <v>1079</v>
      </c>
      <c r="M3" s="44" t="s">
        <v>1080</v>
      </c>
      <c r="N3" s="44" t="s">
        <v>1081</v>
      </c>
      <c r="O3" s="44" t="s">
        <v>1082</v>
      </c>
      <c r="P3" s="44" t="s">
        <v>1083</v>
      </c>
      <c r="Q3" s="44" t="s">
        <v>1084</v>
      </c>
      <c r="R3" s="44" t="s">
        <v>1085</v>
      </c>
      <c r="S3" s="44" t="s">
        <v>1086</v>
      </c>
      <c r="T3" s="44" t="s">
        <v>1087</v>
      </c>
      <c r="U3" s="982"/>
      <c r="V3" s="982"/>
      <c r="Y3" s="56" t="s">
        <v>1077</v>
      </c>
      <c r="Z3" s="56" t="s">
        <v>1070</v>
      </c>
      <c r="AA3" s="56" t="s">
        <v>1071</v>
      </c>
      <c r="AB3" s="56" t="s">
        <v>1080</v>
      </c>
      <c r="AC3" s="57" t="s">
        <v>1082</v>
      </c>
      <c r="AD3" s="56" t="s">
        <v>1074</v>
      </c>
      <c r="AE3" s="56" t="s">
        <v>1084</v>
      </c>
      <c r="AF3" s="56" t="s">
        <v>1078</v>
      </c>
      <c r="AG3" s="56" t="s">
        <v>1075</v>
      </c>
      <c r="AH3" s="56" t="s">
        <v>1081</v>
      </c>
      <c r="AI3" s="56" t="s">
        <v>1083</v>
      </c>
      <c r="AJ3" s="56" t="s">
        <v>1085</v>
      </c>
      <c r="AK3" s="56" t="s">
        <v>1073</v>
      </c>
      <c r="AL3" s="56" t="s">
        <v>1076</v>
      </c>
      <c r="AM3" s="56" t="s">
        <v>1072</v>
      </c>
      <c r="AN3" s="56" t="s">
        <v>1086</v>
      </c>
      <c r="AO3" s="56" t="s">
        <v>1079</v>
      </c>
      <c r="AP3" s="56" t="s">
        <v>1087</v>
      </c>
    </row>
    <row r="4" spans="1:43" ht="25.5">
      <c r="A4" s="45" t="s">
        <v>334</v>
      </c>
      <c r="B4" s="46" t="s">
        <v>295</v>
      </c>
      <c r="C4" s="47">
        <f>SUM(C5:C129)</f>
        <v>6552</v>
      </c>
      <c r="D4" s="47">
        <f t="shared" ref="D4:U4" si="0">SUM(D5:D129)</f>
        <v>100</v>
      </c>
      <c r="E4" s="47">
        <f t="shared" si="0"/>
        <v>159</v>
      </c>
      <c r="F4" s="47">
        <f t="shared" si="0"/>
        <v>253</v>
      </c>
      <c r="G4" s="47">
        <f t="shared" si="0"/>
        <v>1038</v>
      </c>
      <c r="H4" s="47">
        <f t="shared" si="0"/>
        <v>2978</v>
      </c>
      <c r="I4" s="47">
        <f t="shared" si="0"/>
        <v>1640</v>
      </c>
      <c r="J4" s="47">
        <f t="shared" si="0"/>
        <v>3584</v>
      </c>
      <c r="K4" s="47">
        <f t="shared" si="0"/>
        <v>598</v>
      </c>
      <c r="L4" s="47">
        <f t="shared" si="0"/>
        <v>72</v>
      </c>
      <c r="M4" s="47">
        <f t="shared" si="0"/>
        <v>2097</v>
      </c>
      <c r="N4" s="47">
        <f t="shared" si="0"/>
        <v>36867</v>
      </c>
      <c r="O4" s="47">
        <f t="shared" si="0"/>
        <v>706550</v>
      </c>
      <c r="P4" s="47">
        <f t="shared" si="0"/>
        <v>36</v>
      </c>
      <c r="Q4" s="47">
        <f t="shared" si="0"/>
        <v>2973</v>
      </c>
      <c r="R4" s="47">
        <f t="shared" si="0"/>
        <v>4755</v>
      </c>
      <c r="S4" s="47">
        <f t="shared" si="0"/>
        <v>198</v>
      </c>
      <c r="T4" s="47">
        <f t="shared" si="0"/>
        <v>1</v>
      </c>
      <c r="U4" s="47">
        <f t="shared" si="0"/>
        <v>2738134</v>
      </c>
      <c r="V4" s="47">
        <f>SUM(C4:T4)</f>
        <v>770451</v>
      </c>
      <c r="W4" s="51">
        <f>SUM(V5:V129)</f>
        <v>770451</v>
      </c>
      <c r="X4" s="52" t="s">
        <v>1088</v>
      </c>
      <c r="Y4" s="52">
        <f>SUM(Y7:Y131)</f>
        <v>3584</v>
      </c>
      <c r="Z4" s="52">
        <f t="shared" ref="Z4:AP4" si="1">SUM(Z7:Z131)</f>
        <v>6552</v>
      </c>
      <c r="AA4" s="52">
        <f t="shared" si="1"/>
        <v>100</v>
      </c>
      <c r="AB4" s="52">
        <f t="shared" si="1"/>
        <v>2097</v>
      </c>
      <c r="AC4" s="52">
        <f t="shared" si="1"/>
        <v>706550</v>
      </c>
      <c r="AD4" s="52">
        <f t="shared" si="1"/>
        <v>1038</v>
      </c>
      <c r="AE4" s="52">
        <f t="shared" si="1"/>
        <v>2973</v>
      </c>
      <c r="AF4" s="52">
        <f t="shared" si="1"/>
        <v>598</v>
      </c>
      <c r="AG4" s="52">
        <f t="shared" si="1"/>
        <v>2978</v>
      </c>
      <c r="AH4" s="52">
        <f t="shared" si="1"/>
        <v>36867</v>
      </c>
      <c r="AI4" s="52">
        <f t="shared" si="1"/>
        <v>36</v>
      </c>
      <c r="AJ4" s="52">
        <f t="shared" si="1"/>
        <v>4755</v>
      </c>
      <c r="AK4" s="52">
        <f t="shared" si="1"/>
        <v>253</v>
      </c>
      <c r="AL4" s="52">
        <f t="shared" si="1"/>
        <v>1640</v>
      </c>
      <c r="AM4" s="52">
        <f t="shared" si="1"/>
        <v>159</v>
      </c>
      <c r="AN4" s="52">
        <f t="shared" si="1"/>
        <v>198</v>
      </c>
      <c r="AO4" s="52">
        <f t="shared" si="1"/>
        <v>72</v>
      </c>
      <c r="AP4" s="52">
        <f t="shared" si="1"/>
        <v>1</v>
      </c>
    </row>
    <row r="5" spans="1:43" ht="15">
      <c r="A5" s="48" t="s">
        <v>6</v>
      </c>
      <c r="B5" s="49">
        <v>1</v>
      </c>
      <c r="C5" s="50">
        <f t="shared" ref="C5:C36" si="2">+VLOOKUP($B5,$X$6:$AP$131,3,0)</f>
        <v>3354</v>
      </c>
      <c r="D5" s="50">
        <f t="shared" ref="D5:D36" si="3">+VLOOKUP($B5,$X$6:$AP$131,4,0)</f>
        <v>43</v>
      </c>
      <c r="E5" s="50">
        <f t="shared" ref="E5:E36" si="4">+VLOOKUP($B5,$X$6:$AP$131,16,0)</f>
        <v>82</v>
      </c>
      <c r="F5" s="50">
        <f t="shared" ref="F5:F36" si="5">+VLOOKUP($B5,$X$6:$AP$131,14,0)</f>
        <v>87</v>
      </c>
      <c r="G5" s="50">
        <f t="shared" ref="G5:G36" si="6">+VLOOKUP($B5,$X$6:$AP$131,7,0)</f>
        <v>558</v>
      </c>
      <c r="H5" s="50">
        <f t="shared" ref="H5:H36" si="7">+VLOOKUP($B5,$X$6:$AP$131,10,0)</f>
        <v>1227</v>
      </c>
      <c r="I5" s="50">
        <f t="shared" ref="I5:I36" si="8">+VLOOKUP($B5,$X$6:$AP$131,15,0)</f>
        <v>923</v>
      </c>
      <c r="J5" s="50">
        <f t="shared" ref="J5:J36" si="9">+VLOOKUP($B5,$X$6:$AP$131,2,0)</f>
        <v>2070</v>
      </c>
      <c r="K5" s="50">
        <f t="shared" ref="K5:K36" si="10">+VLOOKUP($B5,$X$6:$AP$131,9,0)</f>
        <v>284</v>
      </c>
      <c r="L5" s="50">
        <f>+VLOOKUP($B5,$X$6:$AP$131,18,0)</f>
        <v>26</v>
      </c>
      <c r="M5" s="50">
        <f t="shared" ref="M5:M36" si="11">+VLOOKUP($B5,$X$6:$AP$131,5,0)</f>
        <v>1048</v>
      </c>
      <c r="N5" s="50">
        <f t="shared" ref="N5:N36" si="12">+VLOOKUP($B5,$X$6:$AP$131,11,0)</f>
        <v>3654</v>
      </c>
      <c r="O5" s="50">
        <f t="shared" ref="O5:O36" si="13">+VLOOKUP($B5,$X$6:$AP$131,6,0)</f>
        <v>144111</v>
      </c>
      <c r="P5" s="50">
        <f t="shared" ref="P5:P36" si="14">+VLOOKUP($B5,$X$6:$AP$131,12,0)</f>
        <v>3</v>
      </c>
      <c r="Q5" s="50">
        <f t="shared" ref="Q5:Q36" si="15">+VLOOKUP($B5,$X$6:$AP$131,8,0)</f>
        <v>407</v>
      </c>
      <c r="R5" s="50">
        <f t="shared" ref="R5:R36" si="16">+VLOOKUP($B5,$X$6:$AP$131,13,0)</f>
        <v>2478</v>
      </c>
      <c r="S5" s="50">
        <f>+VLOOKUP($B5,$X$6:$AP$131,17,0)</f>
        <v>69</v>
      </c>
      <c r="T5" s="50">
        <f t="shared" ref="T5:T36" si="17">+VLOOKUP($B5,$X$6:$AP$131,19,0)</f>
        <v>0</v>
      </c>
      <c r="U5" s="53">
        <v>793254</v>
      </c>
      <c r="V5" s="49">
        <f t="shared" ref="V5:V35" si="18">SUM(C5:T5)</f>
        <v>160424</v>
      </c>
      <c r="Y5" s="58"/>
      <c r="Z5" s="58"/>
      <c r="AA5" s="58"/>
      <c r="AB5" s="58"/>
      <c r="AC5" s="59" t="s">
        <v>1089</v>
      </c>
      <c r="AD5" s="58"/>
      <c r="AE5" s="58"/>
      <c r="AF5" s="58"/>
      <c r="AG5" s="58"/>
      <c r="AH5" s="58"/>
      <c r="AI5" s="58"/>
      <c r="AJ5" s="58"/>
      <c r="AK5" s="58"/>
      <c r="AL5" s="58"/>
      <c r="AM5" s="58"/>
      <c r="AN5" s="58"/>
      <c r="AO5" s="58"/>
      <c r="AP5" s="58"/>
      <c r="AQ5" s="55"/>
    </row>
    <row r="6" spans="1:43" ht="15">
      <c r="A6" s="48" t="s">
        <v>8</v>
      </c>
      <c r="B6" s="49">
        <v>2</v>
      </c>
      <c r="C6" s="50">
        <f t="shared" si="2"/>
        <v>17</v>
      </c>
      <c r="D6" s="50">
        <f t="shared" si="3"/>
        <v>0</v>
      </c>
      <c r="E6" s="50">
        <f t="shared" si="4"/>
        <v>0</v>
      </c>
      <c r="F6" s="50">
        <f t="shared" si="5"/>
        <v>0</v>
      </c>
      <c r="G6" s="50">
        <f t="shared" si="6"/>
        <v>1</v>
      </c>
      <c r="H6" s="50">
        <f t="shared" si="7"/>
        <v>11</v>
      </c>
      <c r="I6" s="50">
        <f t="shared" si="8"/>
        <v>0</v>
      </c>
      <c r="J6" s="50">
        <f t="shared" si="9"/>
        <v>2</v>
      </c>
      <c r="K6" s="50">
        <f t="shared" si="10"/>
        <v>0</v>
      </c>
      <c r="L6" s="50">
        <f t="shared" ref="L6:L69" si="19">+VLOOKUP($B6,$X$6:$AP$131,18,0)</f>
        <v>0</v>
      </c>
      <c r="M6" s="50">
        <f t="shared" si="11"/>
        <v>2</v>
      </c>
      <c r="N6" s="50">
        <f t="shared" si="12"/>
        <v>36</v>
      </c>
      <c r="O6" s="50">
        <f t="shared" si="13"/>
        <v>2728</v>
      </c>
      <c r="P6" s="50">
        <f t="shared" si="14"/>
        <v>0</v>
      </c>
      <c r="Q6" s="50">
        <f t="shared" si="15"/>
        <v>0</v>
      </c>
      <c r="R6" s="50">
        <f t="shared" si="16"/>
        <v>7</v>
      </c>
      <c r="S6" s="50">
        <f t="shared" ref="S6:S69" si="20">+VLOOKUP($B6,$X$6:$AP$131,17,0)</f>
        <v>1</v>
      </c>
      <c r="T6" s="50">
        <f t="shared" si="17"/>
        <v>0</v>
      </c>
      <c r="U6" s="53">
        <v>11830</v>
      </c>
      <c r="V6" s="49">
        <f t="shared" si="18"/>
        <v>2805</v>
      </c>
      <c r="X6" s="54" t="s">
        <v>1090</v>
      </c>
      <c r="Y6" s="60">
        <v>1</v>
      </c>
      <c r="Z6" s="60">
        <v>2</v>
      </c>
      <c r="AA6" s="60">
        <v>6</v>
      </c>
      <c r="AB6" s="60">
        <v>8</v>
      </c>
      <c r="AC6" s="61" t="s">
        <v>1091</v>
      </c>
      <c r="AD6" s="60">
        <v>10</v>
      </c>
      <c r="AE6" s="60">
        <v>11</v>
      </c>
      <c r="AF6" s="60">
        <v>14</v>
      </c>
      <c r="AG6" s="60">
        <v>16</v>
      </c>
      <c r="AH6" s="60">
        <v>17</v>
      </c>
      <c r="AI6" s="60">
        <v>18</v>
      </c>
      <c r="AJ6" s="60">
        <v>22</v>
      </c>
      <c r="AK6" s="60">
        <v>23</v>
      </c>
      <c r="AL6" s="60">
        <v>24</v>
      </c>
      <c r="AM6" s="60">
        <v>25</v>
      </c>
      <c r="AN6" s="60">
        <v>28</v>
      </c>
      <c r="AO6" s="60">
        <v>29</v>
      </c>
      <c r="AP6" s="63" t="s">
        <v>1092</v>
      </c>
      <c r="AQ6" s="55"/>
    </row>
    <row r="7" spans="1:43" ht="15">
      <c r="A7" s="48" t="s">
        <v>10</v>
      </c>
      <c r="B7" s="49">
        <v>4</v>
      </c>
      <c r="C7" s="50">
        <f t="shared" si="2"/>
        <v>0</v>
      </c>
      <c r="D7" s="50">
        <f t="shared" si="3"/>
        <v>0</v>
      </c>
      <c r="E7" s="50">
        <f t="shared" si="4"/>
        <v>0</v>
      </c>
      <c r="F7" s="50">
        <f t="shared" si="5"/>
        <v>0</v>
      </c>
      <c r="G7" s="50">
        <f t="shared" si="6"/>
        <v>0</v>
      </c>
      <c r="H7" s="50">
        <f t="shared" si="7"/>
        <v>0</v>
      </c>
      <c r="I7" s="50">
        <f t="shared" si="8"/>
        <v>0</v>
      </c>
      <c r="J7" s="50">
        <f t="shared" si="9"/>
        <v>0</v>
      </c>
      <c r="K7" s="50">
        <f t="shared" si="10"/>
        <v>0</v>
      </c>
      <c r="L7" s="50">
        <f t="shared" si="19"/>
        <v>0</v>
      </c>
      <c r="M7" s="50">
        <f t="shared" si="11"/>
        <v>0</v>
      </c>
      <c r="N7" s="50">
        <f t="shared" si="12"/>
        <v>7</v>
      </c>
      <c r="O7" s="50">
        <f t="shared" si="13"/>
        <v>680</v>
      </c>
      <c r="P7" s="50">
        <f t="shared" si="14"/>
        <v>0</v>
      </c>
      <c r="Q7" s="50">
        <f t="shared" si="15"/>
        <v>0</v>
      </c>
      <c r="R7" s="50">
        <f t="shared" si="16"/>
        <v>1</v>
      </c>
      <c r="S7" s="50">
        <f t="shared" si="20"/>
        <v>0</v>
      </c>
      <c r="T7" s="50">
        <f t="shared" si="17"/>
        <v>0</v>
      </c>
      <c r="U7" s="53">
        <v>1379</v>
      </c>
      <c r="V7" s="49">
        <f t="shared" si="18"/>
        <v>688</v>
      </c>
      <c r="X7" s="55">
        <v>1</v>
      </c>
      <c r="Y7" s="62">
        <v>2070</v>
      </c>
      <c r="Z7" s="62">
        <v>3354</v>
      </c>
      <c r="AA7" s="62">
        <v>43</v>
      </c>
      <c r="AB7" s="62">
        <v>1048</v>
      </c>
      <c r="AC7" s="55">
        <v>144111</v>
      </c>
      <c r="AD7" s="62">
        <v>558</v>
      </c>
      <c r="AE7" s="62">
        <v>407</v>
      </c>
      <c r="AF7" s="62">
        <v>284</v>
      </c>
      <c r="AG7" s="62">
        <v>1227</v>
      </c>
      <c r="AH7" s="62">
        <v>3654</v>
      </c>
      <c r="AI7" s="62">
        <v>3</v>
      </c>
      <c r="AJ7" s="62">
        <v>2478</v>
      </c>
      <c r="AK7" s="62">
        <v>87</v>
      </c>
      <c r="AL7" s="62">
        <v>923</v>
      </c>
      <c r="AM7" s="62">
        <v>82</v>
      </c>
      <c r="AN7" s="62">
        <v>69</v>
      </c>
      <c r="AO7" s="62">
        <v>26</v>
      </c>
      <c r="AP7" s="62"/>
      <c r="AQ7" s="55"/>
    </row>
    <row r="8" spans="1:43" ht="15">
      <c r="A8" s="48" t="s">
        <v>12</v>
      </c>
      <c r="B8" s="49">
        <v>21</v>
      </c>
      <c r="C8" s="50">
        <f t="shared" si="2"/>
        <v>0</v>
      </c>
      <c r="D8" s="50">
        <f t="shared" si="3"/>
        <v>0</v>
      </c>
      <c r="E8" s="50">
        <f t="shared" si="4"/>
        <v>0</v>
      </c>
      <c r="F8" s="50">
        <f t="shared" si="5"/>
        <v>0</v>
      </c>
      <c r="G8" s="50">
        <f t="shared" si="6"/>
        <v>0</v>
      </c>
      <c r="H8" s="50">
        <f t="shared" si="7"/>
        <v>3</v>
      </c>
      <c r="I8" s="50">
        <f t="shared" si="8"/>
        <v>0</v>
      </c>
      <c r="J8" s="50">
        <f t="shared" si="9"/>
        <v>0</v>
      </c>
      <c r="K8" s="50">
        <f t="shared" si="10"/>
        <v>0</v>
      </c>
      <c r="L8" s="50">
        <f t="shared" si="19"/>
        <v>0</v>
      </c>
      <c r="M8" s="50">
        <f t="shared" si="11"/>
        <v>2</v>
      </c>
      <c r="N8" s="50">
        <f t="shared" si="12"/>
        <v>0</v>
      </c>
      <c r="O8" s="50">
        <f t="shared" si="13"/>
        <v>1945</v>
      </c>
      <c r="P8" s="50">
        <f t="shared" si="14"/>
        <v>0</v>
      </c>
      <c r="Q8" s="50">
        <f t="shared" si="15"/>
        <v>1</v>
      </c>
      <c r="R8" s="50">
        <f t="shared" si="16"/>
        <v>0</v>
      </c>
      <c r="S8" s="50">
        <f t="shared" si="20"/>
        <v>0</v>
      </c>
      <c r="T8" s="50">
        <f t="shared" si="17"/>
        <v>0</v>
      </c>
      <c r="U8" s="53">
        <v>2861</v>
      </c>
      <c r="V8" s="49">
        <f t="shared" si="18"/>
        <v>1951</v>
      </c>
      <c r="X8" s="55">
        <v>2</v>
      </c>
      <c r="Y8" s="62">
        <v>2</v>
      </c>
      <c r="Z8" s="62">
        <v>17</v>
      </c>
      <c r="AA8" s="62"/>
      <c r="AB8" s="62">
        <v>2</v>
      </c>
      <c r="AC8" s="55">
        <v>2728</v>
      </c>
      <c r="AD8" s="62">
        <v>1</v>
      </c>
      <c r="AE8" s="62"/>
      <c r="AF8" s="62"/>
      <c r="AG8" s="62">
        <v>11</v>
      </c>
      <c r="AH8" s="62">
        <v>36</v>
      </c>
      <c r="AI8" s="62"/>
      <c r="AJ8" s="62">
        <v>7</v>
      </c>
      <c r="AK8" s="62"/>
      <c r="AL8" s="62"/>
      <c r="AM8" s="62"/>
      <c r="AN8" s="62">
        <v>1</v>
      </c>
      <c r="AO8" s="62"/>
      <c r="AP8" s="62"/>
      <c r="AQ8" s="55"/>
    </row>
    <row r="9" spans="1:43" ht="15">
      <c r="A9" s="48" t="s">
        <v>14</v>
      </c>
      <c r="B9" s="49">
        <v>30</v>
      </c>
      <c r="C9" s="50">
        <f t="shared" si="2"/>
        <v>13</v>
      </c>
      <c r="D9" s="50">
        <f t="shared" si="3"/>
        <v>0</v>
      </c>
      <c r="E9" s="50">
        <f t="shared" si="4"/>
        <v>0</v>
      </c>
      <c r="F9" s="50">
        <f t="shared" si="5"/>
        <v>0</v>
      </c>
      <c r="G9" s="50">
        <f t="shared" si="6"/>
        <v>5</v>
      </c>
      <c r="H9" s="50">
        <f t="shared" si="7"/>
        <v>11</v>
      </c>
      <c r="I9" s="50">
        <f t="shared" si="8"/>
        <v>3</v>
      </c>
      <c r="J9" s="50">
        <f t="shared" si="9"/>
        <v>0</v>
      </c>
      <c r="K9" s="50">
        <f t="shared" si="10"/>
        <v>18</v>
      </c>
      <c r="L9" s="50">
        <f t="shared" si="19"/>
        <v>0</v>
      </c>
      <c r="M9" s="50">
        <f t="shared" si="11"/>
        <v>1</v>
      </c>
      <c r="N9" s="50">
        <f t="shared" si="12"/>
        <v>10</v>
      </c>
      <c r="O9" s="50">
        <f t="shared" si="13"/>
        <v>1022</v>
      </c>
      <c r="P9" s="50">
        <f t="shared" si="14"/>
        <v>0</v>
      </c>
      <c r="Q9" s="50">
        <f t="shared" si="15"/>
        <v>1</v>
      </c>
      <c r="R9" s="50">
        <f t="shared" si="16"/>
        <v>29</v>
      </c>
      <c r="S9" s="50">
        <f t="shared" si="20"/>
        <v>1</v>
      </c>
      <c r="T9" s="50">
        <f t="shared" si="17"/>
        <v>0</v>
      </c>
      <c r="U9" s="53">
        <v>10568</v>
      </c>
      <c r="V9" s="49">
        <f t="shared" si="18"/>
        <v>1114</v>
      </c>
      <c r="X9" s="55">
        <v>4</v>
      </c>
      <c r="Y9" s="62"/>
      <c r="Z9" s="62"/>
      <c r="AA9" s="62"/>
      <c r="AB9" s="62"/>
      <c r="AC9" s="55">
        <v>680</v>
      </c>
      <c r="AD9" s="62"/>
      <c r="AE9" s="62"/>
      <c r="AF9" s="62"/>
      <c r="AG9" s="62"/>
      <c r="AH9" s="62">
        <v>7</v>
      </c>
      <c r="AI9" s="62"/>
      <c r="AJ9" s="62">
        <v>1</v>
      </c>
      <c r="AK9" s="62"/>
      <c r="AL9" s="62"/>
      <c r="AM9" s="62"/>
      <c r="AN9" s="62"/>
      <c r="AO9" s="62"/>
      <c r="AP9" s="62"/>
      <c r="AQ9" s="55"/>
    </row>
    <row r="10" spans="1:43" ht="15">
      <c r="A10" s="48" t="s">
        <v>16</v>
      </c>
      <c r="B10" s="49">
        <v>31</v>
      </c>
      <c r="C10" s="50">
        <f t="shared" si="2"/>
        <v>13</v>
      </c>
      <c r="D10" s="50">
        <f t="shared" si="3"/>
        <v>1</v>
      </c>
      <c r="E10" s="50">
        <f t="shared" si="4"/>
        <v>1</v>
      </c>
      <c r="F10" s="50">
        <f t="shared" si="5"/>
        <v>2</v>
      </c>
      <c r="G10" s="50">
        <f t="shared" si="6"/>
        <v>2</v>
      </c>
      <c r="H10" s="50">
        <f t="shared" si="7"/>
        <v>38</v>
      </c>
      <c r="I10" s="50">
        <f t="shared" si="8"/>
        <v>3</v>
      </c>
      <c r="J10" s="50">
        <f t="shared" si="9"/>
        <v>2</v>
      </c>
      <c r="K10" s="50">
        <f t="shared" si="10"/>
        <v>19</v>
      </c>
      <c r="L10" s="50">
        <f t="shared" si="19"/>
        <v>0</v>
      </c>
      <c r="M10" s="50">
        <f t="shared" si="11"/>
        <v>9</v>
      </c>
      <c r="N10" s="50">
        <f t="shared" si="12"/>
        <v>21</v>
      </c>
      <c r="O10" s="50">
        <f t="shared" si="13"/>
        <v>3885</v>
      </c>
      <c r="P10" s="50">
        <f t="shared" si="14"/>
        <v>0</v>
      </c>
      <c r="Q10" s="50">
        <f t="shared" si="15"/>
        <v>58</v>
      </c>
      <c r="R10" s="50">
        <f t="shared" si="16"/>
        <v>14</v>
      </c>
      <c r="S10" s="50">
        <f t="shared" si="20"/>
        <v>0</v>
      </c>
      <c r="T10" s="50">
        <f t="shared" si="17"/>
        <v>0</v>
      </c>
      <c r="U10" s="53">
        <v>18324</v>
      </c>
      <c r="V10" s="49">
        <f t="shared" si="18"/>
        <v>4068</v>
      </c>
      <c r="X10" s="55">
        <v>21</v>
      </c>
      <c r="Y10" s="62"/>
      <c r="Z10" s="62"/>
      <c r="AA10" s="62"/>
      <c r="AB10" s="62">
        <v>2</v>
      </c>
      <c r="AC10" s="55">
        <v>1945</v>
      </c>
      <c r="AD10" s="62"/>
      <c r="AE10" s="62">
        <v>1</v>
      </c>
      <c r="AF10" s="62"/>
      <c r="AG10" s="62">
        <v>3</v>
      </c>
      <c r="AH10" s="62"/>
      <c r="AI10" s="62"/>
      <c r="AJ10" s="62"/>
      <c r="AK10" s="62"/>
      <c r="AL10" s="62"/>
      <c r="AM10" s="62"/>
      <c r="AN10" s="62"/>
      <c r="AO10" s="62"/>
      <c r="AP10" s="62"/>
      <c r="AQ10" s="55"/>
    </row>
    <row r="11" spans="1:43" ht="15">
      <c r="A11" s="48" t="s">
        <v>18</v>
      </c>
      <c r="B11" s="49">
        <v>34</v>
      </c>
      <c r="C11" s="50">
        <f t="shared" si="2"/>
        <v>51</v>
      </c>
      <c r="D11" s="50">
        <f t="shared" si="3"/>
        <v>3</v>
      </c>
      <c r="E11" s="50">
        <f t="shared" si="4"/>
        <v>2</v>
      </c>
      <c r="F11" s="50">
        <f t="shared" si="5"/>
        <v>0</v>
      </c>
      <c r="G11" s="50">
        <f t="shared" si="6"/>
        <v>9</v>
      </c>
      <c r="H11" s="50">
        <f t="shared" si="7"/>
        <v>44</v>
      </c>
      <c r="I11" s="50">
        <f t="shared" si="8"/>
        <v>11</v>
      </c>
      <c r="J11" s="50">
        <f t="shared" si="9"/>
        <v>28</v>
      </c>
      <c r="K11" s="50">
        <f t="shared" si="10"/>
        <v>4</v>
      </c>
      <c r="L11" s="50">
        <f t="shared" si="19"/>
        <v>1</v>
      </c>
      <c r="M11" s="50">
        <f t="shared" si="11"/>
        <v>11</v>
      </c>
      <c r="N11" s="50">
        <f t="shared" si="12"/>
        <v>109</v>
      </c>
      <c r="O11" s="50">
        <f t="shared" si="13"/>
        <v>2914</v>
      </c>
      <c r="P11" s="50">
        <f t="shared" si="14"/>
        <v>0</v>
      </c>
      <c r="Q11" s="50">
        <f t="shared" si="15"/>
        <v>34</v>
      </c>
      <c r="R11" s="50">
        <f t="shared" si="16"/>
        <v>38</v>
      </c>
      <c r="S11" s="50">
        <f t="shared" si="20"/>
        <v>0</v>
      </c>
      <c r="T11" s="50">
        <f t="shared" si="17"/>
        <v>0</v>
      </c>
      <c r="U11" s="53">
        <v>26928</v>
      </c>
      <c r="V11" s="49">
        <f t="shared" si="18"/>
        <v>3259</v>
      </c>
      <c r="X11" s="55">
        <v>30</v>
      </c>
      <c r="Y11" s="62"/>
      <c r="Z11" s="62">
        <v>13</v>
      </c>
      <c r="AA11" s="62"/>
      <c r="AB11" s="62">
        <v>1</v>
      </c>
      <c r="AC11" s="55">
        <v>1022</v>
      </c>
      <c r="AD11" s="62">
        <v>5</v>
      </c>
      <c r="AE11" s="62">
        <v>1</v>
      </c>
      <c r="AF11" s="62">
        <v>18</v>
      </c>
      <c r="AG11" s="62">
        <v>11</v>
      </c>
      <c r="AH11" s="62">
        <v>10</v>
      </c>
      <c r="AI11" s="62"/>
      <c r="AJ11" s="62">
        <v>29</v>
      </c>
      <c r="AK11" s="62"/>
      <c r="AL11" s="62">
        <v>3</v>
      </c>
      <c r="AM11" s="62"/>
      <c r="AN11" s="62">
        <v>1</v>
      </c>
      <c r="AO11" s="62"/>
      <c r="AP11" s="62"/>
      <c r="AQ11" s="55"/>
    </row>
    <row r="12" spans="1:43" ht="15">
      <c r="A12" s="48" t="s">
        <v>20</v>
      </c>
      <c r="B12" s="49">
        <v>36</v>
      </c>
      <c r="C12" s="50">
        <f t="shared" si="2"/>
        <v>2</v>
      </c>
      <c r="D12" s="50">
        <f t="shared" si="3"/>
        <v>0</v>
      </c>
      <c r="E12" s="50">
        <f t="shared" si="4"/>
        <v>1</v>
      </c>
      <c r="F12" s="50">
        <f t="shared" si="5"/>
        <v>0</v>
      </c>
      <c r="G12" s="50">
        <f t="shared" si="6"/>
        <v>0</v>
      </c>
      <c r="H12" s="50">
        <f t="shared" si="7"/>
        <v>3</v>
      </c>
      <c r="I12" s="50">
        <f t="shared" si="8"/>
        <v>4</v>
      </c>
      <c r="J12" s="50">
        <f t="shared" si="9"/>
        <v>0</v>
      </c>
      <c r="K12" s="50">
        <f t="shared" si="10"/>
        <v>0</v>
      </c>
      <c r="L12" s="50">
        <f t="shared" si="19"/>
        <v>0</v>
      </c>
      <c r="M12" s="50">
        <f t="shared" si="11"/>
        <v>0</v>
      </c>
      <c r="N12" s="50">
        <f t="shared" si="12"/>
        <v>0</v>
      </c>
      <c r="O12" s="50">
        <f t="shared" si="13"/>
        <v>419</v>
      </c>
      <c r="P12" s="50">
        <f t="shared" si="14"/>
        <v>0</v>
      </c>
      <c r="Q12" s="50">
        <f t="shared" si="15"/>
        <v>0</v>
      </c>
      <c r="R12" s="50">
        <f t="shared" si="16"/>
        <v>2</v>
      </c>
      <c r="S12" s="50">
        <f t="shared" si="20"/>
        <v>0</v>
      </c>
      <c r="T12" s="50">
        <f t="shared" si="17"/>
        <v>0</v>
      </c>
      <c r="U12" s="53">
        <v>2206</v>
      </c>
      <c r="V12" s="49">
        <f t="shared" si="18"/>
        <v>431</v>
      </c>
      <c r="X12" s="55">
        <v>31</v>
      </c>
      <c r="Y12" s="62">
        <v>2</v>
      </c>
      <c r="Z12" s="62">
        <v>13</v>
      </c>
      <c r="AA12" s="62">
        <v>1</v>
      </c>
      <c r="AB12" s="62">
        <v>9</v>
      </c>
      <c r="AC12" s="55">
        <v>3885</v>
      </c>
      <c r="AD12" s="62">
        <v>2</v>
      </c>
      <c r="AE12" s="62">
        <v>58</v>
      </c>
      <c r="AF12" s="62">
        <v>19</v>
      </c>
      <c r="AG12" s="62">
        <v>38</v>
      </c>
      <c r="AH12" s="62">
        <v>21</v>
      </c>
      <c r="AI12" s="62"/>
      <c r="AJ12" s="62">
        <v>14</v>
      </c>
      <c r="AK12" s="62">
        <v>2</v>
      </c>
      <c r="AL12" s="62">
        <v>3</v>
      </c>
      <c r="AM12" s="62">
        <v>1</v>
      </c>
      <c r="AN12" s="62"/>
      <c r="AO12" s="62"/>
      <c r="AP12" s="62"/>
      <c r="AQ12" s="55"/>
    </row>
    <row r="13" spans="1:43" ht="15">
      <c r="A13" s="48" t="s">
        <v>22</v>
      </c>
      <c r="B13" s="49">
        <v>38</v>
      </c>
      <c r="C13" s="50">
        <f t="shared" si="2"/>
        <v>4</v>
      </c>
      <c r="D13" s="50">
        <f t="shared" si="3"/>
        <v>0</v>
      </c>
      <c r="E13" s="50">
        <f t="shared" si="4"/>
        <v>0</v>
      </c>
      <c r="F13" s="50">
        <f t="shared" si="5"/>
        <v>0</v>
      </c>
      <c r="G13" s="50">
        <f t="shared" si="6"/>
        <v>0</v>
      </c>
      <c r="H13" s="50">
        <f t="shared" si="7"/>
        <v>3</v>
      </c>
      <c r="I13" s="50">
        <f t="shared" si="8"/>
        <v>1</v>
      </c>
      <c r="J13" s="50">
        <f t="shared" si="9"/>
        <v>1</v>
      </c>
      <c r="K13" s="50">
        <f t="shared" si="10"/>
        <v>0</v>
      </c>
      <c r="L13" s="50">
        <f t="shared" si="19"/>
        <v>0</v>
      </c>
      <c r="M13" s="50">
        <f t="shared" si="11"/>
        <v>1</v>
      </c>
      <c r="N13" s="50">
        <f t="shared" si="12"/>
        <v>0</v>
      </c>
      <c r="O13" s="50">
        <f t="shared" si="13"/>
        <v>1777</v>
      </c>
      <c r="P13" s="50">
        <f t="shared" si="14"/>
        <v>0</v>
      </c>
      <c r="Q13" s="50">
        <f t="shared" si="15"/>
        <v>0</v>
      </c>
      <c r="R13" s="50">
        <f t="shared" si="16"/>
        <v>5</v>
      </c>
      <c r="S13" s="50">
        <f t="shared" si="20"/>
        <v>0</v>
      </c>
      <c r="T13" s="50">
        <f t="shared" si="17"/>
        <v>0</v>
      </c>
      <c r="U13" s="53">
        <v>8753</v>
      </c>
      <c r="V13" s="49">
        <f t="shared" si="18"/>
        <v>1792</v>
      </c>
      <c r="X13" s="55">
        <v>34</v>
      </c>
      <c r="Y13" s="62">
        <v>28</v>
      </c>
      <c r="Z13" s="62">
        <v>51</v>
      </c>
      <c r="AA13" s="62">
        <v>3</v>
      </c>
      <c r="AB13" s="62">
        <v>11</v>
      </c>
      <c r="AC13" s="55">
        <v>2914</v>
      </c>
      <c r="AD13" s="62">
        <v>9</v>
      </c>
      <c r="AE13" s="62">
        <v>34</v>
      </c>
      <c r="AF13" s="62">
        <v>4</v>
      </c>
      <c r="AG13" s="62">
        <v>44</v>
      </c>
      <c r="AH13" s="62">
        <v>109</v>
      </c>
      <c r="AI13" s="62"/>
      <c r="AJ13" s="62">
        <v>38</v>
      </c>
      <c r="AK13" s="62"/>
      <c r="AL13" s="62">
        <v>11</v>
      </c>
      <c r="AM13" s="62">
        <v>2</v>
      </c>
      <c r="AN13" s="62"/>
      <c r="AO13" s="62">
        <v>1</v>
      </c>
      <c r="AP13" s="62"/>
      <c r="AQ13" s="55"/>
    </row>
    <row r="14" spans="1:43" ht="15">
      <c r="A14" s="48" t="s">
        <v>24</v>
      </c>
      <c r="B14" s="49">
        <v>40</v>
      </c>
      <c r="C14" s="50">
        <f t="shared" si="2"/>
        <v>7</v>
      </c>
      <c r="D14" s="50">
        <f t="shared" si="3"/>
        <v>1</v>
      </c>
      <c r="E14" s="50">
        <f t="shared" si="4"/>
        <v>0</v>
      </c>
      <c r="F14" s="50">
        <f t="shared" si="5"/>
        <v>0</v>
      </c>
      <c r="G14" s="50">
        <f t="shared" si="6"/>
        <v>1</v>
      </c>
      <c r="H14" s="50">
        <f t="shared" si="7"/>
        <v>2</v>
      </c>
      <c r="I14" s="50">
        <f t="shared" si="8"/>
        <v>5</v>
      </c>
      <c r="J14" s="50">
        <f t="shared" si="9"/>
        <v>1</v>
      </c>
      <c r="K14" s="50">
        <f t="shared" si="10"/>
        <v>2</v>
      </c>
      <c r="L14" s="50">
        <f t="shared" si="19"/>
        <v>0</v>
      </c>
      <c r="M14" s="50">
        <f t="shared" si="11"/>
        <v>33</v>
      </c>
      <c r="N14" s="50">
        <f t="shared" si="12"/>
        <v>6</v>
      </c>
      <c r="O14" s="50">
        <f t="shared" si="13"/>
        <v>5187</v>
      </c>
      <c r="P14" s="50">
        <f t="shared" si="14"/>
        <v>0</v>
      </c>
      <c r="Q14" s="50">
        <f t="shared" si="15"/>
        <v>16</v>
      </c>
      <c r="R14" s="50">
        <f t="shared" si="16"/>
        <v>11</v>
      </c>
      <c r="S14" s="50">
        <f t="shared" si="20"/>
        <v>2</v>
      </c>
      <c r="T14" s="50">
        <f t="shared" si="17"/>
        <v>0</v>
      </c>
      <c r="U14" s="53">
        <v>15628</v>
      </c>
      <c r="V14" s="49">
        <f t="shared" si="18"/>
        <v>5274</v>
      </c>
      <c r="X14" s="55">
        <v>36</v>
      </c>
      <c r="Y14" s="62"/>
      <c r="Z14" s="62">
        <v>2</v>
      </c>
      <c r="AA14" s="62"/>
      <c r="AB14" s="62"/>
      <c r="AC14" s="55">
        <v>419</v>
      </c>
      <c r="AD14" s="62"/>
      <c r="AE14" s="62"/>
      <c r="AF14" s="62"/>
      <c r="AG14" s="62">
        <v>3</v>
      </c>
      <c r="AH14" s="62"/>
      <c r="AI14" s="62"/>
      <c r="AJ14" s="62">
        <v>2</v>
      </c>
      <c r="AK14" s="62"/>
      <c r="AL14" s="62">
        <v>4</v>
      </c>
      <c r="AM14" s="62">
        <v>1</v>
      </c>
      <c r="AN14" s="62"/>
      <c r="AO14" s="62"/>
      <c r="AP14" s="62"/>
      <c r="AQ14" s="55"/>
    </row>
    <row r="15" spans="1:43" ht="15">
      <c r="A15" s="48" t="s">
        <v>490</v>
      </c>
      <c r="B15" s="49">
        <v>42</v>
      </c>
      <c r="C15" s="50">
        <f t="shared" si="2"/>
        <v>62</v>
      </c>
      <c r="D15" s="50">
        <f t="shared" si="3"/>
        <v>0</v>
      </c>
      <c r="E15" s="50">
        <f t="shared" si="4"/>
        <v>2</v>
      </c>
      <c r="F15" s="50">
        <f t="shared" si="5"/>
        <v>2</v>
      </c>
      <c r="G15" s="50">
        <f t="shared" si="6"/>
        <v>2</v>
      </c>
      <c r="H15" s="50">
        <f t="shared" si="7"/>
        <v>14</v>
      </c>
      <c r="I15" s="50">
        <f t="shared" si="8"/>
        <v>6</v>
      </c>
      <c r="J15" s="50">
        <f t="shared" si="9"/>
        <v>6</v>
      </c>
      <c r="K15" s="50">
        <f t="shared" si="10"/>
        <v>0</v>
      </c>
      <c r="L15" s="50">
        <f t="shared" si="19"/>
        <v>0</v>
      </c>
      <c r="M15" s="50">
        <f t="shared" si="11"/>
        <v>2</v>
      </c>
      <c r="N15" s="50">
        <f t="shared" si="12"/>
        <v>9</v>
      </c>
      <c r="O15" s="50">
        <f t="shared" si="13"/>
        <v>2392</v>
      </c>
      <c r="P15" s="50">
        <f t="shared" si="14"/>
        <v>0</v>
      </c>
      <c r="Q15" s="50">
        <f t="shared" si="15"/>
        <v>1</v>
      </c>
      <c r="R15" s="50">
        <f t="shared" si="16"/>
        <v>20</v>
      </c>
      <c r="S15" s="50">
        <f t="shared" si="20"/>
        <v>1</v>
      </c>
      <c r="T15" s="50">
        <f t="shared" si="17"/>
        <v>0</v>
      </c>
      <c r="U15" s="53">
        <v>18877</v>
      </c>
      <c r="V15" s="49">
        <f t="shared" si="18"/>
        <v>2519</v>
      </c>
      <c r="X15" s="55">
        <v>38</v>
      </c>
      <c r="Y15" s="62">
        <v>1</v>
      </c>
      <c r="Z15" s="62">
        <v>4</v>
      </c>
      <c r="AA15" s="62"/>
      <c r="AB15" s="62">
        <v>1</v>
      </c>
      <c r="AC15" s="55">
        <v>1777</v>
      </c>
      <c r="AD15" s="62"/>
      <c r="AE15" s="62"/>
      <c r="AF15" s="62"/>
      <c r="AG15" s="62">
        <v>3</v>
      </c>
      <c r="AH15" s="62"/>
      <c r="AI15" s="62"/>
      <c r="AJ15" s="62">
        <v>5</v>
      </c>
      <c r="AK15" s="62"/>
      <c r="AL15" s="62">
        <v>1</v>
      </c>
      <c r="AM15" s="62"/>
      <c r="AN15" s="62"/>
      <c r="AO15" s="62"/>
      <c r="AP15" s="62"/>
      <c r="AQ15" s="55"/>
    </row>
    <row r="16" spans="1:43" ht="15">
      <c r="A16" s="48" t="s">
        <v>30</v>
      </c>
      <c r="B16" s="49">
        <v>44</v>
      </c>
      <c r="C16" s="50">
        <f t="shared" si="2"/>
        <v>7</v>
      </c>
      <c r="D16" s="50">
        <f t="shared" si="3"/>
        <v>0</v>
      </c>
      <c r="E16" s="50">
        <f t="shared" si="4"/>
        <v>0</v>
      </c>
      <c r="F16" s="50">
        <f t="shared" si="5"/>
        <v>0</v>
      </c>
      <c r="G16" s="50">
        <f t="shared" si="6"/>
        <v>0</v>
      </c>
      <c r="H16" s="50">
        <f t="shared" si="7"/>
        <v>1</v>
      </c>
      <c r="I16" s="50">
        <f t="shared" si="8"/>
        <v>0</v>
      </c>
      <c r="J16" s="50">
        <f t="shared" si="9"/>
        <v>0</v>
      </c>
      <c r="K16" s="50">
        <f t="shared" si="10"/>
        <v>0</v>
      </c>
      <c r="L16" s="50">
        <f t="shared" si="19"/>
        <v>0</v>
      </c>
      <c r="M16" s="50">
        <f t="shared" si="11"/>
        <v>4</v>
      </c>
      <c r="N16" s="50">
        <f t="shared" si="12"/>
        <v>0</v>
      </c>
      <c r="O16" s="50">
        <f t="shared" si="13"/>
        <v>2024</v>
      </c>
      <c r="P16" s="50">
        <f t="shared" si="14"/>
        <v>0</v>
      </c>
      <c r="Q16" s="50">
        <f t="shared" si="15"/>
        <v>1</v>
      </c>
      <c r="R16" s="50">
        <f t="shared" si="16"/>
        <v>3</v>
      </c>
      <c r="S16" s="50">
        <f t="shared" si="20"/>
        <v>0</v>
      </c>
      <c r="T16" s="50">
        <f t="shared" si="17"/>
        <v>0</v>
      </c>
      <c r="U16" s="53">
        <v>5825</v>
      </c>
      <c r="V16" s="49">
        <f t="shared" si="18"/>
        <v>2040</v>
      </c>
      <c r="X16" s="55">
        <v>40</v>
      </c>
      <c r="Y16" s="62">
        <v>1</v>
      </c>
      <c r="Z16" s="62">
        <v>7</v>
      </c>
      <c r="AA16" s="62">
        <v>1</v>
      </c>
      <c r="AB16" s="62">
        <v>33</v>
      </c>
      <c r="AC16" s="55">
        <v>5187</v>
      </c>
      <c r="AD16" s="62">
        <v>1</v>
      </c>
      <c r="AE16" s="62">
        <v>16</v>
      </c>
      <c r="AF16" s="62">
        <v>2</v>
      </c>
      <c r="AG16" s="62">
        <v>2</v>
      </c>
      <c r="AH16" s="62">
        <v>6</v>
      </c>
      <c r="AI16" s="62"/>
      <c r="AJ16" s="62">
        <v>11</v>
      </c>
      <c r="AK16" s="62"/>
      <c r="AL16" s="62">
        <v>5</v>
      </c>
      <c r="AM16" s="62"/>
      <c r="AN16" s="62">
        <v>2</v>
      </c>
      <c r="AO16" s="62"/>
      <c r="AP16" s="62"/>
      <c r="AQ16" s="55"/>
    </row>
    <row r="17" spans="1:43" ht="15">
      <c r="A17" s="48" t="s">
        <v>32</v>
      </c>
      <c r="B17" s="49">
        <v>45</v>
      </c>
      <c r="C17" s="50">
        <f t="shared" si="2"/>
        <v>38</v>
      </c>
      <c r="D17" s="50">
        <f t="shared" si="3"/>
        <v>2</v>
      </c>
      <c r="E17" s="50">
        <f t="shared" si="4"/>
        <v>2</v>
      </c>
      <c r="F17" s="50">
        <f t="shared" si="5"/>
        <v>7</v>
      </c>
      <c r="G17" s="50">
        <f t="shared" si="6"/>
        <v>5</v>
      </c>
      <c r="H17" s="50">
        <f t="shared" si="7"/>
        <v>15</v>
      </c>
      <c r="I17" s="50">
        <f t="shared" si="8"/>
        <v>16</v>
      </c>
      <c r="J17" s="50">
        <f t="shared" si="9"/>
        <v>15</v>
      </c>
      <c r="K17" s="50">
        <f t="shared" si="10"/>
        <v>2</v>
      </c>
      <c r="L17" s="50">
        <f t="shared" si="19"/>
        <v>1</v>
      </c>
      <c r="M17" s="50">
        <f t="shared" si="11"/>
        <v>123</v>
      </c>
      <c r="N17" s="50">
        <f t="shared" si="12"/>
        <v>918</v>
      </c>
      <c r="O17" s="50">
        <f t="shared" si="13"/>
        <v>29631</v>
      </c>
      <c r="P17" s="50">
        <f t="shared" si="14"/>
        <v>0</v>
      </c>
      <c r="Q17" s="50">
        <f t="shared" si="15"/>
        <v>213</v>
      </c>
      <c r="R17" s="50">
        <f t="shared" si="16"/>
        <v>84</v>
      </c>
      <c r="S17" s="50">
        <f t="shared" si="20"/>
        <v>0</v>
      </c>
      <c r="T17" s="50">
        <f t="shared" si="17"/>
        <v>0</v>
      </c>
      <c r="U17" s="53">
        <v>66254</v>
      </c>
      <c r="V17" s="49">
        <f t="shared" si="18"/>
        <v>31072</v>
      </c>
      <c r="X17" s="55">
        <v>42</v>
      </c>
      <c r="Y17" s="62">
        <v>6</v>
      </c>
      <c r="Z17" s="62">
        <v>62</v>
      </c>
      <c r="AA17" s="62"/>
      <c r="AB17" s="62">
        <v>2</v>
      </c>
      <c r="AC17" s="55">
        <v>2392</v>
      </c>
      <c r="AD17" s="62">
        <v>2</v>
      </c>
      <c r="AE17" s="62">
        <v>1</v>
      </c>
      <c r="AF17" s="62"/>
      <c r="AG17" s="62">
        <v>14</v>
      </c>
      <c r="AH17" s="62">
        <v>9</v>
      </c>
      <c r="AI17" s="62"/>
      <c r="AJ17" s="62">
        <v>20</v>
      </c>
      <c r="AK17" s="62">
        <v>2</v>
      </c>
      <c r="AL17" s="62">
        <v>6</v>
      </c>
      <c r="AM17" s="62">
        <v>2</v>
      </c>
      <c r="AN17" s="62">
        <v>1</v>
      </c>
      <c r="AO17" s="62"/>
      <c r="AP17" s="62"/>
      <c r="AQ17" s="55"/>
    </row>
    <row r="18" spans="1:43" ht="15">
      <c r="A18" s="48" t="s">
        <v>35</v>
      </c>
      <c r="B18" s="49">
        <v>51</v>
      </c>
      <c r="C18" s="50">
        <f t="shared" si="2"/>
        <v>6</v>
      </c>
      <c r="D18" s="50">
        <f t="shared" si="3"/>
        <v>1</v>
      </c>
      <c r="E18" s="50">
        <f t="shared" si="4"/>
        <v>0</v>
      </c>
      <c r="F18" s="50">
        <f t="shared" si="5"/>
        <v>0</v>
      </c>
      <c r="G18" s="50">
        <f t="shared" si="6"/>
        <v>0</v>
      </c>
      <c r="H18" s="50">
        <f t="shared" si="7"/>
        <v>0</v>
      </c>
      <c r="I18" s="50">
        <f t="shared" si="8"/>
        <v>17</v>
      </c>
      <c r="J18" s="50">
        <f t="shared" si="9"/>
        <v>2</v>
      </c>
      <c r="K18" s="50">
        <f t="shared" si="10"/>
        <v>0</v>
      </c>
      <c r="L18" s="50">
        <f t="shared" si="19"/>
        <v>0</v>
      </c>
      <c r="M18" s="50">
        <f t="shared" si="11"/>
        <v>4</v>
      </c>
      <c r="N18" s="50">
        <f t="shared" si="12"/>
        <v>465</v>
      </c>
      <c r="O18" s="50">
        <f t="shared" si="13"/>
        <v>10369</v>
      </c>
      <c r="P18" s="50">
        <f t="shared" si="14"/>
        <v>5</v>
      </c>
      <c r="Q18" s="50">
        <f t="shared" si="15"/>
        <v>154</v>
      </c>
      <c r="R18" s="50">
        <f t="shared" si="16"/>
        <v>13</v>
      </c>
      <c r="S18" s="50">
        <f t="shared" si="20"/>
        <v>1</v>
      </c>
      <c r="T18" s="50">
        <f t="shared" si="17"/>
        <v>0</v>
      </c>
      <c r="U18" s="53">
        <v>24702</v>
      </c>
      <c r="V18" s="49">
        <f t="shared" si="18"/>
        <v>11037</v>
      </c>
      <c r="X18" s="55">
        <v>44</v>
      </c>
      <c r="Y18" s="62"/>
      <c r="Z18" s="62">
        <v>7</v>
      </c>
      <c r="AA18" s="62"/>
      <c r="AB18" s="62">
        <v>4</v>
      </c>
      <c r="AC18" s="55">
        <v>2024</v>
      </c>
      <c r="AD18" s="62"/>
      <c r="AE18" s="62">
        <v>1</v>
      </c>
      <c r="AF18" s="62"/>
      <c r="AG18" s="62">
        <v>1</v>
      </c>
      <c r="AH18" s="62"/>
      <c r="AI18" s="62"/>
      <c r="AJ18" s="62">
        <v>3</v>
      </c>
      <c r="AK18" s="62"/>
      <c r="AL18" s="62"/>
      <c r="AM18" s="62"/>
      <c r="AN18" s="62"/>
      <c r="AO18" s="62"/>
      <c r="AP18" s="62"/>
      <c r="AQ18" s="55"/>
    </row>
    <row r="19" spans="1:43" ht="15">
      <c r="A19" s="48" t="s">
        <v>998</v>
      </c>
      <c r="B19" s="49">
        <v>55</v>
      </c>
      <c r="C19" s="50">
        <f t="shared" si="2"/>
        <v>1</v>
      </c>
      <c r="D19" s="50">
        <f t="shared" si="3"/>
        <v>0</v>
      </c>
      <c r="E19" s="50">
        <f t="shared" si="4"/>
        <v>0</v>
      </c>
      <c r="F19" s="50">
        <f t="shared" si="5"/>
        <v>0</v>
      </c>
      <c r="G19" s="50">
        <f t="shared" si="6"/>
        <v>1</v>
      </c>
      <c r="H19" s="50">
        <f t="shared" si="7"/>
        <v>7</v>
      </c>
      <c r="I19" s="50">
        <f t="shared" si="8"/>
        <v>1</v>
      </c>
      <c r="J19" s="50">
        <f t="shared" si="9"/>
        <v>0</v>
      </c>
      <c r="K19" s="50">
        <f t="shared" si="10"/>
        <v>1</v>
      </c>
      <c r="L19" s="50">
        <f t="shared" si="19"/>
        <v>0</v>
      </c>
      <c r="M19" s="50">
        <f t="shared" si="11"/>
        <v>1</v>
      </c>
      <c r="N19" s="50">
        <f t="shared" si="12"/>
        <v>0</v>
      </c>
      <c r="O19" s="50">
        <f t="shared" si="13"/>
        <v>4320</v>
      </c>
      <c r="P19" s="50">
        <f t="shared" si="14"/>
        <v>0</v>
      </c>
      <c r="Q19" s="50">
        <f t="shared" si="15"/>
        <v>1</v>
      </c>
      <c r="R19" s="50">
        <f t="shared" si="16"/>
        <v>2</v>
      </c>
      <c r="S19" s="50">
        <f t="shared" si="20"/>
        <v>0</v>
      </c>
      <c r="T19" s="50">
        <f t="shared" si="17"/>
        <v>0</v>
      </c>
      <c r="U19" s="53">
        <v>6070</v>
      </c>
      <c r="V19" s="49">
        <f t="shared" si="18"/>
        <v>4335</v>
      </c>
      <c r="X19" s="55">
        <v>45</v>
      </c>
      <c r="Y19" s="62">
        <v>15</v>
      </c>
      <c r="Z19" s="62">
        <v>38</v>
      </c>
      <c r="AA19" s="62">
        <v>2</v>
      </c>
      <c r="AB19" s="62">
        <v>123</v>
      </c>
      <c r="AC19" s="55">
        <v>29631</v>
      </c>
      <c r="AD19" s="62">
        <v>5</v>
      </c>
      <c r="AE19" s="62">
        <v>213</v>
      </c>
      <c r="AF19" s="62">
        <v>2</v>
      </c>
      <c r="AG19" s="62">
        <v>15</v>
      </c>
      <c r="AH19" s="62">
        <v>918</v>
      </c>
      <c r="AI19" s="62"/>
      <c r="AJ19" s="62">
        <v>84</v>
      </c>
      <c r="AK19" s="62">
        <v>7</v>
      </c>
      <c r="AL19" s="62">
        <v>16</v>
      </c>
      <c r="AM19" s="62">
        <v>2</v>
      </c>
      <c r="AN19" s="62"/>
      <c r="AO19" s="62">
        <v>1</v>
      </c>
      <c r="AP19" s="62"/>
      <c r="AQ19" s="55"/>
    </row>
    <row r="20" spans="1:43" ht="15">
      <c r="A20" s="48" t="s">
        <v>39</v>
      </c>
      <c r="B20" s="49">
        <v>59</v>
      </c>
      <c r="C20" s="50">
        <f t="shared" si="2"/>
        <v>4</v>
      </c>
      <c r="D20" s="50">
        <f t="shared" si="3"/>
        <v>1</v>
      </c>
      <c r="E20" s="50">
        <f t="shared" si="4"/>
        <v>0</v>
      </c>
      <c r="F20" s="50">
        <f t="shared" si="5"/>
        <v>0</v>
      </c>
      <c r="G20" s="50">
        <f t="shared" si="6"/>
        <v>0</v>
      </c>
      <c r="H20" s="50">
        <f t="shared" si="7"/>
        <v>7</v>
      </c>
      <c r="I20" s="50">
        <f t="shared" si="8"/>
        <v>1</v>
      </c>
      <c r="J20" s="50">
        <f t="shared" si="9"/>
        <v>2</v>
      </c>
      <c r="K20" s="50">
        <f t="shared" si="10"/>
        <v>0</v>
      </c>
      <c r="L20" s="50">
        <f t="shared" si="19"/>
        <v>0</v>
      </c>
      <c r="M20" s="50">
        <f t="shared" si="11"/>
        <v>0</v>
      </c>
      <c r="N20" s="50">
        <f t="shared" si="12"/>
        <v>1</v>
      </c>
      <c r="O20" s="50">
        <f t="shared" si="13"/>
        <v>265</v>
      </c>
      <c r="P20" s="50">
        <f t="shared" si="14"/>
        <v>0</v>
      </c>
      <c r="Q20" s="50">
        <f t="shared" si="15"/>
        <v>0</v>
      </c>
      <c r="R20" s="50">
        <f t="shared" si="16"/>
        <v>3</v>
      </c>
      <c r="S20" s="50">
        <f t="shared" si="20"/>
        <v>0</v>
      </c>
      <c r="T20" s="50">
        <f t="shared" si="17"/>
        <v>0</v>
      </c>
      <c r="U20" s="53">
        <v>2469</v>
      </c>
      <c r="V20" s="49">
        <f t="shared" si="18"/>
        <v>284</v>
      </c>
      <c r="X20" s="55">
        <v>51</v>
      </c>
      <c r="Y20" s="62">
        <v>2</v>
      </c>
      <c r="Z20" s="62">
        <v>6</v>
      </c>
      <c r="AA20" s="62">
        <v>1</v>
      </c>
      <c r="AB20" s="62">
        <v>4</v>
      </c>
      <c r="AC20" s="55">
        <v>10369</v>
      </c>
      <c r="AD20" s="62"/>
      <c r="AE20" s="62">
        <v>154</v>
      </c>
      <c r="AF20" s="62"/>
      <c r="AG20" s="62"/>
      <c r="AH20" s="62">
        <v>465</v>
      </c>
      <c r="AI20" s="62">
        <v>5</v>
      </c>
      <c r="AJ20" s="62">
        <v>13</v>
      </c>
      <c r="AK20" s="62"/>
      <c r="AL20" s="62">
        <v>17</v>
      </c>
      <c r="AM20" s="62"/>
      <c r="AN20" s="62">
        <v>1</v>
      </c>
      <c r="AO20" s="62"/>
      <c r="AP20" s="62"/>
      <c r="AQ20" s="55"/>
    </row>
    <row r="21" spans="1:43" ht="15">
      <c r="A21" s="48" t="s">
        <v>41</v>
      </c>
      <c r="B21" s="49">
        <v>79</v>
      </c>
      <c r="C21" s="50">
        <f t="shared" si="2"/>
        <v>31</v>
      </c>
      <c r="D21" s="50">
        <f t="shared" si="3"/>
        <v>0</v>
      </c>
      <c r="E21" s="50">
        <f t="shared" si="4"/>
        <v>0</v>
      </c>
      <c r="F21" s="50">
        <f t="shared" si="5"/>
        <v>1</v>
      </c>
      <c r="G21" s="50">
        <f t="shared" si="6"/>
        <v>4</v>
      </c>
      <c r="H21" s="50">
        <f t="shared" si="7"/>
        <v>11</v>
      </c>
      <c r="I21" s="50">
        <f t="shared" si="8"/>
        <v>6</v>
      </c>
      <c r="J21" s="50">
        <f t="shared" si="9"/>
        <v>12</v>
      </c>
      <c r="K21" s="50">
        <f t="shared" si="10"/>
        <v>7</v>
      </c>
      <c r="L21" s="50">
        <f t="shared" si="19"/>
        <v>0</v>
      </c>
      <c r="M21" s="50">
        <f t="shared" si="11"/>
        <v>1</v>
      </c>
      <c r="N21" s="50">
        <f t="shared" si="12"/>
        <v>21</v>
      </c>
      <c r="O21" s="50">
        <f t="shared" si="13"/>
        <v>3402</v>
      </c>
      <c r="P21" s="50">
        <f t="shared" si="14"/>
        <v>0</v>
      </c>
      <c r="Q21" s="50">
        <f t="shared" si="15"/>
        <v>3</v>
      </c>
      <c r="R21" s="50">
        <f t="shared" si="16"/>
        <v>35</v>
      </c>
      <c r="S21" s="50">
        <f t="shared" si="20"/>
        <v>1</v>
      </c>
      <c r="T21" s="50">
        <f t="shared" si="17"/>
        <v>0</v>
      </c>
      <c r="U21" s="53">
        <v>20967</v>
      </c>
      <c r="V21" s="49">
        <f t="shared" si="18"/>
        <v>3535</v>
      </c>
      <c r="X21" s="55">
        <v>55</v>
      </c>
      <c r="Y21" s="62"/>
      <c r="Z21" s="62">
        <v>1</v>
      </c>
      <c r="AA21" s="62"/>
      <c r="AB21" s="62">
        <v>1</v>
      </c>
      <c r="AC21" s="55">
        <v>4320</v>
      </c>
      <c r="AD21" s="62">
        <v>1</v>
      </c>
      <c r="AE21" s="62">
        <v>1</v>
      </c>
      <c r="AF21" s="62">
        <v>1</v>
      </c>
      <c r="AG21" s="62">
        <v>7</v>
      </c>
      <c r="AH21" s="62"/>
      <c r="AI21" s="62"/>
      <c r="AJ21" s="62">
        <v>2</v>
      </c>
      <c r="AK21" s="62"/>
      <c r="AL21" s="62">
        <v>1</v>
      </c>
      <c r="AM21" s="62"/>
      <c r="AN21" s="62"/>
      <c r="AO21" s="62"/>
      <c r="AP21" s="62"/>
      <c r="AQ21" s="55"/>
    </row>
    <row r="22" spans="1:43" ht="15">
      <c r="A22" s="48" t="s">
        <v>43</v>
      </c>
      <c r="B22" s="49">
        <v>86</v>
      </c>
      <c r="C22" s="50">
        <f t="shared" si="2"/>
        <v>1</v>
      </c>
      <c r="D22" s="50">
        <f t="shared" si="3"/>
        <v>0</v>
      </c>
      <c r="E22" s="50">
        <f t="shared" si="4"/>
        <v>1</v>
      </c>
      <c r="F22" s="50">
        <f t="shared" si="5"/>
        <v>0</v>
      </c>
      <c r="G22" s="50">
        <f t="shared" si="6"/>
        <v>0</v>
      </c>
      <c r="H22" s="50">
        <f t="shared" si="7"/>
        <v>4</v>
      </c>
      <c r="I22" s="50">
        <f t="shared" si="8"/>
        <v>1</v>
      </c>
      <c r="J22" s="50">
        <f t="shared" si="9"/>
        <v>2</v>
      </c>
      <c r="K22" s="50">
        <f t="shared" si="10"/>
        <v>0</v>
      </c>
      <c r="L22" s="50">
        <f t="shared" si="19"/>
        <v>0</v>
      </c>
      <c r="M22" s="50">
        <f t="shared" si="11"/>
        <v>0</v>
      </c>
      <c r="N22" s="50">
        <f t="shared" si="12"/>
        <v>1</v>
      </c>
      <c r="O22" s="50">
        <f t="shared" si="13"/>
        <v>276</v>
      </c>
      <c r="P22" s="50">
        <f t="shared" si="14"/>
        <v>0</v>
      </c>
      <c r="Q22" s="50">
        <f t="shared" si="15"/>
        <v>1</v>
      </c>
      <c r="R22" s="50">
        <f t="shared" si="16"/>
        <v>0</v>
      </c>
      <c r="S22" s="50">
        <f t="shared" si="20"/>
        <v>0</v>
      </c>
      <c r="T22" s="50">
        <f t="shared" si="17"/>
        <v>0</v>
      </c>
      <c r="U22" s="53">
        <v>2732</v>
      </c>
      <c r="V22" s="49">
        <f t="shared" si="18"/>
        <v>287</v>
      </c>
      <c r="X22" s="55">
        <v>59</v>
      </c>
      <c r="Y22" s="62">
        <v>2</v>
      </c>
      <c r="Z22" s="62">
        <v>4</v>
      </c>
      <c r="AA22" s="62">
        <v>1</v>
      </c>
      <c r="AB22" s="62"/>
      <c r="AC22" s="55">
        <v>265</v>
      </c>
      <c r="AD22" s="62"/>
      <c r="AE22" s="62"/>
      <c r="AF22" s="62"/>
      <c r="AG22" s="62">
        <v>7</v>
      </c>
      <c r="AH22" s="62">
        <v>1</v>
      </c>
      <c r="AI22" s="62"/>
      <c r="AJ22" s="62">
        <v>3</v>
      </c>
      <c r="AK22" s="62"/>
      <c r="AL22" s="62">
        <v>1</v>
      </c>
      <c r="AM22" s="62"/>
      <c r="AN22" s="62"/>
      <c r="AO22" s="62"/>
      <c r="AP22" s="62"/>
      <c r="AQ22" s="55"/>
    </row>
    <row r="23" spans="1:43" ht="15">
      <c r="A23" s="48" t="s">
        <v>45</v>
      </c>
      <c r="B23" s="49">
        <v>88</v>
      </c>
      <c r="C23" s="50">
        <f t="shared" si="2"/>
        <v>384</v>
      </c>
      <c r="D23" s="50">
        <f t="shared" si="3"/>
        <v>1</v>
      </c>
      <c r="E23" s="50">
        <f t="shared" si="4"/>
        <v>14</v>
      </c>
      <c r="F23" s="50">
        <f t="shared" si="5"/>
        <v>13</v>
      </c>
      <c r="G23" s="50">
        <f t="shared" si="6"/>
        <v>44</v>
      </c>
      <c r="H23" s="50">
        <f t="shared" si="7"/>
        <v>135</v>
      </c>
      <c r="I23" s="50">
        <f t="shared" si="8"/>
        <v>142</v>
      </c>
      <c r="J23" s="50">
        <f t="shared" si="9"/>
        <v>275</v>
      </c>
      <c r="K23" s="50">
        <f t="shared" si="10"/>
        <v>26</v>
      </c>
      <c r="L23" s="50">
        <f t="shared" si="19"/>
        <v>0</v>
      </c>
      <c r="M23" s="50">
        <f t="shared" si="11"/>
        <v>68</v>
      </c>
      <c r="N23" s="50">
        <f t="shared" si="12"/>
        <v>249</v>
      </c>
      <c r="O23" s="50">
        <f t="shared" si="13"/>
        <v>24620</v>
      </c>
      <c r="P23" s="50">
        <f t="shared" si="14"/>
        <v>1</v>
      </c>
      <c r="Q23" s="50">
        <f t="shared" si="15"/>
        <v>117</v>
      </c>
      <c r="R23" s="50">
        <f t="shared" si="16"/>
        <v>413</v>
      </c>
      <c r="S23" s="50">
        <f t="shared" si="20"/>
        <v>18</v>
      </c>
      <c r="T23" s="50">
        <f t="shared" si="17"/>
        <v>0</v>
      </c>
      <c r="U23" s="53">
        <v>137486</v>
      </c>
      <c r="V23" s="49">
        <f t="shared" si="18"/>
        <v>26520</v>
      </c>
      <c r="X23" s="55">
        <v>79</v>
      </c>
      <c r="Y23" s="62">
        <v>12</v>
      </c>
      <c r="Z23" s="62">
        <v>31</v>
      </c>
      <c r="AA23" s="62"/>
      <c r="AB23" s="62">
        <v>1</v>
      </c>
      <c r="AC23" s="55">
        <v>3402</v>
      </c>
      <c r="AD23" s="62">
        <v>4</v>
      </c>
      <c r="AE23" s="62">
        <v>3</v>
      </c>
      <c r="AF23" s="62">
        <v>7</v>
      </c>
      <c r="AG23" s="62">
        <v>11</v>
      </c>
      <c r="AH23" s="62">
        <v>21</v>
      </c>
      <c r="AI23" s="62"/>
      <c r="AJ23" s="62">
        <v>35</v>
      </c>
      <c r="AK23" s="62">
        <v>1</v>
      </c>
      <c r="AL23" s="62">
        <v>6</v>
      </c>
      <c r="AM23" s="62"/>
      <c r="AN23" s="62">
        <v>1</v>
      </c>
      <c r="AO23" s="62"/>
      <c r="AP23" s="62"/>
      <c r="AQ23" s="55"/>
    </row>
    <row r="24" spans="1:43" ht="15">
      <c r="A24" s="48" t="s">
        <v>47</v>
      </c>
      <c r="B24" s="49">
        <v>91</v>
      </c>
      <c r="C24" s="50">
        <f t="shared" si="2"/>
        <v>8</v>
      </c>
      <c r="D24" s="50">
        <f t="shared" si="3"/>
        <v>0</v>
      </c>
      <c r="E24" s="50">
        <f t="shared" si="4"/>
        <v>0</v>
      </c>
      <c r="F24" s="50">
        <f t="shared" si="5"/>
        <v>0</v>
      </c>
      <c r="G24" s="50">
        <f t="shared" si="6"/>
        <v>0</v>
      </c>
      <c r="H24" s="50">
        <f t="shared" si="7"/>
        <v>3</v>
      </c>
      <c r="I24" s="50">
        <f t="shared" si="8"/>
        <v>0</v>
      </c>
      <c r="J24" s="50">
        <f t="shared" si="9"/>
        <v>0</v>
      </c>
      <c r="K24" s="50">
        <f t="shared" si="10"/>
        <v>0</v>
      </c>
      <c r="L24" s="50">
        <f t="shared" si="19"/>
        <v>0</v>
      </c>
      <c r="M24" s="50">
        <f t="shared" si="11"/>
        <v>4</v>
      </c>
      <c r="N24" s="50">
        <f t="shared" si="12"/>
        <v>5</v>
      </c>
      <c r="O24" s="50">
        <f t="shared" si="13"/>
        <v>1328</v>
      </c>
      <c r="P24" s="50">
        <f t="shared" si="14"/>
        <v>0</v>
      </c>
      <c r="Q24" s="50">
        <f t="shared" si="15"/>
        <v>3</v>
      </c>
      <c r="R24" s="50">
        <f t="shared" si="16"/>
        <v>6</v>
      </c>
      <c r="S24" s="50">
        <f t="shared" si="20"/>
        <v>0</v>
      </c>
      <c r="T24" s="50">
        <f t="shared" si="17"/>
        <v>0</v>
      </c>
      <c r="U24" s="53">
        <v>6258</v>
      </c>
      <c r="V24" s="49">
        <f t="shared" si="18"/>
        <v>1357</v>
      </c>
      <c r="X24" s="55">
        <v>86</v>
      </c>
      <c r="Y24" s="62">
        <v>2</v>
      </c>
      <c r="Z24" s="62">
        <v>1</v>
      </c>
      <c r="AA24" s="62"/>
      <c r="AB24" s="62"/>
      <c r="AC24" s="55">
        <v>276</v>
      </c>
      <c r="AD24" s="62"/>
      <c r="AE24" s="62">
        <v>1</v>
      </c>
      <c r="AF24" s="62"/>
      <c r="AG24" s="62">
        <v>4</v>
      </c>
      <c r="AH24" s="62">
        <v>1</v>
      </c>
      <c r="AI24" s="62"/>
      <c r="AJ24" s="62"/>
      <c r="AK24" s="62"/>
      <c r="AL24" s="62">
        <v>1</v>
      </c>
      <c r="AM24" s="62">
        <v>1</v>
      </c>
      <c r="AN24" s="62"/>
      <c r="AO24" s="62"/>
      <c r="AP24" s="62"/>
      <c r="AQ24" s="55"/>
    </row>
    <row r="25" spans="1:43" ht="15">
      <c r="A25" s="48" t="s">
        <v>49</v>
      </c>
      <c r="B25" s="49">
        <v>93</v>
      </c>
      <c r="C25" s="50">
        <f t="shared" si="2"/>
        <v>5</v>
      </c>
      <c r="D25" s="50">
        <f t="shared" si="3"/>
        <v>0</v>
      </c>
      <c r="E25" s="50">
        <f t="shared" si="4"/>
        <v>0</v>
      </c>
      <c r="F25" s="50">
        <f t="shared" si="5"/>
        <v>0</v>
      </c>
      <c r="G25" s="50">
        <f t="shared" si="6"/>
        <v>3</v>
      </c>
      <c r="H25" s="50">
        <f t="shared" si="7"/>
        <v>5</v>
      </c>
      <c r="I25" s="50">
        <f t="shared" si="8"/>
        <v>1</v>
      </c>
      <c r="J25" s="50">
        <f t="shared" si="9"/>
        <v>1</v>
      </c>
      <c r="K25" s="50">
        <f t="shared" si="10"/>
        <v>2</v>
      </c>
      <c r="L25" s="50">
        <f t="shared" si="19"/>
        <v>0</v>
      </c>
      <c r="M25" s="50">
        <f t="shared" si="11"/>
        <v>1</v>
      </c>
      <c r="N25" s="50">
        <f t="shared" si="12"/>
        <v>19</v>
      </c>
      <c r="O25" s="50">
        <f t="shared" si="13"/>
        <v>7519</v>
      </c>
      <c r="P25" s="50">
        <f t="shared" si="14"/>
        <v>0</v>
      </c>
      <c r="Q25" s="50">
        <f t="shared" si="15"/>
        <v>1</v>
      </c>
      <c r="R25" s="50">
        <f t="shared" si="16"/>
        <v>2</v>
      </c>
      <c r="S25" s="50">
        <f t="shared" si="20"/>
        <v>0</v>
      </c>
      <c r="T25" s="50">
        <f t="shared" si="17"/>
        <v>0</v>
      </c>
      <c r="U25" s="53">
        <v>13856</v>
      </c>
      <c r="V25" s="49">
        <f t="shared" si="18"/>
        <v>7559</v>
      </c>
      <c r="X25" s="55">
        <v>88</v>
      </c>
      <c r="Y25" s="62">
        <v>275</v>
      </c>
      <c r="Z25" s="62">
        <v>384</v>
      </c>
      <c r="AA25" s="62">
        <v>1</v>
      </c>
      <c r="AB25" s="62">
        <v>68</v>
      </c>
      <c r="AC25" s="55">
        <v>24620</v>
      </c>
      <c r="AD25" s="62">
        <v>44</v>
      </c>
      <c r="AE25" s="62">
        <v>117</v>
      </c>
      <c r="AF25" s="62">
        <v>26</v>
      </c>
      <c r="AG25" s="62">
        <v>135</v>
      </c>
      <c r="AH25" s="62">
        <v>249</v>
      </c>
      <c r="AI25" s="62">
        <v>1</v>
      </c>
      <c r="AJ25" s="62">
        <v>413</v>
      </c>
      <c r="AK25" s="62">
        <v>13</v>
      </c>
      <c r="AL25" s="62">
        <v>142</v>
      </c>
      <c r="AM25" s="62">
        <v>14</v>
      </c>
      <c r="AN25" s="62">
        <v>18</v>
      </c>
      <c r="AO25" s="62"/>
      <c r="AP25" s="62"/>
      <c r="AQ25" s="55"/>
    </row>
    <row r="26" spans="1:43" ht="15">
      <c r="A26" s="48" t="s">
        <v>1005</v>
      </c>
      <c r="B26" s="49">
        <v>101</v>
      </c>
      <c r="C26" s="50">
        <f t="shared" si="2"/>
        <v>9</v>
      </c>
      <c r="D26" s="50">
        <f t="shared" si="3"/>
        <v>0</v>
      </c>
      <c r="E26" s="50">
        <f t="shared" si="4"/>
        <v>0</v>
      </c>
      <c r="F26" s="50">
        <f t="shared" si="5"/>
        <v>1</v>
      </c>
      <c r="G26" s="50">
        <f t="shared" si="6"/>
        <v>2</v>
      </c>
      <c r="H26" s="50">
        <f t="shared" si="7"/>
        <v>33</v>
      </c>
      <c r="I26" s="50">
        <f t="shared" si="8"/>
        <v>0</v>
      </c>
      <c r="J26" s="50">
        <f t="shared" si="9"/>
        <v>13</v>
      </c>
      <c r="K26" s="50">
        <f t="shared" si="10"/>
        <v>0</v>
      </c>
      <c r="L26" s="50">
        <f t="shared" si="19"/>
        <v>0</v>
      </c>
      <c r="M26" s="50">
        <f t="shared" si="11"/>
        <v>7</v>
      </c>
      <c r="N26" s="50">
        <f t="shared" si="12"/>
        <v>250</v>
      </c>
      <c r="O26" s="50">
        <f t="shared" si="13"/>
        <v>2436</v>
      </c>
      <c r="P26" s="50">
        <f t="shared" si="14"/>
        <v>0</v>
      </c>
      <c r="Q26" s="50">
        <f t="shared" si="15"/>
        <v>24</v>
      </c>
      <c r="R26" s="50">
        <f t="shared" si="16"/>
        <v>32</v>
      </c>
      <c r="S26" s="50">
        <f t="shared" si="20"/>
        <v>2</v>
      </c>
      <c r="T26" s="50">
        <f t="shared" si="17"/>
        <v>0</v>
      </c>
      <c r="U26" s="53">
        <v>17846</v>
      </c>
      <c r="V26" s="49">
        <f t="shared" si="18"/>
        <v>2809</v>
      </c>
      <c r="X26" s="55">
        <v>91</v>
      </c>
      <c r="Y26" s="62"/>
      <c r="Z26" s="62">
        <v>8</v>
      </c>
      <c r="AA26" s="62"/>
      <c r="AB26" s="62">
        <v>4</v>
      </c>
      <c r="AC26" s="55">
        <v>1328</v>
      </c>
      <c r="AD26" s="62"/>
      <c r="AE26" s="62">
        <v>3</v>
      </c>
      <c r="AF26" s="62"/>
      <c r="AG26" s="62">
        <v>3</v>
      </c>
      <c r="AH26" s="62">
        <v>5</v>
      </c>
      <c r="AI26" s="62"/>
      <c r="AJ26" s="62">
        <v>6</v>
      </c>
      <c r="AK26" s="62"/>
      <c r="AL26" s="62"/>
      <c r="AM26" s="62"/>
      <c r="AN26" s="62"/>
      <c r="AO26" s="62"/>
      <c r="AP26" s="62"/>
      <c r="AQ26" s="55"/>
    </row>
    <row r="27" spans="1:43" ht="15">
      <c r="A27" s="48" t="s">
        <v>993</v>
      </c>
      <c r="B27" s="49">
        <v>107</v>
      </c>
      <c r="C27" s="50">
        <f t="shared" si="2"/>
        <v>6</v>
      </c>
      <c r="D27" s="50">
        <f t="shared" si="3"/>
        <v>0</v>
      </c>
      <c r="E27" s="50">
        <f t="shared" si="4"/>
        <v>0</v>
      </c>
      <c r="F27" s="50">
        <f t="shared" si="5"/>
        <v>0</v>
      </c>
      <c r="G27" s="50">
        <f t="shared" si="6"/>
        <v>0</v>
      </c>
      <c r="H27" s="50">
        <f t="shared" si="7"/>
        <v>14</v>
      </c>
      <c r="I27" s="50">
        <f t="shared" si="8"/>
        <v>1</v>
      </c>
      <c r="J27" s="50">
        <f t="shared" si="9"/>
        <v>0</v>
      </c>
      <c r="K27" s="50">
        <f t="shared" si="10"/>
        <v>1</v>
      </c>
      <c r="L27" s="50">
        <f t="shared" si="19"/>
        <v>0</v>
      </c>
      <c r="M27" s="50">
        <f t="shared" si="11"/>
        <v>1</v>
      </c>
      <c r="N27" s="50">
        <f t="shared" si="12"/>
        <v>1</v>
      </c>
      <c r="O27" s="50">
        <f t="shared" si="13"/>
        <v>2277</v>
      </c>
      <c r="P27" s="50">
        <f t="shared" si="14"/>
        <v>0</v>
      </c>
      <c r="Q27" s="50">
        <f t="shared" si="15"/>
        <v>1</v>
      </c>
      <c r="R27" s="50">
        <f t="shared" si="16"/>
        <v>0</v>
      </c>
      <c r="S27" s="50">
        <f t="shared" si="20"/>
        <v>0</v>
      </c>
      <c r="T27" s="50">
        <f t="shared" si="17"/>
        <v>0</v>
      </c>
      <c r="U27" s="53">
        <v>5533</v>
      </c>
      <c r="V27" s="49">
        <f t="shared" si="18"/>
        <v>2302</v>
      </c>
      <c r="X27" s="55">
        <v>93</v>
      </c>
      <c r="Y27" s="62">
        <v>1</v>
      </c>
      <c r="Z27" s="62">
        <v>5</v>
      </c>
      <c r="AA27" s="62"/>
      <c r="AB27" s="62">
        <v>1</v>
      </c>
      <c r="AC27" s="55">
        <v>7519</v>
      </c>
      <c r="AD27" s="62">
        <v>3</v>
      </c>
      <c r="AE27" s="62">
        <v>1</v>
      </c>
      <c r="AF27" s="62">
        <v>2</v>
      </c>
      <c r="AG27" s="62">
        <v>5</v>
      </c>
      <c r="AH27" s="62">
        <v>19</v>
      </c>
      <c r="AI27" s="62"/>
      <c r="AJ27" s="62">
        <v>2</v>
      </c>
      <c r="AK27" s="62"/>
      <c r="AL27" s="62">
        <v>1</v>
      </c>
      <c r="AM27" s="62"/>
      <c r="AN27" s="62"/>
      <c r="AO27" s="62"/>
      <c r="AP27" s="62"/>
      <c r="AQ27" s="55"/>
    </row>
    <row r="28" spans="1:43" ht="15">
      <c r="A28" s="48" t="s">
        <v>55</v>
      </c>
      <c r="B28" s="49">
        <v>113</v>
      </c>
      <c r="C28" s="50">
        <f t="shared" si="2"/>
        <v>6</v>
      </c>
      <c r="D28" s="50">
        <f t="shared" si="3"/>
        <v>0</v>
      </c>
      <c r="E28" s="50">
        <f t="shared" si="4"/>
        <v>0</v>
      </c>
      <c r="F28" s="50">
        <f t="shared" si="5"/>
        <v>0</v>
      </c>
      <c r="G28" s="50">
        <f t="shared" si="6"/>
        <v>0</v>
      </c>
      <c r="H28" s="50">
        <f t="shared" si="7"/>
        <v>0</v>
      </c>
      <c r="I28" s="50">
        <f t="shared" si="8"/>
        <v>1</v>
      </c>
      <c r="J28" s="50">
        <f t="shared" si="9"/>
        <v>3</v>
      </c>
      <c r="K28" s="50">
        <f t="shared" si="10"/>
        <v>0</v>
      </c>
      <c r="L28" s="50">
        <f t="shared" si="19"/>
        <v>0</v>
      </c>
      <c r="M28" s="50">
        <f t="shared" si="11"/>
        <v>4</v>
      </c>
      <c r="N28" s="50">
        <f t="shared" si="12"/>
        <v>8</v>
      </c>
      <c r="O28" s="50">
        <f t="shared" si="13"/>
        <v>2474</v>
      </c>
      <c r="P28" s="50">
        <f t="shared" si="14"/>
        <v>0</v>
      </c>
      <c r="Q28" s="50">
        <f t="shared" si="15"/>
        <v>23</v>
      </c>
      <c r="R28" s="50">
        <f t="shared" si="16"/>
        <v>3</v>
      </c>
      <c r="S28" s="50">
        <f t="shared" si="20"/>
        <v>0</v>
      </c>
      <c r="T28" s="50">
        <f t="shared" si="17"/>
        <v>0</v>
      </c>
      <c r="U28" s="53">
        <v>6543</v>
      </c>
      <c r="V28" s="49">
        <f t="shared" si="18"/>
        <v>2522</v>
      </c>
      <c r="X28" s="55">
        <v>101</v>
      </c>
      <c r="Y28" s="62">
        <v>13</v>
      </c>
      <c r="Z28" s="62">
        <v>9</v>
      </c>
      <c r="AA28" s="62"/>
      <c r="AB28" s="62">
        <v>7</v>
      </c>
      <c r="AC28" s="55">
        <v>2436</v>
      </c>
      <c r="AD28" s="62">
        <v>2</v>
      </c>
      <c r="AE28" s="62">
        <v>24</v>
      </c>
      <c r="AF28" s="62"/>
      <c r="AG28" s="62">
        <v>33</v>
      </c>
      <c r="AH28" s="62">
        <v>250</v>
      </c>
      <c r="AI28" s="62"/>
      <c r="AJ28" s="62">
        <v>32</v>
      </c>
      <c r="AK28" s="62">
        <v>1</v>
      </c>
      <c r="AL28" s="62"/>
      <c r="AM28" s="62"/>
      <c r="AN28" s="62">
        <v>2</v>
      </c>
      <c r="AO28" s="62"/>
      <c r="AP28" s="62"/>
      <c r="AQ28" s="55"/>
    </row>
    <row r="29" spans="1:43" ht="15">
      <c r="A29" s="48" t="s">
        <v>57</v>
      </c>
      <c r="B29" s="49">
        <v>120</v>
      </c>
      <c r="C29" s="50">
        <f t="shared" si="2"/>
        <v>23</v>
      </c>
      <c r="D29" s="50">
        <f t="shared" si="3"/>
        <v>0</v>
      </c>
      <c r="E29" s="50">
        <f t="shared" si="4"/>
        <v>0</v>
      </c>
      <c r="F29" s="50">
        <f t="shared" si="5"/>
        <v>1</v>
      </c>
      <c r="G29" s="50">
        <f t="shared" si="6"/>
        <v>4</v>
      </c>
      <c r="H29" s="50">
        <f t="shared" si="7"/>
        <v>0</v>
      </c>
      <c r="I29" s="50">
        <f t="shared" si="8"/>
        <v>2</v>
      </c>
      <c r="J29" s="50">
        <f t="shared" si="9"/>
        <v>1</v>
      </c>
      <c r="K29" s="50">
        <f t="shared" si="10"/>
        <v>1</v>
      </c>
      <c r="L29" s="50">
        <f t="shared" si="19"/>
        <v>0</v>
      </c>
      <c r="M29" s="50">
        <f t="shared" si="11"/>
        <v>14</v>
      </c>
      <c r="N29" s="50">
        <f t="shared" si="12"/>
        <v>1323</v>
      </c>
      <c r="O29" s="50">
        <f t="shared" si="13"/>
        <v>9040</v>
      </c>
      <c r="P29" s="50">
        <f t="shared" si="14"/>
        <v>0</v>
      </c>
      <c r="Q29" s="50">
        <f t="shared" si="15"/>
        <v>2</v>
      </c>
      <c r="R29" s="50">
        <f t="shared" si="16"/>
        <v>8</v>
      </c>
      <c r="S29" s="50">
        <f t="shared" si="20"/>
        <v>1</v>
      </c>
      <c r="T29" s="50">
        <f t="shared" si="17"/>
        <v>0</v>
      </c>
      <c r="U29" s="53">
        <v>23148</v>
      </c>
      <c r="V29" s="49">
        <f t="shared" si="18"/>
        <v>10420</v>
      </c>
      <c r="X29" s="55">
        <v>107</v>
      </c>
      <c r="Y29" s="62"/>
      <c r="Z29" s="62">
        <v>6</v>
      </c>
      <c r="AA29" s="62"/>
      <c r="AB29" s="62">
        <v>1</v>
      </c>
      <c r="AC29" s="55">
        <v>2277</v>
      </c>
      <c r="AD29" s="62"/>
      <c r="AE29" s="62">
        <v>1</v>
      </c>
      <c r="AF29" s="62">
        <v>1</v>
      </c>
      <c r="AG29" s="62">
        <v>14</v>
      </c>
      <c r="AH29" s="62">
        <v>1</v>
      </c>
      <c r="AI29" s="62"/>
      <c r="AJ29" s="62"/>
      <c r="AK29" s="62"/>
      <c r="AL29" s="62">
        <v>1</v>
      </c>
      <c r="AM29" s="62"/>
      <c r="AN29" s="62"/>
      <c r="AO29" s="62"/>
      <c r="AP29" s="62"/>
      <c r="AQ29" s="55"/>
    </row>
    <row r="30" spans="1:43" ht="15">
      <c r="A30" s="48" t="s">
        <v>59</v>
      </c>
      <c r="B30" s="49">
        <v>125</v>
      </c>
      <c r="C30" s="50">
        <f t="shared" si="2"/>
        <v>2</v>
      </c>
      <c r="D30" s="50">
        <f t="shared" si="3"/>
        <v>0</v>
      </c>
      <c r="E30" s="50">
        <f t="shared" si="4"/>
        <v>0</v>
      </c>
      <c r="F30" s="50">
        <f t="shared" si="5"/>
        <v>0</v>
      </c>
      <c r="G30" s="50">
        <f t="shared" si="6"/>
        <v>1</v>
      </c>
      <c r="H30" s="50">
        <f t="shared" si="7"/>
        <v>11</v>
      </c>
      <c r="I30" s="50">
        <f t="shared" si="8"/>
        <v>0</v>
      </c>
      <c r="J30" s="50">
        <f t="shared" si="9"/>
        <v>0</v>
      </c>
      <c r="K30" s="50">
        <f t="shared" si="10"/>
        <v>0</v>
      </c>
      <c r="L30" s="50">
        <f t="shared" si="19"/>
        <v>1</v>
      </c>
      <c r="M30" s="50">
        <f t="shared" si="11"/>
        <v>1</v>
      </c>
      <c r="N30" s="50">
        <f t="shared" si="12"/>
        <v>1</v>
      </c>
      <c r="O30" s="50">
        <f t="shared" si="13"/>
        <v>1135</v>
      </c>
      <c r="P30" s="50">
        <f t="shared" si="14"/>
        <v>0</v>
      </c>
      <c r="Q30" s="50">
        <f t="shared" si="15"/>
        <v>3</v>
      </c>
      <c r="R30" s="50">
        <f t="shared" si="16"/>
        <v>5</v>
      </c>
      <c r="S30" s="50">
        <f t="shared" si="20"/>
        <v>0</v>
      </c>
      <c r="T30" s="50">
        <f t="shared" si="17"/>
        <v>0</v>
      </c>
      <c r="U30" s="53">
        <v>6776</v>
      </c>
      <c r="V30" s="49">
        <f t="shared" si="18"/>
        <v>1160</v>
      </c>
      <c r="X30" s="55">
        <v>113</v>
      </c>
      <c r="Y30" s="62">
        <v>3</v>
      </c>
      <c r="Z30" s="62">
        <v>6</v>
      </c>
      <c r="AA30" s="62"/>
      <c r="AB30" s="62">
        <v>4</v>
      </c>
      <c r="AC30" s="55">
        <v>2474</v>
      </c>
      <c r="AD30" s="62"/>
      <c r="AE30" s="62">
        <v>23</v>
      </c>
      <c r="AF30" s="62"/>
      <c r="AG30" s="62"/>
      <c r="AH30" s="62">
        <v>8</v>
      </c>
      <c r="AI30" s="62"/>
      <c r="AJ30" s="62">
        <v>3</v>
      </c>
      <c r="AK30" s="62"/>
      <c r="AL30" s="62">
        <v>1</v>
      </c>
      <c r="AM30" s="62"/>
      <c r="AN30" s="62"/>
      <c r="AO30" s="62"/>
      <c r="AP30" s="62"/>
      <c r="AQ30" s="55"/>
    </row>
    <row r="31" spans="1:43" ht="15">
      <c r="A31" s="48" t="s">
        <v>1007</v>
      </c>
      <c r="B31" s="49">
        <v>129</v>
      </c>
      <c r="C31" s="50">
        <f t="shared" si="2"/>
        <v>30</v>
      </c>
      <c r="D31" s="50">
        <f t="shared" si="3"/>
        <v>0</v>
      </c>
      <c r="E31" s="50">
        <f t="shared" si="4"/>
        <v>3</v>
      </c>
      <c r="F31" s="50">
        <f t="shared" si="5"/>
        <v>2</v>
      </c>
      <c r="G31" s="50">
        <f t="shared" si="6"/>
        <v>1</v>
      </c>
      <c r="H31" s="50">
        <f t="shared" si="7"/>
        <v>38</v>
      </c>
      <c r="I31" s="50">
        <f t="shared" si="8"/>
        <v>10</v>
      </c>
      <c r="J31" s="50">
        <f t="shared" si="9"/>
        <v>23</v>
      </c>
      <c r="K31" s="50">
        <f t="shared" si="10"/>
        <v>7</v>
      </c>
      <c r="L31" s="50">
        <f t="shared" si="19"/>
        <v>0</v>
      </c>
      <c r="M31" s="50">
        <f t="shared" si="11"/>
        <v>0</v>
      </c>
      <c r="N31" s="50">
        <f t="shared" si="12"/>
        <v>35</v>
      </c>
      <c r="O31" s="50">
        <f t="shared" si="13"/>
        <v>2210</v>
      </c>
      <c r="P31" s="50">
        <f t="shared" si="14"/>
        <v>0</v>
      </c>
      <c r="Q31" s="50">
        <f t="shared" si="15"/>
        <v>2</v>
      </c>
      <c r="R31" s="50">
        <f t="shared" si="16"/>
        <v>33</v>
      </c>
      <c r="S31" s="50">
        <f t="shared" si="20"/>
        <v>10</v>
      </c>
      <c r="T31" s="50">
        <f t="shared" si="17"/>
        <v>0</v>
      </c>
      <c r="U31" s="53">
        <v>20680</v>
      </c>
      <c r="V31" s="49">
        <f t="shared" si="18"/>
        <v>2404</v>
      </c>
      <c r="X31" s="55">
        <v>120</v>
      </c>
      <c r="Y31" s="62">
        <v>1</v>
      </c>
      <c r="Z31" s="62">
        <v>23</v>
      </c>
      <c r="AA31" s="62"/>
      <c r="AB31" s="62">
        <v>14</v>
      </c>
      <c r="AC31" s="55">
        <v>9040</v>
      </c>
      <c r="AD31" s="62">
        <v>4</v>
      </c>
      <c r="AE31" s="62">
        <v>2</v>
      </c>
      <c r="AF31" s="62">
        <v>1</v>
      </c>
      <c r="AG31" s="62"/>
      <c r="AH31" s="62">
        <v>1323</v>
      </c>
      <c r="AI31" s="62"/>
      <c r="AJ31" s="62">
        <v>8</v>
      </c>
      <c r="AK31" s="62">
        <v>1</v>
      </c>
      <c r="AL31" s="62">
        <v>2</v>
      </c>
      <c r="AM31" s="62"/>
      <c r="AN31" s="62">
        <v>1</v>
      </c>
      <c r="AO31" s="62"/>
      <c r="AP31" s="62"/>
      <c r="AQ31" s="55"/>
    </row>
    <row r="32" spans="1:43" ht="15">
      <c r="A32" s="48" t="s">
        <v>63</v>
      </c>
      <c r="B32" s="49">
        <v>134</v>
      </c>
      <c r="C32" s="50">
        <f t="shared" si="2"/>
        <v>2</v>
      </c>
      <c r="D32" s="50">
        <f t="shared" si="3"/>
        <v>0</v>
      </c>
      <c r="E32" s="50">
        <f t="shared" si="4"/>
        <v>0</v>
      </c>
      <c r="F32" s="50">
        <f t="shared" si="5"/>
        <v>0</v>
      </c>
      <c r="G32" s="50">
        <f t="shared" si="6"/>
        <v>1</v>
      </c>
      <c r="H32" s="50">
        <f t="shared" si="7"/>
        <v>13</v>
      </c>
      <c r="I32" s="50">
        <f t="shared" si="8"/>
        <v>1</v>
      </c>
      <c r="J32" s="50">
        <f t="shared" si="9"/>
        <v>1</v>
      </c>
      <c r="K32" s="50">
        <f t="shared" si="10"/>
        <v>0</v>
      </c>
      <c r="L32" s="50">
        <f t="shared" si="19"/>
        <v>0</v>
      </c>
      <c r="M32" s="50">
        <f t="shared" si="11"/>
        <v>2</v>
      </c>
      <c r="N32" s="50">
        <f t="shared" si="12"/>
        <v>0</v>
      </c>
      <c r="O32" s="50">
        <f t="shared" si="13"/>
        <v>1498</v>
      </c>
      <c r="P32" s="50">
        <f t="shared" si="14"/>
        <v>0</v>
      </c>
      <c r="Q32" s="50">
        <f t="shared" si="15"/>
        <v>17</v>
      </c>
      <c r="R32" s="50">
        <f t="shared" si="16"/>
        <v>3</v>
      </c>
      <c r="S32" s="50">
        <f t="shared" si="20"/>
        <v>0</v>
      </c>
      <c r="T32" s="50">
        <f t="shared" si="17"/>
        <v>0</v>
      </c>
      <c r="U32" s="53">
        <v>6446</v>
      </c>
      <c r="V32" s="49">
        <f t="shared" si="18"/>
        <v>1538</v>
      </c>
      <c r="X32" s="55">
        <v>125</v>
      </c>
      <c r="Y32" s="62"/>
      <c r="Z32" s="62">
        <v>2</v>
      </c>
      <c r="AA32" s="62"/>
      <c r="AB32" s="62">
        <v>1</v>
      </c>
      <c r="AC32" s="55">
        <v>1135</v>
      </c>
      <c r="AD32" s="62">
        <v>1</v>
      </c>
      <c r="AE32" s="62">
        <v>3</v>
      </c>
      <c r="AF32" s="62"/>
      <c r="AG32" s="62">
        <v>11</v>
      </c>
      <c r="AH32" s="62">
        <v>1</v>
      </c>
      <c r="AI32" s="62"/>
      <c r="AJ32" s="62">
        <v>5</v>
      </c>
      <c r="AK32" s="62"/>
      <c r="AL32" s="62"/>
      <c r="AM32" s="62"/>
      <c r="AN32" s="62"/>
      <c r="AO32" s="62">
        <v>1</v>
      </c>
      <c r="AP32" s="62"/>
      <c r="AQ32" s="55"/>
    </row>
    <row r="33" spans="1:43" ht="15">
      <c r="A33" s="48" t="s">
        <v>65</v>
      </c>
      <c r="B33" s="49">
        <v>138</v>
      </c>
      <c r="C33" s="50">
        <f t="shared" si="2"/>
        <v>7</v>
      </c>
      <c r="D33" s="50">
        <f t="shared" si="3"/>
        <v>1</v>
      </c>
      <c r="E33" s="50">
        <f t="shared" si="4"/>
        <v>0</v>
      </c>
      <c r="F33" s="50">
        <f t="shared" si="5"/>
        <v>1</v>
      </c>
      <c r="G33" s="50">
        <f t="shared" si="6"/>
        <v>0</v>
      </c>
      <c r="H33" s="50">
        <f t="shared" si="7"/>
        <v>8</v>
      </c>
      <c r="I33" s="50">
        <f t="shared" si="8"/>
        <v>1</v>
      </c>
      <c r="J33" s="50">
        <f t="shared" si="9"/>
        <v>3</v>
      </c>
      <c r="K33" s="50">
        <f t="shared" si="10"/>
        <v>1</v>
      </c>
      <c r="L33" s="50">
        <f t="shared" si="19"/>
        <v>0</v>
      </c>
      <c r="M33" s="50">
        <f t="shared" si="11"/>
        <v>0</v>
      </c>
      <c r="N33" s="50">
        <f t="shared" si="12"/>
        <v>10</v>
      </c>
      <c r="O33" s="50">
        <f t="shared" si="13"/>
        <v>2947</v>
      </c>
      <c r="P33" s="50">
        <f t="shared" si="14"/>
        <v>0</v>
      </c>
      <c r="Q33" s="50">
        <f t="shared" si="15"/>
        <v>2</v>
      </c>
      <c r="R33" s="50">
        <f t="shared" si="16"/>
        <v>5</v>
      </c>
      <c r="S33" s="50">
        <f t="shared" si="20"/>
        <v>0</v>
      </c>
      <c r="T33" s="50">
        <f t="shared" si="17"/>
        <v>0</v>
      </c>
      <c r="U33" s="53">
        <v>11310</v>
      </c>
      <c r="V33" s="49">
        <f t="shared" si="18"/>
        <v>2986</v>
      </c>
      <c r="X33" s="55">
        <v>129</v>
      </c>
      <c r="Y33" s="62">
        <v>23</v>
      </c>
      <c r="Z33" s="62">
        <v>30</v>
      </c>
      <c r="AA33" s="62"/>
      <c r="AB33" s="62"/>
      <c r="AC33" s="55">
        <v>2210</v>
      </c>
      <c r="AD33" s="62">
        <v>1</v>
      </c>
      <c r="AE33" s="62">
        <v>2</v>
      </c>
      <c r="AF33" s="62">
        <v>7</v>
      </c>
      <c r="AG33" s="62">
        <v>38</v>
      </c>
      <c r="AH33" s="62">
        <v>35</v>
      </c>
      <c r="AI33" s="62"/>
      <c r="AJ33" s="62">
        <v>33</v>
      </c>
      <c r="AK33" s="62">
        <v>2</v>
      </c>
      <c r="AL33" s="62">
        <v>10</v>
      </c>
      <c r="AM33" s="62">
        <v>3</v>
      </c>
      <c r="AN33" s="62">
        <v>10</v>
      </c>
      <c r="AO33" s="62"/>
      <c r="AP33" s="62"/>
      <c r="AQ33" s="55"/>
    </row>
    <row r="34" spans="1:43" ht="15">
      <c r="A34" s="48" t="s">
        <v>67</v>
      </c>
      <c r="B34" s="49">
        <v>142</v>
      </c>
      <c r="C34" s="50">
        <f t="shared" si="2"/>
        <v>0</v>
      </c>
      <c r="D34" s="50">
        <f t="shared" si="3"/>
        <v>0</v>
      </c>
      <c r="E34" s="50">
        <f t="shared" si="4"/>
        <v>0</v>
      </c>
      <c r="F34" s="50">
        <f t="shared" si="5"/>
        <v>0</v>
      </c>
      <c r="G34" s="50">
        <f t="shared" si="6"/>
        <v>0</v>
      </c>
      <c r="H34" s="50">
        <f t="shared" si="7"/>
        <v>10</v>
      </c>
      <c r="I34" s="50">
        <f t="shared" si="8"/>
        <v>1</v>
      </c>
      <c r="J34" s="50">
        <f t="shared" si="9"/>
        <v>0</v>
      </c>
      <c r="K34" s="50">
        <f t="shared" si="10"/>
        <v>0</v>
      </c>
      <c r="L34" s="50">
        <f t="shared" si="19"/>
        <v>0</v>
      </c>
      <c r="M34" s="50">
        <f t="shared" si="11"/>
        <v>0</v>
      </c>
      <c r="N34" s="50">
        <f t="shared" si="12"/>
        <v>2</v>
      </c>
      <c r="O34" s="50">
        <f t="shared" si="13"/>
        <v>441</v>
      </c>
      <c r="P34" s="50">
        <f t="shared" si="14"/>
        <v>0</v>
      </c>
      <c r="Q34" s="50">
        <f t="shared" si="15"/>
        <v>23</v>
      </c>
      <c r="R34" s="50">
        <f t="shared" si="16"/>
        <v>1</v>
      </c>
      <c r="S34" s="50">
        <f t="shared" si="20"/>
        <v>0</v>
      </c>
      <c r="T34" s="50">
        <f t="shared" si="17"/>
        <v>0</v>
      </c>
      <c r="U34" s="53">
        <v>2926</v>
      </c>
      <c r="V34" s="49">
        <f t="shared" si="18"/>
        <v>478</v>
      </c>
      <c r="X34" s="55">
        <v>134</v>
      </c>
      <c r="Y34" s="62">
        <v>1</v>
      </c>
      <c r="Z34" s="62">
        <v>2</v>
      </c>
      <c r="AA34" s="62"/>
      <c r="AB34" s="62">
        <v>2</v>
      </c>
      <c r="AC34" s="55">
        <v>1498</v>
      </c>
      <c r="AD34" s="62">
        <v>1</v>
      </c>
      <c r="AE34" s="62">
        <v>17</v>
      </c>
      <c r="AF34" s="62"/>
      <c r="AG34" s="62">
        <v>13</v>
      </c>
      <c r="AH34" s="62"/>
      <c r="AI34" s="62"/>
      <c r="AJ34" s="62">
        <v>3</v>
      </c>
      <c r="AK34" s="62"/>
      <c r="AL34" s="62">
        <v>1</v>
      </c>
      <c r="AM34" s="62"/>
      <c r="AN34" s="62"/>
      <c r="AO34" s="62"/>
      <c r="AP34" s="62"/>
      <c r="AQ34" s="55"/>
    </row>
    <row r="35" spans="1:43" ht="15">
      <c r="A35" s="48" t="s">
        <v>69</v>
      </c>
      <c r="B35" s="49">
        <v>145</v>
      </c>
      <c r="C35" s="50">
        <f t="shared" si="2"/>
        <v>0</v>
      </c>
      <c r="D35" s="50">
        <f t="shared" si="3"/>
        <v>0</v>
      </c>
      <c r="E35" s="50">
        <f t="shared" si="4"/>
        <v>0</v>
      </c>
      <c r="F35" s="50">
        <f t="shared" si="5"/>
        <v>0</v>
      </c>
      <c r="G35" s="50">
        <f t="shared" si="6"/>
        <v>0</v>
      </c>
      <c r="H35" s="50">
        <f t="shared" si="7"/>
        <v>28</v>
      </c>
      <c r="I35" s="50">
        <f t="shared" si="8"/>
        <v>0</v>
      </c>
      <c r="J35" s="50">
        <f t="shared" si="9"/>
        <v>0</v>
      </c>
      <c r="K35" s="50">
        <f t="shared" si="10"/>
        <v>0</v>
      </c>
      <c r="L35" s="50">
        <f t="shared" si="19"/>
        <v>0</v>
      </c>
      <c r="M35" s="50">
        <f t="shared" si="11"/>
        <v>2</v>
      </c>
      <c r="N35" s="50">
        <f t="shared" si="12"/>
        <v>10</v>
      </c>
      <c r="O35" s="50">
        <f t="shared" si="13"/>
        <v>349</v>
      </c>
      <c r="P35" s="50">
        <f t="shared" si="14"/>
        <v>0</v>
      </c>
      <c r="Q35" s="50">
        <f t="shared" si="15"/>
        <v>0</v>
      </c>
      <c r="R35" s="50">
        <f t="shared" si="16"/>
        <v>3</v>
      </c>
      <c r="S35" s="50">
        <f t="shared" si="20"/>
        <v>0</v>
      </c>
      <c r="T35" s="50">
        <f t="shared" si="17"/>
        <v>0</v>
      </c>
      <c r="U35" s="53">
        <v>3299</v>
      </c>
      <c r="V35" s="49">
        <f t="shared" si="18"/>
        <v>392</v>
      </c>
      <c r="X35" s="55">
        <v>138</v>
      </c>
      <c r="Y35" s="62">
        <v>3</v>
      </c>
      <c r="Z35" s="62">
        <v>7</v>
      </c>
      <c r="AA35" s="62">
        <v>1</v>
      </c>
      <c r="AB35" s="62"/>
      <c r="AC35" s="55">
        <v>2947</v>
      </c>
      <c r="AD35" s="62"/>
      <c r="AE35" s="62">
        <v>2</v>
      </c>
      <c r="AF35" s="62">
        <v>1</v>
      </c>
      <c r="AG35" s="62">
        <v>8</v>
      </c>
      <c r="AH35" s="62">
        <v>10</v>
      </c>
      <c r="AI35" s="62"/>
      <c r="AJ35" s="62">
        <v>5</v>
      </c>
      <c r="AK35" s="62">
        <v>1</v>
      </c>
      <c r="AL35" s="62">
        <v>1</v>
      </c>
      <c r="AM35" s="62"/>
      <c r="AN35" s="62"/>
      <c r="AO35" s="62"/>
      <c r="AP35" s="62"/>
      <c r="AQ35" s="55"/>
    </row>
    <row r="36" spans="1:43" ht="15">
      <c r="A36" s="48" t="s">
        <v>71</v>
      </c>
      <c r="B36" s="49">
        <v>147</v>
      </c>
      <c r="C36" s="50">
        <f t="shared" si="2"/>
        <v>13</v>
      </c>
      <c r="D36" s="50">
        <f t="shared" si="3"/>
        <v>0</v>
      </c>
      <c r="E36" s="50">
        <f t="shared" si="4"/>
        <v>2</v>
      </c>
      <c r="F36" s="50">
        <f t="shared" si="5"/>
        <v>1</v>
      </c>
      <c r="G36" s="50">
        <f t="shared" si="6"/>
        <v>2</v>
      </c>
      <c r="H36" s="50">
        <f t="shared" si="7"/>
        <v>1</v>
      </c>
      <c r="I36" s="50">
        <f t="shared" si="8"/>
        <v>9</v>
      </c>
      <c r="J36" s="50">
        <f t="shared" si="9"/>
        <v>0</v>
      </c>
      <c r="K36" s="50">
        <f t="shared" si="10"/>
        <v>1</v>
      </c>
      <c r="L36" s="50">
        <f t="shared" si="19"/>
        <v>1</v>
      </c>
      <c r="M36" s="50">
        <f t="shared" si="11"/>
        <v>31</v>
      </c>
      <c r="N36" s="50">
        <f t="shared" si="12"/>
        <v>98</v>
      </c>
      <c r="O36" s="50">
        <f t="shared" si="13"/>
        <v>15733</v>
      </c>
      <c r="P36" s="50">
        <f t="shared" si="14"/>
        <v>6</v>
      </c>
      <c r="Q36" s="50">
        <f t="shared" si="15"/>
        <v>111</v>
      </c>
      <c r="R36" s="50">
        <f t="shared" si="16"/>
        <v>15</v>
      </c>
      <c r="S36" s="50">
        <f t="shared" si="20"/>
        <v>1</v>
      </c>
      <c r="T36" s="50">
        <f t="shared" si="17"/>
        <v>0</v>
      </c>
      <c r="U36" s="53">
        <v>32116</v>
      </c>
      <c r="V36" s="49">
        <f t="shared" ref="V36:V67" si="21">SUM(C36:T36)</f>
        <v>16025</v>
      </c>
      <c r="X36" s="55">
        <v>142</v>
      </c>
      <c r="Y36" s="62"/>
      <c r="Z36" s="62"/>
      <c r="AA36" s="62"/>
      <c r="AB36" s="62"/>
      <c r="AC36" s="55">
        <v>441</v>
      </c>
      <c r="AD36" s="62"/>
      <c r="AE36" s="62">
        <v>23</v>
      </c>
      <c r="AF36" s="62"/>
      <c r="AG36" s="62">
        <v>10</v>
      </c>
      <c r="AH36" s="62">
        <v>2</v>
      </c>
      <c r="AI36" s="62"/>
      <c r="AJ36" s="62">
        <v>1</v>
      </c>
      <c r="AK36" s="62"/>
      <c r="AL36" s="62">
        <v>1</v>
      </c>
      <c r="AM36" s="62"/>
      <c r="AN36" s="62"/>
      <c r="AO36" s="62"/>
      <c r="AP36" s="62"/>
      <c r="AQ36" s="55"/>
    </row>
    <row r="37" spans="1:43" ht="15">
      <c r="A37" s="48" t="s">
        <v>73</v>
      </c>
      <c r="B37" s="49">
        <v>148</v>
      </c>
      <c r="C37" s="50">
        <f t="shared" ref="C37:C68" si="22">+VLOOKUP($B37,$X$6:$AP$131,3,0)</f>
        <v>34</v>
      </c>
      <c r="D37" s="50">
        <f t="shared" ref="D37:D68" si="23">+VLOOKUP($B37,$X$6:$AP$131,4,0)</f>
        <v>0</v>
      </c>
      <c r="E37" s="50">
        <f t="shared" ref="E37:E68" si="24">+VLOOKUP($B37,$X$6:$AP$131,16,0)</f>
        <v>3</v>
      </c>
      <c r="F37" s="50">
        <f t="shared" ref="F37:F68" si="25">+VLOOKUP($B37,$X$6:$AP$131,14,0)</f>
        <v>0</v>
      </c>
      <c r="G37" s="50">
        <f t="shared" ref="G37:G68" si="26">+VLOOKUP($B37,$X$6:$AP$131,7,0)</f>
        <v>7</v>
      </c>
      <c r="H37" s="50">
        <f t="shared" ref="H37:H68" si="27">+VLOOKUP($B37,$X$6:$AP$131,10,0)</f>
        <v>20</v>
      </c>
      <c r="I37" s="50">
        <f t="shared" ref="I37:I68" si="28">+VLOOKUP($B37,$X$6:$AP$131,15,0)</f>
        <v>2</v>
      </c>
      <c r="J37" s="50">
        <f t="shared" ref="J37:J68" si="29">+VLOOKUP($B37,$X$6:$AP$131,2,0)</f>
        <v>4</v>
      </c>
      <c r="K37" s="50">
        <f t="shared" ref="K37:K68" si="30">+VLOOKUP($B37,$X$6:$AP$131,9,0)</f>
        <v>5</v>
      </c>
      <c r="L37" s="50">
        <f t="shared" si="19"/>
        <v>0</v>
      </c>
      <c r="M37" s="50">
        <f t="shared" ref="M37:M68" si="31">+VLOOKUP($B37,$X$6:$AP$131,5,0)</f>
        <v>4</v>
      </c>
      <c r="N37" s="50">
        <f t="shared" ref="N37:N68" si="32">+VLOOKUP($B37,$X$6:$AP$131,11,0)</f>
        <v>57</v>
      </c>
      <c r="O37" s="50">
        <f t="shared" ref="O37:O68" si="33">+VLOOKUP($B37,$X$6:$AP$131,6,0)</f>
        <v>4573</v>
      </c>
      <c r="P37" s="50">
        <f t="shared" ref="P37:P68" si="34">+VLOOKUP($B37,$X$6:$AP$131,12,0)</f>
        <v>0</v>
      </c>
      <c r="Q37" s="50">
        <f t="shared" ref="Q37:Q68" si="35">+VLOOKUP($B37,$X$6:$AP$131,8,0)</f>
        <v>11</v>
      </c>
      <c r="R37" s="50">
        <f t="shared" ref="R37:R68" si="36">+VLOOKUP($B37,$X$6:$AP$131,13,0)</f>
        <v>31</v>
      </c>
      <c r="S37" s="50">
        <f t="shared" si="20"/>
        <v>6</v>
      </c>
      <c r="T37" s="50">
        <f t="shared" ref="T37:T68" si="37">+VLOOKUP($B37,$X$6:$AP$131,19,0)</f>
        <v>0</v>
      </c>
      <c r="U37" s="53">
        <v>18458</v>
      </c>
      <c r="V37" s="49">
        <f t="shared" si="21"/>
        <v>4757</v>
      </c>
      <c r="X37" s="55">
        <v>145</v>
      </c>
      <c r="Y37" s="62"/>
      <c r="Z37" s="62"/>
      <c r="AA37" s="62"/>
      <c r="AB37" s="62">
        <v>2</v>
      </c>
      <c r="AC37" s="55">
        <v>349</v>
      </c>
      <c r="AD37" s="62"/>
      <c r="AE37" s="62"/>
      <c r="AF37" s="62"/>
      <c r="AG37" s="62">
        <v>28</v>
      </c>
      <c r="AH37" s="62">
        <v>10</v>
      </c>
      <c r="AI37" s="62"/>
      <c r="AJ37" s="62">
        <v>3</v>
      </c>
      <c r="AK37" s="62"/>
      <c r="AL37" s="62"/>
      <c r="AM37" s="62"/>
      <c r="AN37" s="62"/>
      <c r="AO37" s="62"/>
      <c r="AP37" s="62"/>
      <c r="AQ37" s="55"/>
    </row>
    <row r="38" spans="1:43" ht="15">
      <c r="A38" s="48" t="s">
        <v>994</v>
      </c>
      <c r="B38" s="49">
        <v>150</v>
      </c>
      <c r="C38" s="50">
        <f t="shared" si="22"/>
        <v>1</v>
      </c>
      <c r="D38" s="50">
        <f t="shared" si="23"/>
        <v>0</v>
      </c>
      <c r="E38" s="50">
        <f t="shared" si="24"/>
        <v>0</v>
      </c>
      <c r="F38" s="50">
        <f t="shared" si="25"/>
        <v>0</v>
      </c>
      <c r="G38" s="50">
        <f t="shared" si="26"/>
        <v>0</v>
      </c>
      <c r="H38" s="50">
        <f t="shared" si="27"/>
        <v>9</v>
      </c>
      <c r="I38" s="50">
        <f t="shared" si="28"/>
        <v>0</v>
      </c>
      <c r="J38" s="50">
        <f t="shared" si="29"/>
        <v>0</v>
      </c>
      <c r="K38" s="50">
        <f t="shared" si="30"/>
        <v>0</v>
      </c>
      <c r="L38" s="50">
        <f t="shared" si="19"/>
        <v>0</v>
      </c>
      <c r="M38" s="50">
        <f t="shared" si="31"/>
        <v>1</v>
      </c>
      <c r="N38" s="50">
        <f t="shared" si="32"/>
        <v>1</v>
      </c>
      <c r="O38" s="50">
        <f t="shared" si="33"/>
        <v>284</v>
      </c>
      <c r="P38" s="50">
        <f t="shared" si="34"/>
        <v>0</v>
      </c>
      <c r="Q38" s="50">
        <f t="shared" si="35"/>
        <v>6</v>
      </c>
      <c r="R38" s="50">
        <f t="shared" si="36"/>
        <v>3</v>
      </c>
      <c r="S38" s="50">
        <f t="shared" si="20"/>
        <v>0</v>
      </c>
      <c r="T38" s="50">
        <f t="shared" si="37"/>
        <v>0</v>
      </c>
      <c r="U38" s="53">
        <v>1622</v>
      </c>
      <c r="V38" s="49">
        <f t="shared" si="21"/>
        <v>305</v>
      </c>
      <c r="X38" s="55">
        <v>147</v>
      </c>
      <c r="Y38" s="62"/>
      <c r="Z38" s="62">
        <v>13</v>
      </c>
      <c r="AA38" s="62"/>
      <c r="AB38" s="62">
        <v>31</v>
      </c>
      <c r="AC38" s="55">
        <v>15733</v>
      </c>
      <c r="AD38" s="62">
        <v>2</v>
      </c>
      <c r="AE38" s="62">
        <v>111</v>
      </c>
      <c r="AF38" s="62">
        <v>1</v>
      </c>
      <c r="AG38" s="62">
        <v>1</v>
      </c>
      <c r="AH38" s="62">
        <v>98</v>
      </c>
      <c r="AI38" s="62">
        <v>6</v>
      </c>
      <c r="AJ38" s="62">
        <v>15</v>
      </c>
      <c r="AK38" s="62">
        <v>1</v>
      </c>
      <c r="AL38" s="62">
        <v>9</v>
      </c>
      <c r="AM38" s="62">
        <v>2</v>
      </c>
      <c r="AN38" s="62">
        <v>1</v>
      </c>
      <c r="AO38" s="62">
        <v>1</v>
      </c>
      <c r="AP38" s="62"/>
      <c r="AQ38" s="55"/>
    </row>
    <row r="39" spans="1:43" ht="15">
      <c r="A39" s="48" t="s">
        <v>77</v>
      </c>
      <c r="B39" s="49">
        <v>154</v>
      </c>
      <c r="C39" s="50">
        <f t="shared" si="22"/>
        <v>302</v>
      </c>
      <c r="D39" s="50">
        <f t="shared" si="23"/>
        <v>0</v>
      </c>
      <c r="E39" s="50">
        <f t="shared" si="24"/>
        <v>1</v>
      </c>
      <c r="F39" s="50">
        <f t="shared" si="25"/>
        <v>12</v>
      </c>
      <c r="G39" s="50">
        <f t="shared" si="26"/>
        <v>15</v>
      </c>
      <c r="H39" s="50">
        <f t="shared" si="27"/>
        <v>23</v>
      </c>
      <c r="I39" s="50">
        <f t="shared" si="28"/>
        <v>9</v>
      </c>
      <c r="J39" s="50">
        <f t="shared" si="29"/>
        <v>7</v>
      </c>
      <c r="K39" s="50">
        <f t="shared" si="30"/>
        <v>5</v>
      </c>
      <c r="L39" s="50">
        <f t="shared" si="19"/>
        <v>4</v>
      </c>
      <c r="M39" s="50">
        <f t="shared" si="31"/>
        <v>16</v>
      </c>
      <c r="N39" s="50">
        <f t="shared" si="32"/>
        <v>1138</v>
      </c>
      <c r="O39" s="50">
        <f t="shared" si="33"/>
        <v>21872</v>
      </c>
      <c r="P39" s="50">
        <f t="shared" si="34"/>
        <v>0</v>
      </c>
      <c r="Q39" s="50">
        <f t="shared" si="35"/>
        <v>54</v>
      </c>
      <c r="R39" s="50">
        <f t="shared" si="36"/>
        <v>48</v>
      </c>
      <c r="S39" s="50">
        <f t="shared" si="20"/>
        <v>2</v>
      </c>
      <c r="T39" s="50">
        <f t="shared" si="37"/>
        <v>0</v>
      </c>
      <c r="U39" s="53">
        <v>79852</v>
      </c>
      <c r="V39" s="49">
        <f t="shared" si="21"/>
        <v>23508</v>
      </c>
      <c r="X39" s="55">
        <v>148</v>
      </c>
      <c r="Y39" s="62">
        <v>4</v>
      </c>
      <c r="Z39" s="62">
        <v>34</v>
      </c>
      <c r="AA39" s="62"/>
      <c r="AB39" s="62">
        <v>4</v>
      </c>
      <c r="AC39" s="55">
        <v>4573</v>
      </c>
      <c r="AD39" s="62">
        <v>7</v>
      </c>
      <c r="AE39" s="62">
        <v>11</v>
      </c>
      <c r="AF39" s="62">
        <v>5</v>
      </c>
      <c r="AG39" s="62">
        <v>20</v>
      </c>
      <c r="AH39" s="62">
        <v>57</v>
      </c>
      <c r="AI39" s="62"/>
      <c r="AJ39" s="62">
        <v>31</v>
      </c>
      <c r="AK39" s="62"/>
      <c r="AL39" s="62">
        <v>2</v>
      </c>
      <c r="AM39" s="62">
        <v>3</v>
      </c>
      <c r="AN39" s="62">
        <v>6</v>
      </c>
      <c r="AO39" s="62"/>
      <c r="AP39" s="62"/>
      <c r="AQ39" s="55"/>
    </row>
    <row r="40" spans="1:43" ht="15">
      <c r="A40" s="48" t="s">
        <v>79</v>
      </c>
      <c r="B40" s="49">
        <v>172</v>
      </c>
      <c r="C40" s="50">
        <f t="shared" si="22"/>
        <v>16</v>
      </c>
      <c r="D40" s="50">
        <f t="shared" si="23"/>
        <v>3</v>
      </c>
      <c r="E40" s="50">
        <f t="shared" si="24"/>
        <v>0</v>
      </c>
      <c r="F40" s="50">
        <f t="shared" si="25"/>
        <v>2</v>
      </c>
      <c r="G40" s="50">
        <f t="shared" si="26"/>
        <v>17</v>
      </c>
      <c r="H40" s="50">
        <f t="shared" si="27"/>
        <v>0</v>
      </c>
      <c r="I40" s="50">
        <f t="shared" si="28"/>
        <v>15</v>
      </c>
      <c r="J40" s="50">
        <f t="shared" si="29"/>
        <v>5</v>
      </c>
      <c r="K40" s="50">
        <f t="shared" si="30"/>
        <v>3</v>
      </c>
      <c r="L40" s="50">
        <f t="shared" si="19"/>
        <v>0</v>
      </c>
      <c r="M40" s="50">
        <f t="shared" si="31"/>
        <v>44</v>
      </c>
      <c r="N40" s="50">
        <f t="shared" si="32"/>
        <v>2411</v>
      </c>
      <c r="O40" s="50">
        <f t="shared" si="33"/>
        <v>19809</v>
      </c>
      <c r="P40" s="50">
        <f t="shared" si="34"/>
        <v>2</v>
      </c>
      <c r="Q40" s="50">
        <f t="shared" si="35"/>
        <v>157</v>
      </c>
      <c r="R40" s="50">
        <f t="shared" si="36"/>
        <v>29</v>
      </c>
      <c r="S40" s="50">
        <f t="shared" si="20"/>
        <v>0</v>
      </c>
      <c r="T40" s="50">
        <f t="shared" si="37"/>
        <v>0</v>
      </c>
      <c r="U40" s="53">
        <v>43524</v>
      </c>
      <c r="V40" s="49">
        <f t="shared" si="21"/>
        <v>22513</v>
      </c>
      <c r="X40" s="55">
        <v>150</v>
      </c>
      <c r="Y40" s="62"/>
      <c r="Z40" s="62">
        <v>1</v>
      </c>
      <c r="AA40" s="62"/>
      <c r="AB40" s="62">
        <v>1</v>
      </c>
      <c r="AC40" s="55">
        <v>284</v>
      </c>
      <c r="AD40" s="62"/>
      <c r="AE40" s="62">
        <v>6</v>
      </c>
      <c r="AF40" s="62"/>
      <c r="AG40" s="62">
        <v>9</v>
      </c>
      <c r="AH40" s="62">
        <v>1</v>
      </c>
      <c r="AI40" s="62"/>
      <c r="AJ40" s="62">
        <v>3</v>
      </c>
      <c r="AK40" s="62"/>
      <c r="AL40" s="62"/>
      <c r="AM40" s="62"/>
      <c r="AN40" s="62"/>
      <c r="AO40" s="62"/>
      <c r="AP40" s="62"/>
      <c r="AQ40" s="55"/>
    </row>
    <row r="41" spans="1:43" ht="15">
      <c r="A41" s="48" t="s">
        <v>81</v>
      </c>
      <c r="B41" s="49">
        <v>190</v>
      </c>
      <c r="C41" s="50">
        <f t="shared" si="22"/>
        <v>4</v>
      </c>
      <c r="D41" s="50">
        <f t="shared" si="23"/>
        <v>0</v>
      </c>
      <c r="E41" s="50">
        <f t="shared" si="24"/>
        <v>0</v>
      </c>
      <c r="F41" s="50">
        <f t="shared" si="25"/>
        <v>0</v>
      </c>
      <c r="G41" s="50">
        <f t="shared" si="26"/>
        <v>0</v>
      </c>
      <c r="H41" s="50">
        <f t="shared" si="27"/>
        <v>13</v>
      </c>
      <c r="I41" s="50">
        <f t="shared" si="28"/>
        <v>1</v>
      </c>
      <c r="J41" s="50">
        <f t="shared" si="29"/>
        <v>2</v>
      </c>
      <c r="K41" s="50">
        <f t="shared" si="30"/>
        <v>2</v>
      </c>
      <c r="L41" s="50">
        <f t="shared" si="19"/>
        <v>0</v>
      </c>
      <c r="M41" s="50">
        <f t="shared" si="31"/>
        <v>3</v>
      </c>
      <c r="N41" s="50">
        <f t="shared" si="32"/>
        <v>6</v>
      </c>
      <c r="O41" s="50">
        <f t="shared" si="33"/>
        <v>1136</v>
      </c>
      <c r="P41" s="50">
        <f t="shared" si="34"/>
        <v>0</v>
      </c>
      <c r="Q41" s="50">
        <f t="shared" si="35"/>
        <v>3</v>
      </c>
      <c r="R41" s="50">
        <f t="shared" si="36"/>
        <v>5</v>
      </c>
      <c r="S41" s="50">
        <f t="shared" si="20"/>
        <v>1</v>
      </c>
      <c r="T41" s="50">
        <f t="shared" si="37"/>
        <v>0</v>
      </c>
      <c r="U41" s="53">
        <v>6469</v>
      </c>
      <c r="V41" s="49">
        <f t="shared" si="21"/>
        <v>1176</v>
      </c>
      <c r="X41" s="55">
        <v>154</v>
      </c>
      <c r="Y41" s="62">
        <v>7</v>
      </c>
      <c r="Z41" s="62">
        <v>302</v>
      </c>
      <c r="AA41" s="62"/>
      <c r="AB41" s="62">
        <v>16</v>
      </c>
      <c r="AC41" s="55">
        <v>21872</v>
      </c>
      <c r="AD41" s="62">
        <v>15</v>
      </c>
      <c r="AE41" s="62">
        <v>54</v>
      </c>
      <c r="AF41" s="62">
        <v>5</v>
      </c>
      <c r="AG41" s="62">
        <v>23</v>
      </c>
      <c r="AH41" s="62">
        <v>1138</v>
      </c>
      <c r="AI41" s="62"/>
      <c r="AJ41" s="62">
        <v>48</v>
      </c>
      <c r="AK41" s="62">
        <v>12</v>
      </c>
      <c r="AL41" s="62">
        <v>9</v>
      </c>
      <c r="AM41" s="62">
        <v>1</v>
      </c>
      <c r="AN41" s="62">
        <v>2</v>
      </c>
      <c r="AO41" s="62">
        <v>4</v>
      </c>
      <c r="AP41" s="62"/>
      <c r="AQ41" s="55"/>
    </row>
    <row r="42" spans="1:43" ht="15">
      <c r="A42" s="48" t="s">
        <v>84</v>
      </c>
      <c r="B42" s="49">
        <v>197</v>
      </c>
      <c r="C42" s="50">
        <f t="shared" si="22"/>
        <v>8</v>
      </c>
      <c r="D42" s="50">
        <f t="shared" si="23"/>
        <v>0</v>
      </c>
      <c r="E42" s="50">
        <f t="shared" si="24"/>
        <v>0</v>
      </c>
      <c r="F42" s="50">
        <f t="shared" si="25"/>
        <v>0</v>
      </c>
      <c r="G42" s="50">
        <f t="shared" si="26"/>
        <v>1</v>
      </c>
      <c r="H42" s="50">
        <f t="shared" si="27"/>
        <v>11</v>
      </c>
      <c r="I42" s="50">
        <f t="shared" si="28"/>
        <v>1</v>
      </c>
      <c r="J42" s="50">
        <f t="shared" si="29"/>
        <v>1</v>
      </c>
      <c r="K42" s="50">
        <f t="shared" si="30"/>
        <v>1</v>
      </c>
      <c r="L42" s="50">
        <f t="shared" si="19"/>
        <v>0</v>
      </c>
      <c r="M42" s="50">
        <f t="shared" si="31"/>
        <v>3</v>
      </c>
      <c r="N42" s="50">
        <f t="shared" si="32"/>
        <v>6</v>
      </c>
      <c r="O42" s="50">
        <f t="shared" si="33"/>
        <v>7744</v>
      </c>
      <c r="P42" s="50">
        <f t="shared" si="34"/>
        <v>0</v>
      </c>
      <c r="Q42" s="50">
        <f t="shared" si="35"/>
        <v>33</v>
      </c>
      <c r="R42" s="50">
        <f t="shared" si="36"/>
        <v>6</v>
      </c>
      <c r="S42" s="50">
        <f t="shared" si="20"/>
        <v>0</v>
      </c>
      <c r="T42" s="50">
        <f t="shared" si="37"/>
        <v>0</v>
      </c>
      <c r="U42" s="53">
        <v>11620</v>
      </c>
      <c r="V42" s="49">
        <f t="shared" si="21"/>
        <v>7815</v>
      </c>
      <c r="X42" s="55">
        <v>172</v>
      </c>
      <c r="Y42" s="62">
        <v>5</v>
      </c>
      <c r="Z42" s="62">
        <v>16</v>
      </c>
      <c r="AA42" s="62">
        <v>3</v>
      </c>
      <c r="AB42" s="62">
        <v>44</v>
      </c>
      <c r="AC42" s="55">
        <v>19809</v>
      </c>
      <c r="AD42" s="62">
        <v>17</v>
      </c>
      <c r="AE42" s="62">
        <v>157</v>
      </c>
      <c r="AF42" s="62">
        <v>3</v>
      </c>
      <c r="AG42" s="62"/>
      <c r="AH42" s="62">
        <v>2411</v>
      </c>
      <c r="AI42" s="62">
        <v>2</v>
      </c>
      <c r="AJ42" s="62">
        <v>29</v>
      </c>
      <c r="AK42" s="62">
        <v>2</v>
      </c>
      <c r="AL42" s="62">
        <v>15</v>
      </c>
      <c r="AM42" s="62"/>
      <c r="AN42" s="62"/>
      <c r="AO42" s="62"/>
      <c r="AP42" s="62"/>
      <c r="AQ42" s="55"/>
    </row>
    <row r="43" spans="1:43" ht="15">
      <c r="A43" s="48" t="s">
        <v>86</v>
      </c>
      <c r="B43" s="49">
        <v>206</v>
      </c>
      <c r="C43" s="50">
        <f t="shared" si="22"/>
        <v>2</v>
      </c>
      <c r="D43" s="50">
        <f t="shared" si="23"/>
        <v>0</v>
      </c>
      <c r="E43" s="50">
        <f t="shared" si="24"/>
        <v>0</v>
      </c>
      <c r="F43" s="50">
        <f t="shared" si="25"/>
        <v>0</v>
      </c>
      <c r="G43" s="50">
        <f t="shared" si="26"/>
        <v>0</v>
      </c>
      <c r="H43" s="50">
        <f t="shared" si="27"/>
        <v>0</v>
      </c>
      <c r="I43" s="50">
        <f t="shared" si="28"/>
        <v>1</v>
      </c>
      <c r="J43" s="50">
        <f t="shared" si="29"/>
        <v>0</v>
      </c>
      <c r="K43" s="50">
        <f t="shared" si="30"/>
        <v>0</v>
      </c>
      <c r="L43" s="50">
        <f t="shared" si="19"/>
        <v>0</v>
      </c>
      <c r="M43" s="50">
        <f t="shared" si="31"/>
        <v>0</v>
      </c>
      <c r="N43" s="50">
        <f t="shared" si="32"/>
        <v>6</v>
      </c>
      <c r="O43" s="50">
        <f t="shared" si="33"/>
        <v>878</v>
      </c>
      <c r="P43" s="50">
        <f t="shared" si="34"/>
        <v>0</v>
      </c>
      <c r="Q43" s="50">
        <f t="shared" si="35"/>
        <v>2</v>
      </c>
      <c r="R43" s="50">
        <f t="shared" si="36"/>
        <v>3</v>
      </c>
      <c r="S43" s="50">
        <f t="shared" si="20"/>
        <v>1</v>
      </c>
      <c r="T43" s="50">
        <f t="shared" si="37"/>
        <v>0</v>
      </c>
      <c r="U43" s="53">
        <v>2644</v>
      </c>
      <c r="V43" s="49">
        <f t="shared" si="21"/>
        <v>893</v>
      </c>
      <c r="X43" s="55">
        <v>190</v>
      </c>
      <c r="Y43" s="62">
        <v>2</v>
      </c>
      <c r="Z43" s="62">
        <v>4</v>
      </c>
      <c r="AA43" s="62"/>
      <c r="AB43" s="62">
        <v>3</v>
      </c>
      <c r="AC43" s="55">
        <v>1136</v>
      </c>
      <c r="AD43" s="62"/>
      <c r="AE43" s="62">
        <v>3</v>
      </c>
      <c r="AF43" s="62">
        <v>2</v>
      </c>
      <c r="AG43" s="62">
        <v>13</v>
      </c>
      <c r="AH43" s="62">
        <v>6</v>
      </c>
      <c r="AI43" s="62"/>
      <c r="AJ43" s="62">
        <v>5</v>
      </c>
      <c r="AK43" s="62"/>
      <c r="AL43" s="62">
        <v>1</v>
      </c>
      <c r="AM43" s="62"/>
      <c r="AN43" s="62">
        <v>1</v>
      </c>
      <c r="AO43" s="62"/>
      <c r="AP43" s="62"/>
      <c r="AQ43" s="55"/>
    </row>
    <row r="44" spans="1:43" ht="15">
      <c r="A44" s="48" t="s">
        <v>88</v>
      </c>
      <c r="B44" s="49">
        <v>209</v>
      </c>
      <c r="C44" s="50">
        <f t="shared" si="22"/>
        <v>12</v>
      </c>
      <c r="D44" s="50">
        <f t="shared" si="23"/>
        <v>0</v>
      </c>
      <c r="E44" s="50">
        <f t="shared" si="24"/>
        <v>0</v>
      </c>
      <c r="F44" s="50">
        <f t="shared" si="25"/>
        <v>0</v>
      </c>
      <c r="G44" s="50">
        <f t="shared" si="26"/>
        <v>13</v>
      </c>
      <c r="H44" s="50">
        <f t="shared" si="27"/>
        <v>16</v>
      </c>
      <c r="I44" s="50">
        <f t="shared" si="28"/>
        <v>0</v>
      </c>
      <c r="J44" s="50">
        <f t="shared" si="29"/>
        <v>8</v>
      </c>
      <c r="K44" s="50">
        <f t="shared" si="30"/>
        <v>3</v>
      </c>
      <c r="L44" s="50">
        <f t="shared" si="19"/>
        <v>0</v>
      </c>
      <c r="M44" s="50">
        <f t="shared" si="31"/>
        <v>2</v>
      </c>
      <c r="N44" s="50">
        <f t="shared" si="32"/>
        <v>8</v>
      </c>
      <c r="O44" s="50">
        <f t="shared" si="33"/>
        <v>1869</v>
      </c>
      <c r="P44" s="50">
        <f t="shared" si="34"/>
        <v>0</v>
      </c>
      <c r="Q44" s="50">
        <f t="shared" si="35"/>
        <v>2</v>
      </c>
      <c r="R44" s="50">
        <f t="shared" si="36"/>
        <v>13</v>
      </c>
      <c r="S44" s="50">
        <f t="shared" si="20"/>
        <v>0</v>
      </c>
      <c r="T44" s="50">
        <f t="shared" si="37"/>
        <v>0</v>
      </c>
      <c r="U44" s="53">
        <v>12265</v>
      </c>
      <c r="V44" s="49">
        <f t="shared" si="21"/>
        <v>1946</v>
      </c>
      <c r="X44" s="55">
        <v>197</v>
      </c>
      <c r="Y44" s="62">
        <v>1</v>
      </c>
      <c r="Z44" s="62">
        <v>8</v>
      </c>
      <c r="AA44" s="62"/>
      <c r="AB44" s="62">
        <v>3</v>
      </c>
      <c r="AC44" s="55">
        <v>7744</v>
      </c>
      <c r="AD44" s="62">
        <v>1</v>
      </c>
      <c r="AE44" s="62">
        <v>33</v>
      </c>
      <c r="AF44" s="62">
        <v>1</v>
      </c>
      <c r="AG44" s="62">
        <v>11</v>
      </c>
      <c r="AH44" s="62">
        <v>6</v>
      </c>
      <c r="AI44" s="62"/>
      <c r="AJ44" s="62">
        <v>6</v>
      </c>
      <c r="AK44" s="62"/>
      <c r="AL44" s="62">
        <v>1</v>
      </c>
      <c r="AM44" s="62"/>
      <c r="AN44" s="62"/>
      <c r="AO44" s="62"/>
      <c r="AP44" s="62"/>
      <c r="AQ44" s="55"/>
    </row>
    <row r="45" spans="1:43" ht="15">
      <c r="A45" s="48" t="s">
        <v>90</v>
      </c>
      <c r="B45" s="49">
        <v>212</v>
      </c>
      <c r="C45" s="50">
        <f t="shared" si="22"/>
        <v>99</v>
      </c>
      <c r="D45" s="50">
        <f t="shared" si="23"/>
        <v>0</v>
      </c>
      <c r="E45" s="50">
        <f t="shared" si="24"/>
        <v>1</v>
      </c>
      <c r="F45" s="50">
        <f t="shared" si="25"/>
        <v>2</v>
      </c>
      <c r="G45" s="50">
        <f t="shared" si="26"/>
        <v>16</v>
      </c>
      <c r="H45" s="50">
        <f t="shared" si="27"/>
        <v>45</v>
      </c>
      <c r="I45" s="50">
        <f t="shared" si="28"/>
        <v>17</v>
      </c>
      <c r="J45" s="50">
        <f t="shared" si="29"/>
        <v>111</v>
      </c>
      <c r="K45" s="50">
        <f t="shared" si="30"/>
        <v>8</v>
      </c>
      <c r="L45" s="50">
        <f t="shared" si="19"/>
        <v>1</v>
      </c>
      <c r="M45" s="50">
        <f t="shared" si="31"/>
        <v>7</v>
      </c>
      <c r="N45" s="50">
        <f t="shared" si="32"/>
        <v>10</v>
      </c>
      <c r="O45" s="50">
        <f t="shared" si="33"/>
        <v>2215</v>
      </c>
      <c r="P45" s="50">
        <f t="shared" si="34"/>
        <v>1</v>
      </c>
      <c r="Q45" s="50">
        <f t="shared" si="35"/>
        <v>13</v>
      </c>
      <c r="R45" s="50">
        <f t="shared" si="36"/>
        <v>44</v>
      </c>
      <c r="S45" s="50">
        <f t="shared" si="20"/>
        <v>3</v>
      </c>
      <c r="T45" s="50">
        <f t="shared" si="37"/>
        <v>0</v>
      </c>
      <c r="U45" s="53">
        <v>19898</v>
      </c>
      <c r="V45" s="49">
        <f t="shared" si="21"/>
        <v>2593</v>
      </c>
      <c r="X45" s="55">
        <v>206</v>
      </c>
      <c r="Y45" s="62"/>
      <c r="Z45" s="62">
        <v>2</v>
      </c>
      <c r="AA45" s="62"/>
      <c r="AB45" s="62"/>
      <c r="AC45" s="55">
        <v>878</v>
      </c>
      <c r="AD45" s="62"/>
      <c r="AE45" s="62">
        <v>2</v>
      </c>
      <c r="AF45" s="62"/>
      <c r="AG45" s="62"/>
      <c r="AH45" s="62">
        <v>6</v>
      </c>
      <c r="AI45" s="62"/>
      <c r="AJ45" s="62">
        <v>3</v>
      </c>
      <c r="AK45" s="62"/>
      <c r="AL45" s="62">
        <v>1</v>
      </c>
      <c r="AM45" s="62"/>
      <c r="AN45" s="62">
        <v>1</v>
      </c>
      <c r="AO45" s="62"/>
      <c r="AP45" s="62"/>
      <c r="AQ45" s="55"/>
    </row>
    <row r="46" spans="1:43" ht="15">
      <c r="A46" s="48" t="s">
        <v>92</v>
      </c>
      <c r="B46" s="49">
        <v>234</v>
      </c>
      <c r="C46" s="50">
        <f t="shared" si="22"/>
        <v>14</v>
      </c>
      <c r="D46" s="50">
        <f t="shared" si="23"/>
        <v>1</v>
      </c>
      <c r="E46" s="50">
        <f t="shared" si="24"/>
        <v>0</v>
      </c>
      <c r="F46" s="50">
        <f t="shared" si="25"/>
        <v>2</v>
      </c>
      <c r="G46" s="50">
        <f t="shared" si="26"/>
        <v>3</v>
      </c>
      <c r="H46" s="50">
        <f t="shared" si="27"/>
        <v>0</v>
      </c>
      <c r="I46" s="50">
        <f t="shared" si="28"/>
        <v>0</v>
      </c>
      <c r="J46" s="50">
        <f t="shared" si="29"/>
        <v>2</v>
      </c>
      <c r="K46" s="50">
        <f t="shared" si="30"/>
        <v>0</v>
      </c>
      <c r="L46" s="50">
        <f t="shared" si="19"/>
        <v>0</v>
      </c>
      <c r="M46" s="50">
        <f t="shared" si="31"/>
        <v>43</v>
      </c>
      <c r="N46" s="50">
        <f t="shared" si="32"/>
        <v>4819</v>
      </c>
      <c r="O46" s="50">
        <f t="shared" si="33"/>
        <v>9641</v>
      </c>
      <c r="P46" s="50">
        <f t="shared" si="34"/>
        <v>0</v>
      </c>
      <c r="Q46" s="50">
        <f t="shared" si="35"/>
        <v>0</v>
      </c>
      <c r="R46" s="50">
        <f t="shared" si="36"/>
        <v>3</v>
      </c>
      <c r="S46" s="50">
        <f t="shared" si="20"/>
        <v>0</v>
      </c>
      <c r="T46" s="50">
        <f t="shared" si="37"/>
        <v>0</v>
      </c>
      <c r="U46" s="53">
        <v>21794</v>
      </c>
      <c r="V46" s="49">
        <f t="shared" si="21"/>
        <v>14528</v>
      </c>
      <c r="X46" s="55">
        <v>209</v>
      </c>
      <c r="Y46" s="62">
        <v>8</v>
      </c>
      <c r="Z46" s="62">
        <v>12</v>
      </c>
      <c r="AA46" s="62"/>
      <c r="AB46" s="62">
        <v>2</v>
      </c>
      <c r="AC46" s="55">
        <v>1869</v>
      </c>
      <c r="AD46" s="62">
        <v>13</v>
      </c>
      <c r="AE46" s="62">
        <v>2</v>
      </c>
      <c r="AF46" s="62">
        <v>3</v>
      </c>
      <c r="AG46" s="62">
        <v>16</v>
      </c>
      <c r="AH46" s="62">
        <v>8</v>
      </c>
      <c r="AI46" s="62"/>
      <c r="AJ46" s="62">
        <v>13</v>
      </c>
      <c r="AK46" s="62"/>
      <c r="AL46" s="62"/>
      <c r="AM46" s="62"/>
      <c r="AN46" s="62"/>
      <c r="AO46" s="62"/>
      <c r="AP46" s="62"/>
      <c r="AQ46" s="55"/>
    </row>
    <row r="47" spans="1:43" ht="15">
      <c r="A47" s="48" t="s">
        <v>95</v>
      </c>
      <c r="B47" s="49">
        <v>237</v>
      </c>
      <c r="C47" s="50">
        <f t="shared" si="22"/>
        <v>5</v>
      </c>
      <c r="D47" s="50">
        <f t="shared" si="23"/>
        <v>0</v>
      </c>
      <c r="E47" s="50">
        <f t="shared" si="24"/>
        <v>0</v>
      </c>
      <c r="F47" s="50">
        <f t="shared" si="25"/>
        <v>0</v>
      </c>
      <c r="G47" s="50">
        <f t="shared" si="26"/>
        <v>2</v>
      </c>
      <c r="H47" s="50">
        <f t="shared" si="27"/>
        <v>19</v>
      </c>
      <c r="I47" s="50">
        <f t="shared" si="28"/>
        <v>8</v>
      </c>
      <c r="J47" s="50">
        <f t="shared" si="29"/>
        <v>0</v>
      </c>
      <c r="K47" s="50">
        <f t="shared" si="30"/>
        <v>1</v>
      </c>
      <c r="L47" s="50">
        <f t="shared" si="19"/>
        <v>0</v>
      </c>
      <c r="M47" s="50">
        <f t="shared" si="31"/>
        <v>3</v>
      </c>
      <c r="N47" s="50">
        <f t="shared" si="32"/>
        <v>7</v>
      </c>
      <c r="O47" s="50">
        <f t="shared" si="33"/>
        <v>1133</v>
      </c>
      <c r="P47" s="50">
        <f t="shared" si="34"/>
        <v>0</v>
      </c>
      <c r="Q47" s="50">
        <f t="shared" si="35"/>
        <v>2</v>
      </c>
      <c r="R47" s="50">
        <f t="shared" si="36"/>
        <v>11</v>
      </c>
      <c r="S47" s="50">
        <f t="shared" si="20"/>
        <v>0</v>
      </c>
      <c r="T47" s="50">
        <f t="shared" si="37"/>
        <v>0</v>
      </c>
      <c r="U47" s="53">
        <v>9386</v>
      </c>
      <c r="V47" s="49">
        <f t="shared" si="21"/>
        <v>1191</v>
      </c>
      <c r="X47" s="55">
        <v>212</v>
      </c>
      <c r="Y47" s="62">
        <v>111</v>
      </c>
      <c r="Z47" s="62">
        <v>99</v>
      </c>
      <c r="AA47" s="62"/>
      <c r="AB47" s="62">
        <v>7</v>
      </c>
      <c r="AC47" s="55">
        <v>2215</v>
      </c>
      <c r="AD47" s="62">
        <v>16</v>
      </c>
      <c r="AE47" s="62">
        <v>13</v>
      </c>
      <c r="AF47" s="62">
        <v>8</v>
      </c>
      <c r="AG47" s="62">
        <v>45</v>
      </c>
      <c r="AH47" s="62">
        <v>10</v>
      </c>
      <c r="AI47" s="62">
        <v>1</v>
      </c>
      <c r="AJ47" s="62">
        <v>44</v>
      </c>
      <c r="AK47" s="62">
        <v>2</v>
      </c>
      <c r="AL47" s="62">
        <v>17</v>
      </c>
      <c r="AM47" s="62">
        <v>1</v>
      </c>
      <c r="AN47" s="62">
        <v>3</v>
      </c>
      <c r="AO47" s="62">
        <v>1</v>
      </c>
      <c r="AP47" s="62"/>
      <c r="AQ47" s="55"/>
    </row>
    <row r="48" spans="1:43" ht="15">
      <c r="A48" s="48" t="s">
        <v>97</v>
      </c>
      <c r="B48" s="49">
        <v>240</v>
      </c>
      <c r="C48" s="50">
        <f t="shared" si="22"/>
        <v>4</v>
      </c>
      <c r="D48" s="50">
        <f t="shared" si="23"/>
        <v>0</v>
      </c>
      <c r="E48" s="50">
        <f t="shared" si="24"/>
        <v>0</v>
      </c>
      <c r="F48" s="50">
        <f t="shared" si="25"/>
        <v>0</v>
      </c>
      <c r="G48" s="50">
        <f t="shared" si="26"/>
        <v>0</v>
      </c>
      <c r="H48" s="50">
        <f t="shared" si="27"/>
        <v>6</v>
      </c>
      <c r="I48" s="50">
        <f t="shared" si="28"/>
        <v>2</v>
      </c>
      <c r="J48" s="50">
        <f t="shared" si="29"/>
        <v>1</v>
      </c>
      <c r="K48" s="50">
        <f t="shared" si="30"/>
        <v>1</v>
      </c>
      <c r="L48" s="50">
        <f t="shared" si="19"/>
        <v>0</v>
      </c>
      <c r="M48" s="50">
        <f t="shared" si="31"/>
        <v>1</v>
      </c>
      <c r="N48" s="50">
        <f t="shared" si="32"/>
        <v>2</v>
      </c>
      <c r="O48" s="50">
        <f t="shared" si="33"/>
        <v>382</v>
      </c>
      <c r="P48" s="50">
        <f t="shared" si="34"/>
        <v>0</v>
      </c>
      <c r="Q48" s="50">
        <f t="shared" si="35"/>
        <v>1</v>
      </c>
      <c r="R48" s="50">
        <f t="shared" si="36"/>
        <v>2</v>
      </c>
      <c r="S48" s="50">
        <f t="shared" si="20"/>
        <v>0</v>
      </c>
      <c r="T48" s="50">
        <f t="shared" si="37"/>
        <v>0</v>
      </c>
      <c r="U48" s="53">
        <v>6516</v>
      </c>
      <c r="V48" s="49">
        <f t="shared" si="21"/>
        <v>402</v>
      </c>
      <c r="X48" s="55">
        <v>234</v>
      </c>
      <c r="Y48" s="62">
        <v>2</v>
      </c>
      <c r="Z48" s="62">
        <v>14</v>
      </c>
      <c r="AA48" s="62">
        <v>1</v>
      </c>
      <c r="AB48" s="62">
        <v>43</v>
      </c>
      <c r="AC48" s="55">
        <v>9641</v>
      </c>
      <c r="AD48" s="62">
        <v>3</v>
      </c>
      <c r="AE48" s="62"/>
      <c r="AF48" s="62"/>
      <c r="AG48" s="62"/>
      <c r="AH48" s="62">
        <v>4819</v>
      </c>
      <c r="AI48" s="62"/>
      <c r="AJ48" s="62">
        <v>3</v>
      </c>
      <c r="AK48" s="62">
        <v>2</v>
      </c>
      <c r="AL48" s="62"/>
      <c r="AM48" s="62"/>
      <c r="AN48" s="62"/>
      <c r="AO48" s="62"/>
      <c r="AP48" s="62"/>
      <c r="AQ48" s="55"/>
    </row>
    <row r="49" spans="1:43" ht="15">
      <c r="A49" s="48" t="s">
        <v>99</v>
      </c>
      <c r="B49" s="49">
        <v>250</v>
      </c>
      <c r="C49" s="50">
        <f t="shared" si="22"/>
        <v>15</v>
      </c>
      <c r="D49" s="50">
        <f t="shared" si="23"/>
        <v>2</v>
      </c>
      <c r="E49" s="50">
        <f t="shared" si="24"/>
        <v>0</v>
      </c>
      <c r="F49" s="50">
        <f t="shared" si="25"/>
        <v>18</v>
      </c>
      <c r="G49" s="50">
        <f t="shared" si="26"/>
        <v>2</v>
      </c>
      <c r="H49" s="50">
        <f t="shared" si="27"/>
        <v>16</v>
      </c>
      <c r="I49" s="50">
        <f t="shared" si="28"/>
        <v>3</v>
      </c>
      <c r="J49" s="50">
        <f t="shared" si="29"/>
        <v>6</v>
      </c>
      <c r="K49" s="50">
        <f t="shared" si="30"/>
        <v>14</v>
      </c>
      <c r="L49" s="50">
        <f t="shared" si="19"/>
        <v>0</v>
      </c>
      <c r="M49" s="50">
        <f t="shared" si="31"/>
        <v>13</v>
      </c>
      <c r="N49" s="50">
        <f t="shared" si="32"/>
        <v>599</v>
      </c>
      <c r="O49" s="50">
        <f t="shared" si="33"/>
        <v>14614</v>
      </c>
      <c r="P49" s="50">
        <f t="shared" si="34"/>
        <v>1</v>
      </c>
      <c r="Q49" s="50">
        <f t="shared" si="35"/>
        <v>23</v>
      </c>
      <c r="R49" s="50">
        <f t="shared" si="36"/>
        <v>9</v>
      </c>
      <c r="S49" s="50">
        <f t="shared" si="20"/>
        <v>1</v>
      </c>
      <c r="T49" s="50">
        <f t="shared" si="37"/>
        <v>0</v>
      </c>
      <c r="U49" s="53">
        <v>48992</v>
      </c>
      <c r="V49" s="49">
        <f t="shared" si="21"/>
        <v>15336</v>
      </c>
      <c r="X49" s="55">
        <v>237</v>
      </c>
      <c r="Y49" s="62"/>
      <c r="Z49" s="62">
        <v>5</v>
      </c>
      <c r="AA49" s="62"/>
      <c r="AB49" s="62">
        <v>3</v>
      </c>
      <c r="AC49" s="55">
        <v>1133</v>
      </c>
      <c r="AD49" s="62">
        <v>2</v>
      </c>
      <c r="AE49" s="62">
        <v>2</v>
      </c>
      <c r="AF49" s="62">
        <v>1</v>
      </c>
      <c r="AG49" s="62">
        <v>19</v>
      </c>
      <c r="AH49" s="62">
        <v>7</v>
      </c>
      <c r="AI49" s="62"/>
      <c r="AJ49" s="62">
        <v>11</v>
      </c>
      <c r="AK49" s="62"/>
      <c r="AL49" s="62">
        <v>8</v>
      </c>
      <c r="AM49" s="62"/>
      <c r="AN49" s="62"/>
      <c r="AO49" s="62"/>
      <c r="AP49" s="62"/>
      <c r="AQ49" s="55"/>
    </row>
    <row r="50" spans="1:43" ht="15">
      <c r="A50" s="48" t="s">
        <v>102</v>
      </c>
      <c r="B50" s="49">
        <v>264</v>
      </c>
      <c r="C50" s="50">
        <f t="shared" si="22"/>
        <v>0</v>
      </c>
      <c r="D50" s="50">
        <f t="shared" si="23"/>
        <v>0</v>
      </c>
      <c r="E50" s="50">
        <f t="shared" si="24"/>
        <v>0</v>
      </c>
      <c r="F50" s="50">
        <f t="shared" si="25"/>
        <v>0</v>
      </c>
      <c r="G50" s="50">
        <f t="shared" si="26"/>
        <v>1</v>
      </c>
      <c r="H50" s="50">
        <f t="shared" si="27"/>
        <v>7</v>
      </c>
      <c r="I50" s="50">
        <f t="shared" si="28"/>
        <v>2</v>
      </c>
      <c r="J50" s="50">
        <f t="shared" si="29"/>
        <v>1</v>
      </c>
      <c r="K50" s="50">
        <f t="shared" si="30"/>
        <v>0</v>
      </c>
      <c r="L50" s="50">
        <f t="shared" si="19"/>
        <v>0</v>
      </c>
      <c r="M50" s="50">
        <f t="shared" si="31"/>
        <v>0</v>
      </c>
      <c r="N50" s="50">
        <f t="shared" si="32"/>
        <v>14</v>
      </c>
      <c r="O50" s="50">
        <f t="shared" si="33"/>
        <v>284</v>
      </c>
      <c r="P50" s="50">
        <f t="shared" si="34"/>
        <v>0</v>
      </c>
      <c r="Q50" s="50">
        <f t="shared" si="35"/>
        <v>0</v>
      </c>
      <c r="R50" s="50">
        <f t="shared" si="36"/>
        <v>2</v>
      </c>
      <c r="S50" s="50">
        <f t="shared" si="20"/>
        <v>0</v>
      </c>
      <c r="T50" s="50">
        <f t="shared" si="37"/>
        <v>0</v>
      </c>
      <c r="U50" s="53">
        <v>2905</v>
      </c>
      <c r="V50" s="49">
        <f t="shared" si="21"/>
        <v>311</v>
      </c>
      <c r="X50" s="55">
        <v>240</v>
      </c>
      <c r="Y50" s="62">
        <v>1</v>
      </c>
      <c r="Z50" s="62">
        <v>4</v>
      </c>
      <c r="AA50" s="62"/>
      <c r="AB50" s="62">
        <v>1</v>
      </c>
      <c r="AC50" s="55">
        <v>382</v>
      </c>
      <c r="AD50" s="62"/>
      <c r="AE50" s="62">
        <v>1</v>
      </c>
      <c r="AF50" s="62">
        <v>1</v>
      </c>
      <c r="AG50" s="62">
        <v>6</v>
      </c>
      <c r="AH50" s="62">
        <v>2</v>
      </c>
      <c r="AI50" s="62"/>
      <c r="AJ50" s="62">
        <v>2</v>
      </c>
      <c r="AK50" s="62"/>
      <c r="AL50" s="62">
        <v>2</v>
      </c>
      <c r="AM50" s="62"/>
      <c r="AN50" s="62"/>
      <c r="AO50" s="62"/>
      <c r="AP50" s="62"/>
      <c r="AQ50" s="55"/>
    </row>
    <row r="51" spans="1:43" ht="15">
      <c r="A51" s="48" t="s">
        <v>104</v>
      </c>
      <c r="B51" s="49">
        <v>266</v>
      </c>
      <c r="C51" s="50">
        <f t="shared" si="22"/>
        <v>45</v>
      </c>
      <c r="D51" s="50">
        <f t="shared" si="23"/>
        <v>1</v>
      </c>
      <c r="E51" s="50">
        <f t="shared" si="24"/>
        <v>0</v>
      </c>
      <c r="F51" s="50">
        <f t="shared" si="25"/>
        <v>1</v>
      </c>
      <c r="G51" s="50">
        <f t="shared" si="26"/>
        <v>34</v>
      </c>
      <c r="H51" s="50">
        <f t="shared" si="27"/>
        <v>166</v>
      </c>
      <c r="I51" s="50">
        <f t="shared" si="28"/>
        <v>116</v>
      </c>
      <c r="J51" s="50">
        <f t="shared" si="29"/>
        <v>153</v>
      </c>
      <c r="K51" s="50">
        <f t="shared" si="30"/>
        <v>13</v>
      </c>
      <c r="L51" s="50">
        <f t="shared" si="19"/>
        <v>0</v>
      </c>
      <c r="M51" s="50">
        <f t="shared" si="31"/>
        <v>4</v>
      </c>
      <c r="N51" s="50">
        <f t="shared" si="32"/>
        <v>73</v>
      </c>
      <c r="O51" s="50">
        <f t="shared" si="33"/>
        <v>2555</v>
      </c>
      <c r="P51" s="50">
        <f t="shared" si="34"/>
        <v>3</v>
      </c>
      <c r="Q51" s="50">
        <f t="shared" si="35"/>
        <v>10</v>
      </c>
      <c r="R51" s="50">
        <f t="shared" si="36"/>
        <v>73</v>
      </c>
      <c r="S51" s="50">
        <f t="shared" si="20"/>
        <v>2</v>
      </c>
      <c r="T51" s="50">
        <f t="shared" si="37"/>
        <v>0</v>
      </c>
      <c r="U51" s="53">
        <v>29409</v>
      </c>
      <c r="V51" s="49">
        <f t="shared" si="21"/>
        <v>3249</v>
      </c>
      <c r="X51" s="55">
        <v>250</v>
      </c>
      <c r="Y51" s="62">
        <v>6</v>
      </c>
      <c r="Z51" s="62">
        <v>15</v>
      </c>
      <c r="AA51" s="62">
        <v>2</v>
      </c>
      <c r="AB51" s="62">
        <v>13</v>
      </c>
      <c r="AC51" s="55">
        <v>14614</v>
      </c>
      <c r="AD51" s="62">
        <v>2</v>
      </c>
      <c r="AE51" s="62">
        <v>23</v>
      </c>
      <c r="AF51" s="62">
        <v>14</v>
      </c>
      <c r="AG51" s="62">
        <v>16</v>
      </c>
      <c r="AH51" s="62">
        <v>599</v>
      </c>
      <c r="AI51" s="62">
        <v>1</v>
      </c>
      <c r="AJ51" s="62">
        <v>9</v>
      </c>
      <c r="AK51" s="62">
        <v>18</v>
      </c>
      <c r="AL51" s="62">
        <v>3</v>
      </c>
      <c r="AM51" s="62"/>
      <c r="AN51" s="62">
        <v>1</v>
      </c>
      <c r="AO51" s="62"/>
      <c r="AP51" s="62"/>
      <c r="AQ51" s="55"/>
    </row>
    <row r="52" spans="1:43" ht="15">
      <c r="A52" s="48" t="s">
        <v>106</v>
      </c>
      <c r="B52" s="49">
        <v>282</v>
      </c>
      <c r="C52" s="50">
        <f t="shared" si="22"/>
        <v>0</v>
      </c>
      <c r="D52" s="50">
        <f t="shared" si="23"/>
        <v>0</v>
      </c>
      <c r="E52" s="50">
        <f t="shared" si="24"/>
        <v>0</v>
      </c>
      <c r="F52" s="50">
        <f t="shared" si="25"/>
        <v>0</v>
      </c>
      <c r="G52" s="50">
        <f t="shared" si="26"/>
        <v>1</v>
      </c>
      <c r="H52" s="50">
        <f t="shared" si="27"/>
        <v>4</v>
      </c>
      <c r="I52" s="50">
        <f t="shared" si="28"/>
        <v>1</v>
      </c>
      <c r="J52" s="50">
        <f t="shared" si="29"/>
        <v>9</v>
      </c>
      <c r="K52" s="50">
        <f t="shared" si="30"/>
        <v>0</v>
      </c>
      <c r="L52" s="50">
        <f t="shared" si="19"/>
        <v>0</v>
      </c>
      <c r="M52" s="50">
        <f t="shared" si="31"/>
        <v>1</v>
      </c>
      <c r="N52" s="50">
        <f t="shared" si="32"/>
        <v>10</v>
      </c>
      <c r="O52" s="50">
        <f t="shared" si="33"/>
        <v>500</v>
      </c>
      <c r="P52" s="50">
        <f t="shared" si="34"/>
        <v>1</v>
      </c>
      <c r="Q52" s="50">
        <f t="shared" si="35"/>
        <v>9</v>
      </c>
      <c r="R52" s="50">
        <f t="shared" si="36"/>
        <v>10</v>
      </c>
      <c r="S52" s="50">
        <f t="shared" si="20"/>
        <v>0</v>
      </c>
      <c r="T52" s="50">
        <f t="shared" si="37"/>
        <v>0</v>
      </c>
      <c r="U52" s="53">
        <v>7770</v>
      </c>
      <c r="V52" s="49">
        <f t="shared" si="21"/>
        <v>546</v>
      </c>
      <c r="X52" s="55">
        <v>264</v>
      </c>
      <c r="Y52" s="62">
        <v>1</v>
      </c>
      <c r="Z52" s="62"/>
      <c r="AA52" s="62"/>
      <c r="AB52" s="62"/>
      <c r="AC52" s="55">
        <v>284</v>
      </c>
      <c r="AD52" s="62">
        <v>1</v>
      </c>
      <c r="AE52" s="62"/>
      <c r="AF52" s="62"/>
      <c r="AG52" s="62">
        <v>7</v>
      </c>
      <c r="AH52" s="62">
        <v>14</v>
      </c>
      <c r="AI52" s="62"/>
      <c r="AJ52" s="62">
        <v>2</v>
      </c>
      <c r="AK52" s="62"/>
      <c r="AL52" s="62">
        <v>2</v>
      </c>
      <c r="AM52" s="62"/>
      <c r="AN52" s="62"/>
      <c r="AO52" s="62"/>
      <c r="AP52" s="62"/>
      <c r="AQ52" s="55"/>
    </row>
    <row r="53" spans="1:43" ht="15">
      <c r="A53" s="48" t="s">
        <v>108</v>
      </c>
      <c r="B53" s="49">
        <v>284</v>
      </c>
      <c r="C53" s="50">
        <f t="shared" si="22"/>
        <v>10</v>
      </c>
      <c r="D53" s="50">
        <f t="shared" si="23"/>
        <v>0</v>
      </c>
      <c r="E53" s="50">
        <f t="shared" si="24"/>
        <v>0</v>
      </c>
      <c r="F53" s="50">
        <f t="shared" si="25"/>
        <v>1</v>
      </c>
      <c r="G53" s="50">
        <f t="shared" si="26"/>
        <v>15</v>
      </c>
      <c r="H53" s="50">
        <f t="shared" si="27"/>
        <v>4</v>
      </c>
      <c r="I53" s="50">
        <f t="shared" si="28"/>
        <v>1</v>
      </c>
      <c r="J53" s="50">
        <f t="shared" si="29"/>
        <v>3</v>
      </c>
      <c r="K53" s="50">
        <f t="shared" si="30"/>
        <v>2</v>
      </c>
      <c r="L53" s="50">
        <f t="shared" si="19"/>
        <v>0</v>
      </c>
      <c r="M53" s="50">
        <f t="shared" si="31"/>
        <v>25</v>
      </c>
      <c r="N53" s="50">
        <f t="shared" si="32"/>
        <v>4807</v>
      </c>
      <c r="O53" s="50">
        <f t="shared" si="33"/>
        <v>5121</v>
      </c>
      <c r="P53" s="50">
        <f t="shared" si="34"/>
        <v>0</v>
      </c>
      <c r="Q53" s="50">
        <f t="shared" si="35"/>
        <v>11</v>
      </c>
      <c r="R53" s="50">
        <f t="shared" si="36"/>
        <v>6</v>
      </c>
      <c r="S53" s="50">
        <f t="shared" si="20"/>
        <v>0</v>
      </c>
      <c r="T53" s="50">
        <f t="shared" si="37"/>
        <v>1</v>
      </c>
      <c r="U53" s="53">
        <v>18620</v>
      </c>
      <c r="V53" s="49">
        <f t="shared" si="21"/>
        <v>10007</v>
      </c>
      <c r="X53" s="55">
        <v>266</v>
      </c>
      <c r="Y53" s="62">
        <v>153</v>
      </c>
      <c r="Z53" s="62">
        <v>45</v>
      </c>
      <c r="AA53" s="62">
        <v>1</v>
      </c>
      <c r="AB53" s="62">
        <v>4</v>
      </c>
      <c r="AC53" s="55">
        <v>2555</v>
      </c>
      <c r="AD53" s="62">
        <v>34</v>
      </c>
      <c r="AE53" s="62">
        <v>10</v>
      </c>
      <c r="AF53" s="62">
        <v>13</v>
      </c>
      <c r="AG53" s="62">
        <v>166</v>
      </c>
      <c r="AH53" s="62">
        <v>73</v>
      </c>
      <c r="AI53" s="62">
        <v>3</v>
      </c>
      <c r="AJ53" s="62">
        <v>73</v>
      </c>
      <c r="AK53" s="62">
        <v>1</v>
      </c>
      <c r="AL53" s="62">
        <v>116</v>
      </c>
      <c r="AM53" s="62"/>
      <c r="AN53" s="62">
        <v>2</v>
      </c>
      <c r="AO53" s="62"/>
      <c r="AP53" s="62"/>
      <c r="AQ53" s="55"/>
    </row>
    <row r="54" spans="1:43" ht="15">
      <c r="A54" s="48" t="s">
        <v>110</v>
      </c>
      <c r="B54" s="49">
        <v>306</v>
      </c>
      <c r="C54" s="50">
        <f t="shared" si="22"/>
        <v>4</v>
      </c>
      <c r="D54" s="50">
        <f t="shared" si="23"/>
        <v>0</v>
      </c>
      <c r="E54" s="50">
        <f t="shared" si="24"/>
        <v>0</v>
      </c>
      <c r="F54" s="50">
        <f t="shared" si="25"/>
        <v>0</v>
      </c>
      <c r="G54" s="50">
        <f t="shared" si="26"/>
        <v>0</v>
      </c>
      <c r="H54" s="50">
        <f t="shared" si="27"/>
        <v>0</v>
      </c>
      <c r="I54" s="50">
        <f t="shared" si="28"/>
        <v>0</v>
      </c>
      <c r="J54" s="50">
        <f t="shared" si="29"/>
        <v>0</v>
      </c>
      <c r="K54" s="50">
        <f t="shared" si="30"/>
        <v>0</v>
      </c>
      <c r="L54" s="50">
        <f t="shared" si="19"/>
        <v>0</v>
      </c>
      <c r="M54" s="50">
        <f t="shared" si="31"/>
        <v>0</v>
      </c>
      <c r="N54" s="50">
        <f t="shared" si="32"/>
        <v>3</v>
      </c>
      <c r="O54" s="50">
        <f t="shared" si="33"/>
        <v>671</v>
      </c>
      <c r="P54" s="50">
        <f t="shared" si="34"/>
        <v>0</v>
      </c>
      <c r="Q54" s="50">
        <f t="shared" si="35"/>
        <v>0</v>
      </c>
      <c r="R54" s="50">
        <f t="shared" si="36"/>
        <v>2</v>
      </c>
      <c r="S54" s="50">
        <f t="shared" si="20"/>
        <v>0</v>
      </c>
      <c r="T54" s="50">
        <f t="shared" si="37"/>
        <v>0</v>
      </c>
      <c r="U54" s="53">
        <v>4241</v>
      </c>
      <c r="V54" s="49">
        <f t="shared" si="21"/>
        <v>680</v>
      </c>
      <c r="X54" s="55">
        <v>282</v>
      </c>
      <c r="Y54" s="62">
        <v>9</v>
      </c>
      <c r="Z54" s="62"/>
      <c r="AA54" s="62"/>
      <c r="AB54" s="62">
        <v>1</v>
      </c>
      <c r="AC54" s="55">
        <v>500</v>
      </c>
      <c r="AD54" s="62">
        <v>1</v>
      </c>
      <c r="AE54" s="62">
        <v>9</v>
      </c>
      <c r="AF54" s="62"/>
      <c r="AG54" s="62">
        <v>4</v>
      </c>
      <c r="AH54" s="62">
        <v>10</v>
      </c>
      <c r="AI54" s="62">
        <v>1</v>
      </c>
      <c r="AJ54" s="62">
        <v>10</v>
      </c>
      <c r="AK54" s="62"/>
      <c r="AL54" s="62">
        <v>1</v>
      </c>
      <c r="AM54" s="62"/>
      <c r="AN54" s="62"/>
      <c r="AO54" s="62"/>
      <c r="AP54" s="62"/>
      <c r="AQ54" s="55"/>
    </row>
    <row r="55" spans="1:43" ht="15">
      <c r="A55" s="48" t="s">
        <v>112</v>
      </c>
      <c r="B55" s="49">
        <v>308</v>
      </c>
      <c r="C55" s="50">
        <f t="shared" si="22"/>
        <v>253</v>
      </c>
      <c r="D55" s="50">
        <f t="shared" si="23"/>
        <v>0</v>
      </c>
      <c r="E55" s="50">
        <f t="shared" si="24"/>
        <v>0</v>
      </c>
      <c r="F55" s="50">
        <f t="shared" si="25"/>
        <v>0</v>
      </c>
      <c r="G55" s="50">
        <f t="shared" si="26"/>
        <v>21</v>
      </c>
      <c r="H55" s="50">
        <f t="shared" si="27"/>
        <v>84</v>
      </c>
      <c r="I55" s="50">
        <f t="shared" si="28"/>
        <v>4</v>
      </c>
      <c r="J55" s="50">
        <f t="shared" si="29"/>
        <v>19</v>
      </c>
      <c r="K55" s="50">
        <f t="shared" si="30"/>
        <v>1</v>
      </c>
      <c r="L55" s="50">
        <f t="shared" si="19"/>
        <v>0</v>
      </c>
      <c r="M55" s="50">
        <f t="shared" si="31"/>
        <v>4</v>
      </c>
      <c r="N55" s="50">
        <f t="shared" si="32"/>
        <v>11</v>
      </c>
      <c r="O55" s="50">
        <f t="shared" si="33"/>
        <v>1781</v>
      </c>
      <c r="P55" s="50">
        <f t="shared" si="34"/>
        <v>0</v>
      </c>
      <c r="Q55" s="50">
        <f t="shared" si="35"/>
        <v>1</v>
      </c>
      <c r="R55" s="50">
        <f t="shared" si="36"/>
        <v>28</v>
      </c>
      <c r="S55" s="50">
        <f t="shared" si="20"/>
        <v>2</v>
      </c>
      <c r="T55" s="50">
        <f t="shared" si="37"/>
        <v>0</v>
      </c>
      <c r="U55" s="53">
        <v>15670</v>
      </c>
      <c r="V55" s="49">
        <f t="shared" si="21"/>
        <v>2209</v>
      </c>
      <c r="X55" s="55">
        <v>284</v>
      </c>
      <c r="Y55" s="62">
        <v>3</v>
      </c>
      <c r="Z55" s="62">
        <v>10</v>
      </c>
      <c r="AA55" s="62"/>
      <c r="AB55" s="62">
        <v>25</v>
      </c>
      <c r="AC55" s="55">
        <v>5121</v>
      </c>
      <c r="AD55" s="62">
        <v>15</v>
      </c>
      <c r="AE55" s="62">
        <v>11</v>
      </c>
      <c r="AF55" s="62">
        <v>2</v>
      </c>
      <c r="AG55" s="62">
        <v>4</v>
      </c>
      <c r="AH55" s="62">
        <v>4807</v>
      </c>
      <c r="AI55" s="62"/>
      <c r="AJ55" s="62">
        <v>6</v>
      </c>
      <c r="AK55" s="62">
        <v>1</v>
      </c>
      <c r="AL55" s="62">
        <v>1</v>
      </c>
      <c r="AM55" s="62"/>
      <c r="AN55" s="62"/>
      <c r="AO55" s="62"/>
      <c r="AP55" s="62">
        <v>1</v>
      </c>
      <c r="AQ55" s="55"/>
    </row>
    <row r="56" spans="1:43" ht="15">
      <c r="A56" s="48" t="s">
        <v>114</v>
      </c>
      <c r="B56" s="49">
        <v>310</v>
      </c>
      <c r="C56" s="50">
        <f t="shared" si="22"/>
        <v>0</v>
      </c>
      <c r="D56" s="50">
        <f t="shared" si="23"/>
        <v>0</v>
      </c>
      <c r="E56" s="50">
        <f t="shared" si="24"/>
        <v>1</v>
      </c>
      <c r="F56" s="50">
        <f t="shared" si="25"/>
        <v>1</v>
      </c>
      <c r="G56" s="50">
        <f t="shared" si="26"/>
        <v>0</v>
      </c>
      <c r="H56" s="50">
        <f t="shared" si="27"/>
        <v>0</v>
      </c>
      <c r="I56" s="50">
        <f t="shared" si="28"/>
        <v>0</v>
      </c>
      <c r="J56" s="50">
        <f t="shared" si="29"/>
        <v>2</v>
      </c>
      <c r="K56" s="50">
        <f t="shared" si="30"/>
        <v>0</v>
      </c>
      <c r="L56" s="50">
        <f t="shared" si="19"/>
        <v>0</v>
      </c>
      <c r="M56" s="50">
        <f t="shared" si="31"/>
        <v>2</v>
      </c>
      <c r="N56" s="50">
        <f t="shared" si="32"/>
        <v>2</v>
      </c>
      <c r="O56" s="50">
        <f t="shared" si="33"/>
        <v>546</v>
      </c>
      <c r="P56" s="50">
        <f t="shared" si="34"/>
        <v>0</v>
      </c>
      <c r="Q56" s="50">
        <f t="shared" si="35"/>
        <v>0</v>
      </c>
      <c r="R56" s="50">
        <f t="shared" si="36"/>
        <v>4</v>
      </c>
      <c r="S56" s="50">
        <f t="shared" si="20"/>
        <v>0</v>
      </c>
      <c r="T56" s="50">
        <f t="shared" si="37"/>
        <v>0</v>
      </c>
      <c r="U56" s="53">
        <v>4669</v>
      </c>
      <c r="V56" s="49">
        <f t="shared" si="21"/>
        <v>558</v>
      </c>
      <c r="X56" s="55">
        <v>306</v>
      </c>
      <c r="Y56" s="62"/>
      <c r="Z56" s="62">
        <v>4</v>
      </c>
      <c r="AA56" s="62"/>
      <c r="AB56" s="62"/>
      <c r="AC56" s="55">
        <v>671</v>
      </c>
      <c r="AD56" s="62"/>
      <c r="AE56" s="62"/>
      <c r="AF56" s="62"/>
      <c r="AG56" s="62"/>
      <c r="AH56" s="62">
        <v>3</v>
      </c>
      <c r="AI56" s="62"/>
      <c r="AJ56" s="62">
        <v>2</v>
      </c>
      <c r="AK56" s="62"/>
      <c r="AL56" s="62"/>
      <c r="AM56" s="62"/>
      <c r="AN56" s="62"/>
      <c r="AO56" s="62"/>
      <c r="AP56" s="62"/>
      <c r="AQ56" s="55"/>
    </row>
    <row r="57" spans="1:43" ht="15">
      <c r="A57" s="48" t="s">
        <v>999</v>
      </c>
      <c r="B57" s="49">
        <v>313</v>
      </c>
      <c r="C57" s="50">
        <f t="shared" si="22"/>
        <v>1</v>
      </c>
      <c r="D57" s="50">
        <f t="shared" si="23"/>
        <v>0</v>
      </c>
      <c r="E57" s="50">
        <f t="shared" si="24"/>
        <v>0</v>
      </c>
      <c r="F57" s="50">
        <f t="shared" si="25"/>
        <v>0</v>
      </c>
      <c r="G57" s="50">
        <f t="shared" si="26"/>
        <v>0</v>
      </c>
      <c r="H57" s="50">
        <f t="shared" si="27"/>
        <v>7</v>
      </c>
      <c r="I57" s="50">
        <f t="shared" si="28"/>
        <v>0</v>
      </c>
      <c r="J57" s="50">
        <f t="shared" si="29"/>
        <v>1</v>
      </c>
      <c r="K57" s="50">
        <f t="shared" si="30"/>
        <v>0</v>
      </c>
      <c r="L57" s="50">
        <f t="shared" si="19"/>
        <v>0</v>
      </c>
      <c r="M57" s="50">
        <f t="shared" si="31"/>
        <v>0</v>
      </c>
      <c r="N57" s="50">
        <f t="shared" si="32"/>
        <v>4</v>
      </c>
      <c r="O57" s="50">
        <f t="shared" si="33"/>
        <v>4357</v>
      </c>
      <c r="P57" s="50">
        <f t="shared" si="34"/>
        <v>0</v>
      </c>
      <c r="Q57" s="50">
        <f t="shared" si="35"/>
        <v>1</v>
      </c>
      <c r="R57" s="50">
        <f t="shared" si="36"/>
        <v>1</v>
      </c>
      <c r="S57" s="50">
        <f t="shared" si="20"/>
        <v>0</v>
      </c>
      <c r="T57" s="50">
        <f t="shared" si="37"/>
        <v>0</v>
      </c>
      <c r="U57" s="53">
        <v>6294</v>
      </c>
      <c r="V57" s="49">
        <f t="shared" si="21"/>
        <v>4372</v>
      </c>
      <c r="X57" s="55">
        <v>308</v>
      </c>
      <c r="Y57" s="62">
        <v>19</v>
      </c>
      <c r="Z57" s="62">
        <v>253</v>
      </c>
      <c r="AA57" s="62"/>
      <c r="AB57" s="62">
        <v>4</v>
      </c>
      <c r="AC57" s="55">
        <v>1781</v>
      </c>
      <c r="AD57" s="62">
        <v>21</v>
      </c>
      <c r="AE57" s="62">
        <v>1</v>
      </c>
      <c r="AF57" s="62">
        <v>1</v>
      </c>
      <c r="AG57" s="62">
        <v>84</v>
      </c>
      <c r="AH57" s="62">
        <v>11</v>
      </c>
      <c r="AI57" s="62"/>
      <c r="AJ57" s="62">
        <v>28</v>
      </c>
      <c r="AK57" s="62"/>
      <c r="AL57" s="62">
        <v>4</v>
      </c>
      <c r="AM57" s="62"/>
      <c r="AN57" s="62">
        <v>2</v>
      </c>
      <c r="AO57" s="62"/>
      <c r="AP57" s="62"/>
      <c r="AQ57" s="55"/>
    </row>
    <row r="58" spans="1:43" ht="15">
      <c r="A58" s="48" t="s">
        <v>118</v>
      </c>
      <c r="B58" s="49">
        <v>315</v>
      </c>
      <c r="C58" s="50">
        <f t="shared" si="22"/>
        <v>4</v>
      </c>
      <c r="D58" s="50">
        <f t="shared" si="23"/>
        <v>0</v>
      </c>
      <c r="E58" s="50">
        <f t="shared" si="24"/>
        <v>0</v>
      </c>
      <c r="F58" s="50">
        <f t="shared" si="25"/>
        <v>1</v>
      </c>
      <c r="G58" s="50">
        <f t="shared" si="26"/>
        <v>0</v>
      </c>
      <c r="H58" s="50">
        <f t="shared" si="27"/>
        <v>4</v>
      </c>
      <c r="I58" s="50">
        <f t="shared" si="28"/>
        <v>0</v>
      </c>
      <c r="J58" s="50">
        <f t="shared" si="29"/>
        <v>0</v>
      </c>
      <c r="K58" s="50">
        <f t="shared" si="30"/>
        <v>0</v>
      </c>
      <c r="L58" s="50">
        <f t="shared" si="19"/>
        <v>0</v>
      </c>
      <c r="M58" s="50">
        <f t="shared" si="31"/>
        <v>1</v>
      </c>
      <c r="N58" s="50">
        <f t="shared" si="32"/>
        <v>1</v>
      </c>
      <c r="O58" s="50">
        <f t="shared" si="33"/>
        <v>477</v>
      </c>
      <c r="P58" s="50">
        <f t="shared" si="34"/>
        <v>0</v>
      </c>
      <c r="Q58" s="50">
        <f t="shared" si="35"/>
        <v>9</v>
      </c>
      <c r="R58" s="50">
        <f t="shared" si="36"/>
        <v>1</v>
      </c>
      <c r="S58" s="50">
        <f t="shared" si="20"/>
        <v>0</v>
      </c>
      <c r="T58" s="50">
        <f t="shared" si="37"/>
        <v>0</v>
      </c>
      <c r="U58" s="53">
        <v>3841</v>
      </c>
      <c r="V58" s="49">
        <f t="shared" si="21"/>
        <v>498</v>
      </c>
      <c r="X58" s="55">
        <v>310</v>
      </c>
      <c r="Y58" s="62">
        <v>2</v>
      </c>
      <c r="Z58" s="62"/>
      <c r="AA58" s="62"/>
      <c r="AB58" s="62">
        <v>2</v>
      </c>
      <c r="AC58" s="55">
        <v>546</v>
      </c>
      <c r="AD58" s="62"/>
      <c r="AE58" s="62"/>
      <c r="AF58" s="62"/>
      <c r="AG58" s="62"/>
      <c r="AH58" s="62">
        <v>2</v>
      </c>
      <c r="AI58" s="62"/>
      <c r="AJ58" s="62">
        <v>4</v>
      </c>
      <c r="AK58" s="62">
        <v>1</v>
      </c>
      <c r="AL58" s="62"/>
      <c r="AM58" s="62">
        <v>1</v>
      </c>
      <c r="AN58" s="62"/>
      <c r="AO58" s="62"/>
      <c r="AP58" s="62"/>
      <c r="AQ58" s="55"/>
    </row>
    <row r="59" spans="1:43" ht="15">
      <c r="A59" s="48" t="s">
        <v>120</v>
      </c>
      <c r="B59" s="49">
        <v>318</v>
      </c>
      <c r="C59" s="50">
        <f t="shared" si="22"/>
        <v>24</v>
      </c>
      <c r="D59" s="50">
        <f t="shared" si="23"/>
        <v>0</v>
      </c>
      <c r="E59" s="50">
        <f t="shared" si="24"/>
        <v>2</v>
      </c>
      <c r="F59" s="50">
        <f t="shared" si="25"/>
        <v>0</v>
      </c>
      <c r="G59" s="50">
        <f t="shared" si="26"/>
        <v>4</v>
      </c>
      <c r="H59" s="50">
        <f t="shared" si="27"/>
        <v>15</v>
      </c>
      <c r="I59" s="50">
        <f t="shared" si="28"/>
        <v>10</v>
      </c>
      <c r="J59" s="50">
        <f t="shared" si="29"/>
        <v>11</v>
      </c>
      <c r="K59" s="50">
        <f t="shared" si="30"/>
        <v>2</v>
      </c>
      <c r="L59" s="50">
        <f t="shared" si="19"/>
        <v>0</v>
      </c>
      <c r="M59" s="50">
        <f t="shared" si="31"/>
        <v>8</v>
      </c>
      <c r="N59" s="50">
        <f t="shared" si="32"/>
        <v>42</v>
      </c>
      <c r="O59" s="50">
        <f t="shared" si="33"/>
        <v>1767</v>
      </c>
      <c r="P59" s="50">
        <f t="shared" si="34"/>
        <v>1</v>
      </c>
      <c r="Q59" s="50">
        <f t="shared" si="35"/>
        <v>56</v>
      </c>
      <c r="R59" s="50">
        <f t="shared" si="36"/>
        <v>35</v>
      </c>
      <c r="S59" s="50">
        <f t="shared" si="20"/>
        <v>0</v>
      </c>
      <c r="T59" s="50">
        <f t="shared" si="37"/>
        <v>0</v>
      </c>
      <c r="U59" s="53">
        <v>15174</v>
      </c>
      <c r="V59" s="49">
        <f t="shared" si="21"/>
        <v>1977</v>
      </c>
      <c r="X59" s="55">
        <v>313</v>
      </c>
      <c r="Y59" s="62">
        <v>1</v>
      </c>
      <c r="Z59" s="62">
        <v>1</v>
      </c>
      <c r="AA59" s="62"/>
      <c r="AB59" s="62"/>
      <c r="AC59" s="55">
        <v>4357</v>
      </c>
      <c r="AD59" s="62"/>
      <c r="AE59" s="62">
        <v>1</v>
      </c>
      <c r="AF59" s="62"/>
      <c r="AG59" s="62">
        <v>7</v>
      </c>
      <c r="AH59" s="62">
        <v>4</v>
      </c>
      <c r="AI59" s="62"/>
      <c r="AJ59" s="62">
        <v>1</v>
      </c>
      <c r="AK59" s="62"/>
      <c r="AL59" s="62"/>
      <c r="AM59" s="62"/>
      <c r="AN59" s="62"/>
      <c r="AO59" s="62"/>
      <c r="AP59" s="62"/>
      <c r="AQ59" s="55"/>
    </row>
    <row r="60" spans="1:43" ht="15">
      <c r="A60" s="48" t="s">
        <v>122</v>
      </c>
      <c r="B60" s="49">
        <v>321</v>
      </c>
      <c r="C60" s="50">
        <f t="shared" si="22"/>
        <v>5</v>
      </c>
      <c r="D60" s="50">
        <f t="shared" si="23"/>
        <v>0</v>
      </c>
      <c r="E60" s="50">
        <f t="shared" si="24"/>
        <v>0</v>
      </c>
      <c r="F60" s="50">
        <f t="shared" si="25"/>
        <v>0</v>
      </c>
      <c r="G60" s="50">
        <f t="shared" si="26"/>
        <v>0</v>
      </c>
      <c r="H60" s="50">
        <f t="shared" si="27"/>
        <v>14</v>
      </c>
      <c r="I60" s="50">
        <f t="shared" si="28"/>
        <v>1</v>
      </c>
      <c r="J60" s="50">
        <f t="shared" si="29"/>
        <v>3</v>
      </c>
      <c r="K60" s="50">
        <f t="shared" si="30"/>
        <v>0</v>
      </c>
      <c r="L60" s="50">
        <f t="shared" si="19"/>
        <v>0</v>
      </c>
      <c r="M60" s="50">
        <f t="shared" si="31"/>
        <v>2</v>
      </c>
      <c r="N60" s="50">
        <f t="shared" si="32"/>
        <v>0</v>
      </c>
      <c r="O60" s="50">
        <f t="shared" si="33"/>
        <v>1142</v>
      </c>
      <c r="P60" s="50">
        <f t="shared" si="34"/>
        <v>0</v>
      </c>
      <c r="Q60" s="50">
        <f t="shared" si="35"/>
        <v>2</v>
      </c>
      <c r="R60" s="50">
        <f t="shared" si="36"/>
        <v>3</v>
      </c>
      <c r="S60" s="50">
        <f t="shared" si="20"/>
        <v>1</v>
      </c>
      <c r="T60" s="50">
        <f t="shared" si="37"/>
        <v>0</v>
      </c>
      <c r="U60" s="53">
        <v>3349</v>
      </c>
      <c r="V60" s="49">
        <f t="shared" si="21"/>
        <v>1173</v>
      </c>
      <c r="X60" s="55">
        <v>315</v>
      </c>
      <c r="Y60" s="62"/>
      <c r="Z60" s="62">
        <v>4</v>
      </c>
      <c r="AA60" s="62"/>
      <c r="AB60" s="62">
        <v>1</v>
      </c>
      <c r="AC60" s="55">
        <v>477</v>
      </c>
      <c r="AD60" s="62"/>
      <c r="AE60" s="62">
        <v>9</v>
      </c>
      <c r="AF60" s="62"/>
      <c r="AG60" s="62">
        <v>4</v>
      </c>
      <c r="AH60" s="62">
        <v>1</v>
      </c>
      <c r="AI60" s="62"/>
      <c r="AJ60" s="62">
        <v>1</v>
      </c>
      <c r="AK60" s="62">
        <v>1</v>
      </c>
      <c r="AL60" s="62"/>
      <c r="AM60" s="62"/>
      <c r="AN60" s="62"/>
      <c r="AO60" s="62"/>
      <c r="AP60" s="62"/>
      <c r="AQ60" s="55"/>
    </row>
    <row r="61" spans="1:43" ht="15">
      <c r="A61" s="48" t="s">
        <v>124</v>
      </c>
      <c r="B61" s="49">
        <v>347</v>
      </c>
      <c r="C61" s="50">
        <f t="shared" si="22"/>
        <v>0</v>
      </c>
      <c r="D61" s="50">
        <f t="shared" si="23"/>
        <v>0</v>
      </c>
      <c r="E61" s="50">
        <f t="shared" si="24"/>
        <v>0</v>
      </c>
      <c r="F61" s="50">
        <f t="shared" si="25"/>
        <v>0</v>
      </c>
      <c r="G61" s="50">
        <f t="shared" si="26"/>
        <v>0</v>
      </c>
      <c r="H61" s="50">
        <f t="shared" si="27"/>
        <v>2</v>
      </c>
      <c r="I61" s="50">
        <f t="shared" si="28"/>
        <v>0</v>
      </c>
      <c r="J61" s="50">
        <f t="shared" si="29"/>
        <v>1</v>
      </c>
      <c r="K61" s="50">
        <f t="shared" si="30"/>
        <v>0</v>
      </c>
      <c r="L61" s="50">
        <f t="shared" si="19"/>
        <v>0</v>
      </c>
      <c r="M61" s="50">
        <f t="shared" si="31"/>
        <v>0</v>
      </c>
      <c r="N61" s="50">
        <f t="shared" si="32"/>
        <v>0</v>
      </c>
      <c r="O61" s="50">
        <f t="shared" si="33"/>
        <v>413</v>
      </c>
      <c r="P61" s="50">
        <f t="shared" si="34"/>
        <v>0</v>
      </c>
      <c r="Q61" s="50">
        <f t="shared" si="35"/>
        <v>1</v>
      </c>
      <c r="R61" s="50">
        <f t="shared" si="36"/>
        <v>4</v>
      </c>
      <c r="S61" s="50">
        <f t="shared" si="20"/>
        <v>0</v>
      </c>
      <c r="T61" s="50">
        <f t="shared" si="37"/>
        <v>0</v>
      </c>
      <c r="U61" s="53">
        <v>2937</v>
      </c>
      <c r="V61" s="49">
        <f t="shared" si="21"/>
        <v>421</v>
      </c>
      <c r="X61" s="55">
        <v>318</v>
      </c>
      <c r="Y61" s="62">
        <v>11</v>
      </c>
      <c r="Z61" s="62">
        <v>24</v>
      </c>
      <c r="AA61" s="62"/>
      <c r="AB61" s="62">
        <v>8</v>
      </c>
      <c r="AC61" s="55">
        <v>1767</v>
      </c>
      <c r="AD61" s="62">
        <v>4</v>
      </c>
      <c r="AE61" s="62">
        <v>56</v>
      </c>
      <c r="AF61" s="62">
        <v>2</v>
      </c>
      <c r="AG61" s="62">
        <v>15</v>
      </c>
      <c r="AH61" s="62">
        <v>42</v>
      </c>
      <c r="AI61" s="62">
        <v>1</v>
      </c>
      <c r="AJ61" s="62">
        <v>35</v>
      </c>
      <c r="AK61" s="62"/>
      <c r="AL61" s="62">
        <v>10</v>
      </c>
      <c r="AM61" s="62">
        <v>2</v>
      </c>
      <c r="AN61" s="62"/>
      <c r="AO61" s="62"/>
      <c r="AP61" s="62"/>
      <c r="AQ61" s="55"/>
    </row>
    <row r="62" spans="1:43" ht="15">
      <c r="A62" s="48" t="s">
        <v>126</v>
      </c>
      <c r="B62" s="49">
        <v>353</v>
      </c>
      <c r="C62" s="50">
        <f t="shared" si="22"/>
        <v>5</v>
      </c>
      <c r="D62" s="50">
        <f t="shared" si="23"/>
        <v>0</v>
      </c>
      <c r="E62" s="50">
        <f t="shared" si="24"/>
        <v>0</v>
      </c>
      <c r="F62" s="50">
        <f t="shared" si="25"/>
        <v>0</v>
      </c>
      <c r="G62" s="50">
        <f t="shared" si="26"/>
        <v>0</v>
      </c>
      <c r="H62" s="50">
        <f t="shared" si="27"/>
        <v>0</v>
      </c>
      <c r="I62" s="50">
        <f t="shared" si="28"/>
        <v>0</v>
      </c>
      <c r="J62" s="50">
        <f t="shared" si="29"/>
        <v>0</v>
      </c>
      <c r="K62" s="50">
        <f t="shared" si="30"/>
        <v>1</v>
      </c>
      <c r="L62" s="50">
        <f t="shared" si="19"/>
        <v>0</v>
      </c>
      <c r="M62" s="50">
        <f t="shared" si="31"/>
        <v>0</v>
      </c>
      <c r="N62" s="50">
        <f t="shared" si="32"/>
        <v>3</v>
      </c>
      <c r="O62" s="50">
        <f t="shared" si="33"/>
        <v>348</v>
      </c>
      <c r="P62" s="50">
        <f t="shared" si="34"/>
        <v>0</v>
      </c>
      <c r="Q62" s="50">
        <f t="shared" si="35"/>
        <v>2</v>
      </c>
      <c r="R62" s="50">
        <f t="shared" si="36"/>
        <v>2</v>
      </c>
      <c r="S62" s="50">
        <f t="shared" si="20"/>
        <v>0</v>
      </c>
      <c r="T62" s="50">
        <f t="shared" si="37"/>
        <v>0</v>
      </c>
      <c r="U62" s="53">
        <v>2636</v>
      </c>
      <c r="V62" s="49">
        <f t="shared" si="21"/>
        <v>361</v>
      </c>
      <c r="X62" s="55">
        <v>321</v>
      </c>
      <c r="Y62" s="62">
        <v>3</v>
      </c>
      <c r="Z62" s="62">
        <v>5</v>
      </c>
      <c r="AA62" s="62"/>
      <c r="AB62" s="62">
        <v>2</v>
      </c>
      <c r="AC62" s="55">
        <v>1142</v>
      </c>
      <c r="AD62" s="62"/>
      <c r="AE62" s="62">
        <v>2</v>
      </c>
      <c r="AF62" s="62"/>
      <c r="AG62" s="62">
        <v>14</v>
      </c>
      <c r="AH62" s="62"/>
      <c r="AI62" s="62"/>
      <c r="AJ62" s="62">
        <v>3</v>
      </c>
      <c r="AK62" s="62"/>
      <c r="AL62" s="62">
        <v>1</v>
      </c>
      <c r="AM62" s="62"/>
      <c r="AN62" s="62">
        <v>1</v>
      </c>
      <c r="AO62" s="62"/>
      <c r="AP62" s="62"/>
      <c r="AQ62" s="55"/>
    </row>
    <row r="63" spans="1:43" ht="15">
      <c r="A63" s="48" t="s">
        <v>1008</v>
      </c>
      <c r="B63" s="49">
        <v>360</v>
      </c>
      <c r="C63" s="50">
        <f t="shared" si="22"/>
        <v>263</v>
      </c>
      <c r="D63" s="50">
        <f t="shared" si="23"/>
        <v>0</v>
      </c>
      <c r="E63" s="50">
        <f t="shared" si="24"/>
        <v>7</v>
      </c>
      <c r="F63" s="50">
        <f t="shared" si="25"/>
        <v>5</v>
      </c>
      <c r="G63" s="50">
        <f t="shared" si="26"/>
        <v>63</v>
      </c>
      <c r="H63" s="50">
        <f t="shared" si="27"/>
        <v>66</v>
      </c>
      <c r="I63" s="50">
        <f t="shared" si="28"/>
        <v>9</v>
      </c>
      <c r="J63" s="50">
        <f t="shared" si="29"/>
        <v>160</v>
      </c>
      <c r="K63" s="50">
        <f t="shared" si="30"/>
        <v>8</v>
      </c>
      <c r="L63" s="50">
        <f t="shared" si="19"/>
        <v>0</v>
      </c>
      <c r="M63" s="50">
        <f t="shared" si="31"/>
        <v>11</v>
      </c>
      <c r="N63" s="50">
        <f t="shared" si="32"/>
        <v>134</v>
      </c>
      <c r="O63" s="50">
        <f t="shared" si="33"/>
        <v>8988</v>
      </c>
      <c r="P63" s="50">
        <f t="shared" si="34"/>
        <v>0</v>
      </c>
      <c r="Q63" s="50">
        <f t="shared" si="35"/>
        <v>36</v>
      </c>
      <c r="R63" s="50">
        <f t="shared" si="36"/>
        <v>242</v>
      </c>
      <c r="S63" s="50">
        <f t="shared" si="20"/>
        <v>8</v>
      </c>
      <c r="T63" s="50">
        <f t="shared" si="37"/>
        <v>0</v>
      </c>
      <c r="U63" s="53">
        <v>67644</v>
      </c>
      <c r="V63" s="49">
        <f t="shared" si="21"/>
        <v>10000</v>
      </c>
      <c r="X63" s="55">
        <v>347</v>
      </c>
      <c r="Y63" s="62">
        <v>1</v>
      </c>
      <c r="Z63" s="62"/>
      <c r="AA63" s="62"/>
      <c r="AB63" s="62"/>
      <c r="AC63" s="55">
        <v>413</v>
      </c>
      <c r="AD63" s="62"/>
      <c r="AE63" s="62">
        <v>1</v>
      </c>
      <c r="AF63" s="62"/>
      <c r="AG63" s="62">
        <v>2</v>
      </c>
      <c r="AH63" s="62"/>
      <c r="AI63" s="62"/>
      <c r="AJ63" s="62">
        <v>4</v>
      </c>
      <c r="AK63" s="62"/>
      <c r="AL63" s="62"/>
      <c r="AM63" s="62"/>
      <c r="AN63" s="62"/>
      <c r="AO63" s="62"/>
      <c r="AP63" s="62"/>
      <c r="AQ63" s="55"/>
    </row>
    <row r="64" spans="1:43" ht="15">
      <c r="A64" s="48" t="s">
        <v>131</v>
      </c>
      <c r="B64" s="49">
        <v>361</v>
      </c>
      <c r="C64" s="50">
        <f t="shared" si="22"/>
        <v>3</v>
      </c>
      <c r="D64" s="50">
        <f t="shared" si="23"/>
        <v>0</v>
      </c>
      <c r="E64" s="50">
        <f t="shared" si="24"/>
        <v>0</v>
      </c>
      <c r="F64" s="50">
        <f t="shared" si="25"/>
        <v>13</v>
      </c>
      <c r="G64" s="50">
        <f t="shared" si="26"/>
        <v>0</v>
      </c>
      <c r="H64" s="50">
        <f t="shared" si="27"/>
        <v>26</v>
      </c>
      <c r="I64" s="50">
        <f t="shared" si="28"/>
        <v>2</v>
      </c>
      <c r="J64" s="50">
        <f t="shared" si="29"/>
        <v>4</v>
      </c>
      <c r="K64" s="50">
        <f t="shared" si="30"/>
        <v>9</v>
      </c>
      <c r="L64" s="50">
        <f t="shared" si="19"/>
        <v>0</v>
      </c>
      <c r="M64" s="50">
        <f t="shared" si="31"/>
        <v>27</v>
      </c>
      <c r="N64" s="50">
        <f t="shared" si="32"/>
        <v>490</v>
      </c>
      <c r="O64" s="50">
        <f t="shared" si="33"/>
        <v>8183</v>
      </c>
      <c r="P64" s="50">
        <f t="shared" si="34"/>
        <v>0</v>
      </c>
      <c r="Q64" s="50">
        <f t="shared" si="35"/>
        <v>0</v>
      </c>
      <c r="R64" s="50">
        <f t="shared" si="36"/>
        <v>2</v>
      </c>
      <c r="S64" s="50">
        <f t="shared" si="20"/>
        <v>0</v>
      </c>
      <c r="T64" s="50">
        <f t="shared" si="37"/>
        <v>0</v>
      </c>
      <c r="U64" s="53">
        <v>15552</v>
      </c>
      <c r="V64" s="49">
        <f t="shared" si="21"/>
        <v>8759</v>
      </c>
      <c r="X64" s="55">
        <v>353</v>
      </c>
      <c r="Y64" s="62"/>
      <c r="Z64" s="62">
        <v>5</v>
      </c>
      <c r="AA64" s="62"/>
      <c r="AB64" s="62"/>
      <c r="AC64" s="55">
        <v>348</v>
      </c>
      <c r="AD64" s="62"/>
      <c r="AE64" s="62">
        <v>2</v>
      </c>
      <c r="AF64" s="62">
        <v>1</v>
      </c>
      <c r="AG64" s="62"/>
      <c r="AH64" s="62">
        <v>3</v>
      </c>
      <c r="AI64" s="62"/>
      <c r="AJ64" s="62">
        <v>2</v>
      </c>
      <c r="AK64" s="62"/>
      <c r="AL64" s="62"/>
      <c r="AM64" s="62"/>
      <c r="AN64" s="62"/>
      <c r="AO64" s="62"/>
      <c r="AP64" s="62"/>
      <c r="AQ64" s="55"/>
    </row>
    <row r="65" spans="1:43" ht="15">
      <c r="A65" s="48" t="s">
        <v>133</v>
      </c>
      <c r="B65" s="49">
        <v>364</v>
      </c>
      <c r="C65" s="50">
        <f t="shared" si="22"/>
        <v>19</v>
      </c>
      <c r="D65" s="50">
        <f t="shared" si="23"/>
        <v>0</v>
      </c>
      <c r="E65" s="50">
        <f t="shared" si="24"/>
        <v>0</v>
      </c>
      <c r="F65" s="50">
        <f t="shared" si="25"/>
        <v>2</v>
      </c>
      <c r="G65" s="50">
        <f t="shared" si="26"/>
        <v>4</v>
      </c>
      <c r="H65" s="50">
        <f t="shared" si="27"/>
        <v>18</v>
      </c>
      <c r="I65" s="50">
        <f t="shared" si="28"/>
        <v>1</v>
      </c>
      <c r="J65" s="50">
        <f t="shared" si="29"/>
        <v>24</v>
      </c>
      <c r="K65" s="50">
        <f t="shared" si="30"/>
        <v>0</v>
      </c>
      <c r="L65" s="50">
        <f t="shared" si="19"/>
        <v>0</v>
      </c>
      <c r="M65" s="50">
        <f t="shared" si="31"/>
        <v>1</v>
      </c>
      <c r="N65" s="50">
        <f t="shared" si="32"/>
        <v>1370</v>
      </c>
      <c r="O65" s="50">
        <f t="shared" si="33"/>
        <v>947</v>
      </c>
      <c r="P65" s="50">
        <f t="shared" si="34"/>
        <v>0</v>
      </c>
      <c r="Q65" s="50">
        <f t="shared" si="35"/>
        <v>9</v>
      </c>
      <c r="R65" s="50">
        <f t="shared" si="36"/>
        <v>6</v>
      </c>
      <c r="S65" s="50">
        <f t="shared" si="20"/>
        <v>3</v>
      </c>
      <c r="T65" s="50">
        <f t="shared" si="37"/>
        <v>0</v>
      </c>
      <c r="U65" s="53">
        <v>9151</v>
      </c>
      <c r="V65" s="49">
        <f t="shared" si="21"/>
        <v>2404</v>
      </c>
      <c r="X65" s="55">
        <v>360</v>
      </c>
      <c r="Y65" s="62">
        <v>160</v>
      </c>
      <c r="Z65" s="62">
        <v>263</v>
      </c>
      <c r="AA65" s="62"/>
      <c r="AB65" s="62">
        <v>11</v>
      </c>
      <c r="AC65" s="55">
        <v>8988</v>
      </c>
      <c r="AD65" s="62">
        <v>63</v>
      </c>
      <c r="AE65" s="62">
        <v>36</v>
      </c>
      <c r="AF65" s="62">
        <v>8</v>
      </c>
      <c r="AG65" s="62">
        <v>66</v>
      </c>
      <c r="AH65" s="62">
        <v>134</v>
      </c>
      <c r="AI65" s="62"/>
      <c r="AJ65" s="62">
        <v>242</v>
      </c>
      <c r="AK65" s="62">
        <v>5</v>
      </c>
      <c r="AL65" s="62">
        <v>9</v>
      </c>
      <c r="AM65" s="62">
        <v>7</v>
      </c>
      <c r="AN65" s="62">
        <v>8</v>
      </c>
      <c r="AO65" s="62"/>
      <c r="AP65" s="62"/>
      <c r="AQ65" s="55"/>
    </row>
    <row r="66" spans="1:43" ht="15">
      <c r="A66" s="48" t="s">
        <v>135</v>
      </c>
      <c r="B66" s="49">
        <v>368</v>
      </c>
      <c r="C66" s="50">
        <f t="shared" si="22"/>
        <v>2</v>
      </c>
      <c r="D66" s="50">
        <f t="shared" si="23"/>
        <v>0</v>
      </c>
      <c r="E66" s="50">
        <f t="shared" si="24"/>
        <v>0</v>
      </c>
      <c r="F66" s="50">
        <f t="shared" si="25"/>
        <v>0</v>
      </c>
      <c r="G66" s="50">
        <f t="shared" si="26"/>
        <v>0</v>
      </c>
      <c r="H66" s="50">
        <f t="shared" si="27"/>
        <v>4</v>
      </c>
      <c r="I66" s="50">
        <f t="shared" si="28"/>
        <v>1</v>
      </c>
      <c r="J66" s="50">
        <f t="shared" si="29"/>
        <v>2</v>
      </c>
      <c r="K66" s="50">
        <f t="shared" si="30"/>
        <v>0</v>
      </c>
      <c r="L66" s="50">
        <f t="shared" si="19"/>
        <v>0</v>
      </c>
      <c r="M66" s="50">
        <f t="shared" si="31"/>
        <v>0</v>
      </c>
      <c r="N66" s="50">
        <f t="shared" si="32"/>
        <v>3</v>
      </c>
      <c r="O66" s="50">
        <f t="shared" si="33"/>
        <v>369</v>
      </c>
      <c r="P66" s="50">
        <f t="shared" si="34"/>
        <v>0</v>
      </c>
      <c r="Q66" s="50">
        <f t="shared" si="35"/>
        <v>2</v>
      </c>
      <c r="R66" s="50">
        <f t="shared" si="36"/>
        <v>14</v>
      </c>
      <c r="S66" s="50">
        <f t="shared" si="20"/>
        <v>0</v>
      </c>
      <c r="T66" s="50">
        <f t="shared" si="37"/>
        <v>0</v>
      </c>
      <c r="U66" s="53">
        <v>6487</v>
      </c>
      <c r="V66" s="49">
        <f t="shared" si="21"/>
        <v>397</v>
      </c>
      <c r="X66" s="55">
        <v>361</v>
      </c>
      <c r="Y66" s="62">
        <v>4</v>
      </c>
      <c r="Z66" s="62">
        <v>3</v>
      </c>
      <c r="AA66" s="62"/>
      <c r="AB66" s="62">
        <v>27</v>
      </c>
      <c r="AC66" s="55">
        <v>8183</v>
      </c>
      <c r="AD66" s="62"/>
      <c r="AE66" s="62"/>
      <c r="AF66" s="62">
        <v>9</v>
      </c>
      <c r="AG66" s="62">
        <v>26</v>
      </c>
      <c r="AH66" s="62">
        <v>490</v>
      </c>
      <c r="AI66" s="62"/>
      <c r="AJ66" s="62">
        <v>2</v>
      </c>
      <c r="AK66" s="62">
        <v>13</v>
      </c>
      <c r="AL66" s="62">
        <v>2</v>
      </c>
      <c r="AM66" s="62"/>
      <c r="AN66" s="62"/>
      <c r="AO66" s="62"/>
      <c r="AP66" s="62"/>
      <c r="AQ66" s="55"/>
    </row>
    <row r="67" spans="1:43" ht="15">
      <c r="A67" s="48" t="s">
        <v>1000</v>
      </c>
      <c r="B67" s="49">
        <v>376</v>
      </c>
      <c r="C67" s="50">
        <f t="shared" si="22"/>
        <v>179</v>
      </c>
      <c r="D67" s="50">
        <f t="shared" si="23"/>
        <v>0</v>
      </c>
      <c r="E67" s="50">
        <f t="shared" si="24"/>
        <v>6</v>
      </c>
      <c r="F67" s="50">
        <f t="shared" si="25"/>
        <v>2</v>
      </c>
      <c r="G67" s="50">
        <f t="shared" si="26"/>
        <v>27</v>
      </c>
      <c r="H67" s="50">
        <f t="shared" si="27"/>
        <v>19</v>
      </c>
      <c r="I67" s="50">
        <f t="shared" si="28"/>
        <v>9</v>
      </c>
      <c r="J67" s="50">
        <f t="shared" si="29"/>
        <v>15</v>
      </c>
      <c r="K67" s="50">
        <f t="shared" si="30"/>
        <v>23</v>
      </c>
      <c r="L67" s="50">
        <f t="shared" si="19"/>
        <v>8</v>
      </c>
      <c r="M67" s="50">
        <f t="shared" si="31"/>
        <v>3</v>
      </c>
      <c r="N67" s="50">
        <f t="shared" si="32"/>
        <v>54</v>
      </c>
      <c r="O67" s="50">
        <f t="shared" si="33"/>
        <v>2950</v>
      </c>
      <c r="P67" s="50">
        <f t="shared" si="34"/>
        <v>0</v>
      </c>
      <c r="Q67" s="50">
        <f t="shared" si="35"/>
        <v>7</v>
      </c>
      <c r="R67" s="50">
        <f t="shared" si="36"/>
        <v>47</v>
      </c>
      <c r="S67" s="50">
        <f t="shared" si="20"/>
        <v>1</v>
      </c>
      <c r="T67" s="50">
        <f t="shared" si="37"/>
        <v>0</v>
      </c>
      <c r="U67" s="53">
        <v>15962</v>
      </c>
      <c r="V67" s="49">
        <f t="shared" si="21"/>
        <v>3350</v>
      </c>
      <c r="X67" s="55">
        <v>364</v>
      </c>
      <c r="Y67" s="62">
        <v>24</v>
      </c>
      <c r="Z67" s="62">
        <v>19</v>
      </c>
      <c r="AA67" s="62"/>
      <c r="AB67" s="62">
        <v>1</v>
      </c>
      <c r="AC67" s="55">
        <v>947</v>
      </c>
      <c r="AD67" s="62">
        <v>4</v>
      </c>
      <c r="AE67" s="62">
        <v>9</v>
      </c>
      <c r="AF67" s="62"/>
      <c r="AG67" s="62">
        <v>18</v>
      </c>
      <c r="AH67" s="62">
        <v>1370</v>
      </c>
      <c r="AI67" s="62"/>
      <c r="AJ67" s="62">
        <v>6</v>
      </c>
      <c r="AK67" s="62">
        <v>2</v>
      </c>
      <c r="AL67" s="62">
        <v>1</v>
      </c>
      <c r="AM67" s="62"/>
      <c r="AN67" s="62">
        <v>3</v>
      </c>
      <c r="AO67" s="62"/>
      <c r="AP67" s="62"/>
      <c r="AQ67" s="55"/>
    </row>
    <row r="68" spans="1:43" ht="15">
      <c r="A68" s="48" t="s">
        <v>139</v>
      </c>
      <c r="B68" s="49">
        <v>380</v>
      </c>
      <c r="C68" s="50">
        <f t="shared" si="22"/>
        <v>29</v>
      </c>
      <c r="D68" s="50">
        <f t="shared" si="23"/>
        <v>0</v>
      </c>
      <c r="E68" s="50">
        <f t="shared" si="24"/>
        <v>0</v>
      </c>
      <c r="F68" s="50">
        <f t="shared" si="25"/>
        <v>1</v>
      </c>
      <c r="G68" s="50">
        <f t="shared" si="26"/>
        <v>6</v>
      </c>
      <c r="H68" s="50">
        <f t="shared" si="27"/>
        <v>77</v>
      </c>
      <c r="I68" s="50">
        <f t="shared" si="28"/>
        <v>4</v>
      </c>
      <c r="J68" s="50">
        <f t="shared" si="29"/>
        <v>28</v>
      </c>
      <c r="K68" s="50">
        <f t="shared" si="30"/>
        <v>1</v>
      </c>
      <c r="L68" s="50">
        <f t="shared" si="19"/>
        <v>21</v>
      </c>
      <c r="M68" s="50">
        <f t="shared" si="31"/>
        <v>3</v>
      </c>
      <c r="N68" s="50">
        <f t="shared" si="32"/>
        <v>27</v>
      </c>
      <c r="O68" s="50">
        <f t="shared" si="33"/>
        <v>1434</v>
      </c>
      <c r="P68" s="50">
        <f t="shared" si="34"/>
        <v>0</v>
      </c>
      <c r="Q68" s="50">
        <f t="shared" si="35"/>
        <v>4</v>
      </c>
      <c r="R68" s="50">
        <f t="shared" si="36"/>
        <v>34</v>
      </c>
      <c r="S68" s="50">
        <f t="shared" si="20"/>
        <v>6</v>
      </c>
      <c r="T68" s="50">
        <f t="shared" si="37"/>
        <v>0</v>
      </c>
      <c r="U68" s="53">
        <v>12937</v>
      </c>
      <c r="V68" s="49">
        <f t="shared" ref="V68:V99" si="38">SUM(C68:T68)</f>
        <v>1675</v>
      </c>
      <c r="X68" s="55">
        <v>368</v>
      </c>
      <c r="Y68" s="62">
        <v>2</v>
      </c>
      <c r="Z68" s="62">
        <v>2</v>
      </c>
      <c r="AA68" s="62"/>
      <c r="AB68" s="62"/>
      <c r="AC68" s="55">
        <v>369</v>
      </c>
      <c r="AD68" s="62"/>
      <c r="AE68" s="62">
        <v>2</v>
      </c>
      <c r="AF68" s="62"/>
      <c r="AG68" s="62">
        <v>4</v>
      </c>
      <c r="AH68" s="62">
        <v>3</v>
      </c>
      <c r="AI68" s="62"/>
      <c r="AJ68" s="62">
        <v>14</v>
      </c>
      <c r="AK68" s="62"/>
      <c r="AL68" s="62">
        <v>1</v>
      </c>
      <c r="AM68" s="62"/>
      <c r="AN68" s="62"/>
      <c r="AO68" s="62"/>
      <c r="AP68" s="62"/>
      <c r="AQ68" s="55"/>
    </row>
    <row r="69" spans="1:43" ht="15">
      <c r="A69" s="48" t="s">
        <v>141</v>
      </c>
      <c r="B69" s="49">
        <v>390</v>
      </c>
      <c r="C69" s="50">
        <f t="shared" ref="C69:C100" si="39">+VLOOKUP($B69,$X$6:$AP$131,3,0)</f>
        <v>3</v>
      </c>
      <c r="D69" s="50">
        <f t="shared" ref="D69:D100" si="40">+VLOOKUP($B69,$X$6:$AP$131,4,0)</f>
        <v>0</v>
      </c>
      <c r="E69" s="50">
        <f t="shared" ref="E69:E100" si="41">+VLOOKUP($B69,$X$6:$AP$131,16,0)</f>
        <v>0</v>
      </c>
      <c r="F69" s="50">
        <f t="shared" ref="F69:F100" si="42">+VLOOKUP($B69,$X$6:$AP$131,14,0)</f>
        <v>1</v>
      </c>
      <c r="G69" s="50">
        <f t="shared" ref="G69:G100" si="43">+VLOOKUP($B69,$X$6:$AP$131,7,0)</f>
        <v>0</v>
      </c>
      <c r="H69" s="50">
        <f t="shared" ref="H69:H100" si="44">+VLOOKUP($B69,$X$6:$AP$131,10,0)</f>
        <v>0</v>
      </c>
      <c r="I69" s="50">
        <f t="shared" ref="I69:I100" si="45">+VLOOKUP($B69,$X$6:$AP$131,15,0)</f>
        <v>1</v>
      </c>
      <c r="J69" s="50">
        <f t="shared" ref="J69:J100" si="46">+VLOOKUP($B69,$X$6:$AP$131,2,0)</f>
        <v>1</v>
      </c>
      <c r="K69" s="50">
        <f t="shared" ref="K69:K100" si="47">+VLOOKUP($B69,$X$6:$AP$131,9,0)</f>
        <v>0</v>
      </c>
      <c r="L69" s="50">
        <f t="shared" si="19"/>
        <v>0</v>
      </c>
      <c r="M69" s="50">
        <f t="shared" ref="M69:M100" si="48">+VLOOKUP($B69,$X$6:$AP$131,5,0)</f>
        <v>1</v>
      </c>
      <c r="N69" s="50">
        <f t="shared" ref="N69:N100" si="49">+VLOOKUP($B69,$X$6:$AP$131,11,0)</f>
        <v>4</v>
      </c>
      <c r="O69" s="50">
        <f t="shared" ref="O69:O100" si="50">+VLOOKUP($B69,$X$6:$AP$131,6,0)</f>
        <v>668</v>
      </c>
      <c r="P69" s="50">
        <f t="shared" ref="P69:P100" si="51">+VLOOKUP($B69,$X$6:$AP$131,12,0)</f>
        <v>0</v>
      </c>
      <c r="Q69" s="50">
        <f t="shared" ref="Q69:Q100" si="52">+VLOOKUP($B69,$X$6:$AP$131,8,0)</f>
        <v>3</v>
      </c>
      <c r="R69" s="50">
        <f t="shared" ref="R69:R100" si="53">+VLOOKUP($B69,$X$6:$AP$131,13,0)</f>
        <v>6</v>
      </c>
      <c r="S69" s="50">
        <f t="shared" si="20"/>
        <v>3</v>
      </c>
      <c r="T69" s="50">
        <f t="shared" ref="T69:T100" si="54">+VLOOKUP($B69,$X$6:$AP$131,19,0)</f>
        <v>0</v>
      </c>
      <c r="U69" s="53">
        <v>4651</v>
      </c>
      <c r="V69" s="49">
        <f t="shared" si="38"/>
        <v>691</v>
      </c>
      <c r="X69" s="55">
        <v>376</v>
      </c>
      <c r="Y69" s="62">
        <v>15</v>
      </c>
      <c r="Z69" s="62">
        <v>179</v>
      </c>
      <c r="AA69" s="62"/>
      <c r="AB69" s="62">
        <v>3</v>
      </c>
      <c r="AC69" s="55">
        <v>2950</v>
      </c>
      <c r="AD69" s="62">
        <v>27</v>
      </c>
      <c r="AE69" s="62">
        <v>7</v>
      </c>
      <c r="AF69" s="62">
        <v>23</v>
      </c>
      <c r="AG69" s="62">
        <v>19</v>
      </c>
      <c r="AH69" s="62">
        <v>54</v>
      </c>
      <c r="AI69" s="62"/>
      <c r="AJ69" s="62">
        <v>47</v>
      </c>
      <c r="AK69" s="62">
        <v>2</v>
      </c>
      <c r="AL69" s="62">
        <v>9</v>
      </c>
      <c r="AM69" s="62">
        <v>6</v>
      </c>
      <c r="AN69" s="62">
        <v>1</v>
      </c>
      <c r="AO69" s="62">
        <v>8</v>
      </c>
      <c r="AP69" s="62"/>
      <c r="AQ69" s="55"/>
    </row>
    <row r="70" spans="1:43" ht="15">
      <c r="A70" s="48" t="s">
        <v>1001</v>
      </c>
      <c r="B70" s="49">
        <v>400</v>
      </c>
      <c r="C70" s="50">
        <f t="shared" si="39"/>
        <v>1</v>
      </c>
      <c r="D70" s="50">
        <f t="shared" si="40"/>
        <v>0</v>
      </c>
      <c r="E70" s="50">
        <f t="shared" si="41"/>
        <v>0</v>
      </c>
      <c r="F70" s="50">
        <f t="shared" si="42"/>
        <v>0</v>
      </c>
      <c r="G70" s="50">
        <f t="shared" si="43"/>
        <v>0</v>
      </c>
      <c r="H70" s="50">
        <f t="shared" si="44"/>
        <v>17</v>
      </c>
      <c r="I70" s="50">
        <f t="shared" si="45"/>
        <v>0</v>
      </c>
      <c r="J70" s="50">
        <f t="shared" si="46"/>
        <v>0</v>
      </c>
      <c r="K70" s="50">
        <f t="shared" si="47"/>
        <v>0</v>
      </c>
      <c r="L70" s="50">
        <f t="shared" ref="L70:L129" si="55">+VLOOKUP($B70,$X$6:$AP$131,18,0)</f>
        <v>0</v>
      </c>
      <c r="M70" s="50">
        <f t="shared" si="48"/>
        <v>1</v>
      </c>
      <c r="N70" s="50">
        <f t="shared" si="49"/>
        <v>69</v>
      </c>
      <c r="O70" s="50">
        <f t="shared" si="50"/>
        <v>3894</v>
      </c>
      <c r="P70" s="50">
        <f t="shared" si="51"/>
        <v>0</v>
      </c>
      <c r="Q70" s="50">
        <f t="shared" si="52"/>
        <v>5</v>
      </c>
      <c r="R70" s="50">
        <f t="shared" si="53"/>
        <v>2</v>
      </c>
      <c r="S70" s="50">
        <f t="shared" ref="S70:S129" si="56">+VLOOKUP($B70,$X$6:$AP$131,17,0)</f>
        <v>0</v>
      </c>
      <c r="T70" s="50">
        <f t="shared" si="54"/>
        <v>0</v>
      </c>
      <c r="U70" s="53">
        <v>10341</v>
      </c>
      <c r="V70" s="49">
        <f t="shared" si="38"/>
        <v>3989</v>
      </c>
      <c r="X70" s="55">
        <v>380</v>
      </c>
      <c r="Y70" s="62">
        <v>28</v>
      </c>
      <c r="Z70" s="62">
        <v>29</v>
      </c>
      <c r="AA70" s="62"/>
      <c r="AB70" s="62">
        <v>3</v>
      </c>
      <c r="AC70" s="55">
        <v>1434</v>
      </c>
      <c r="AD70" s="62">
        <v>6</v>
      </c>
      <c r="AE70" s="62">
        <v>4</v>
      </c>
      <c r="AF70" s="62">
        <v>1</v>
      </c>
      <c r="AG70" s="62">
        <v>77</v>
      </c>
      <c r="AH70" s="62">
        <v>27</v>
      </c>
      <c r="AI70" s="62"/>
      <c r="AJ70" s="62">
        <v>34</v>
      </c>
      <c r="AK70" s="62">
        <v>1</v>
      </c>
      <c r="AL70" s="62">
        <v>4</v>
      </c>
      <c r="AM70" s="62"/>
      <c r="AN70" s="62">
        <v>6</v>
      </c>
      <c r="AO70" s="62">
        <v>21</v>
      </c>
      <c r="AP70" s="62"/>
      <c r="AQ70" s="55"/>
    </row>
    <row r="71" spans="1:43" ht="15">
      <c r="A71" s="48" t="s">
        <v>145</v>
      </c>
      <c r="B71" s="49">
        <v>411</v>
      </c>
      <c r="C71" s="50">
        <f t="shared" si="39"/>
        <v>3</v>
      </c>
      <c r="D71" s="50">
        <f t="shared" si="40"/>
        <v>0</v>
      </c>
      <c r="E71" s="50">
        <f t="shared" si="41"/>
        <v>0</v>
      </c>
      <c r="F71" s="50">
        <f t="shared" si="42"/>
        <v>0</v>
      </c>
      <c r="G71" s="50">
        <f t="shared" si="43"/>
        <v>0</v>
      </c>
      <c r="H71" s="50">
        <f t="shared" si="44"/>
        <v>2</v>
      </c>
      <c r="I71" s="50">
        <f t="shared" si="45"/>
        <v>0</v>
      </c>
      <c r="J71" s="50">
        <f t="shared" si="46"/>
        <v>5</v>
      </c>
      <c r="K71" s="50">
        <f t="shared" si="47"/>
        <v>0</v>
      </c>
      <c r="L71" s="50">
        <f t="shared" si="55"/>
        <v>0</v>
      </c>
      <c r="M71" s="50">
        <f t="shared" si="48"/>
        <v>2</v>
      </c>
      <c r="N71" s="50">
        <f t="shared" si="49"/>
        <v>0</v>
      </c>
      <c r="O71" s="50">
        <f t="shared" si="50"/>
        <v>2561</v>
      </c>
      <c r="P71" s="50">
        <f t="shared" si="51"/>
        <v>0</v>
      </c>
      <c r="Q71" s="50">
        <f t="shared" si="52"/>
        <v>0</v>
      </c>
      <c r="R71" s="50">
        <f t="shared" si="53"/>
        <v>3</v>
      </c>
      <c r="S71" s="50">
        <f t="shared" si="56"/>
        <v>0</v>
      </c>
      <c r="T71" s="50">
        <f t="shared" si="54"/>
        <v>0</v>
      </c>
      <c r="U71" s="53">
        <v>7244</v>
      </c>
      <c r="V71" s="49">
        <f t="shared" si="38"/>
        <v>2576</v>
      </c>
      <c r="X71" s="55">
        <v>390</v>
      </c>
      <c r="Y71" s="62">
        <v>1</v>
      </c>
      <c r="Z71" s="62">
        <v>3</v>
      </c>
      <c r="AA71" s="62"/>
      <c r="AB71" s="62">
        <v>1</v>
      </c>
      <c r="AC71" s="55">
        <v>668</v>
      </c>
      <c r="AD71" s="62"/>
      <c r="AE71" s="62">
        <v>3</v>
      </c>
      <c r="AF71" s="62"/>
      <c r="AG71" s="62"/>
      <c r="AH71" s="62">
        <v>4</v>
      </c>
      <c r="AI71" s="62"/>
      <c r="AJ71" s="62">
        <v>6</v>
      </c>
      <c r="AK71" s="62">
        <v>1</v>
      </c>
      <c r="AL71" s="62">
        <v>1</v>
      </c>
      <c r="AM71" s="62"/>
      <c r="AN71" s="62">
        <v>3</v>
      </c>
      <c r="AO71" s="62"/>
      <c r="AP71" s="62"/>
      <c r="AQ71" s="55"/>
    </row>
    <row r="72" spans="1:43" ht="15">
      <c r="A72" s="48" t="s">
        <v>147</v>
      </c>
      <c r="B72" s="49">
        <v>425</v>
      </c>
      <c r="C72" s="50">
        <f t="shared" si="39"/>
        <v>0</v>
      </c>
      <c r="D72" s="50">
        <f t="shared" si="40"/>
        <v>0</v>
      </c>
      <c r="E72" s="50">
        <f t="shared" si="41"/>
        <v>0</v>
      </c>
      <c r="F72" s="50">
        <f t="shared" si="42"/>
        <v>0</v>
      </c>
      <c r="G72" s="50">
        <f t="shared" si="43"/>
        <v>0</v>
      </c>
      <c r="H72" s="50">
        <f t="shared" si="44"/>
        <v>13</v>
      </c>
      <c r="I72" s="50">
        <f t="shared" si="45"/>
        <v>2</v>
      </c>
      <c r="J72" s="50">
        <f t="shared" si="46"/>
        <v>1</v>
      </c>
      <c r="K72" s="50">
        <f t="shared" si="47"/>
        <v>0</v>
      </c>
      <c r="L72" s="50">
        <f t="shared" si="55"/>
        <v>0</v>
      </c>
      <c r="M72" s="50">
        <f t="shared" si="48"/>
        <v>6</v>
      </c>
      <c r="N72" s="50">
        <f t="shared" si="49"/>
        <v>10</v>
      </c>
      <c r="O72" s="50">
        <f t="shared" si="50"/>
        <v>1267</v>
      </c>
      <c r="P72" s="50">
        <f t="shared" si="51"/>
        <v>0</v>
      </c>
      <c r="Q72" s="50">
        <f t="shared" si="52"/>
        <v>25</v>
      </c>
      <c r="R72" s="50">
        <f t="shared" si="53"/>
        <v>7</v>
      </c>
      <c r="S72" s="50">
        <f t="shared" si="56"/>
        <v>0</v>
      </c>
      <c r="T72" s="50">
        <f t="shared" si="54"/>
        <v>0</v>
      </c>
      <c r="U72" s="53">
        <v>5627</v>
      </c>
      <c r="V72" s="49">
        <f t="shared" si="38"/>
        <v>1331</v>
      </c>
      <c r="X72" s="55">
        <v>400</v>
      </c>
      <c r="Y72" s="62"/>
      <c r="Z72" s="62">
        <v>1</v>
      </c>
      <c r="AA72" s="62"/>
      <c r="AB72" s="62">
        <v>1</v>
      </c>
      <c r="AC72" s="55">
        <v>3894</v>
      </c>
      <c r="AD72" s="62"/>
      <c r="AE72" s="62">
        <v>5</v>
      </c>
      <c r="AF72" s="62"/>
      <c r="AG72" s="62">
        <v>17</v>
      </c>
      <c r="AH72" s="62">
        <v>69</v>
      </c>
      <c r="AI72" s="62"/>
      <c r="AJ72" s="62">
        <v>2</v>
      </c>
      <c r="AK72" s="62"/>
      <c r="AL72" s="62"/>
      <c r="AM72" s="62"/>
      <c r="AN72" s="62"/>
      <c r="AO72" s="62"/>
      <c r="AP72" s="62"/>
      <c r="AQ72" s="55"/>
    </row>
    <row r="73" spans="1:43" ht="15">
      <c r="A73" s="48" t="s">
        <v>149</v>
      </c>
      <c r="B73" s="49">
        <v>440</v>
      </c>
      <c r="C73" s="50">
        <f t="shared" si="39"/>
        <v>24</v>
      </c>
      <c r="D73" s="50">
        <f t="shared" si="40"/>
        <v>2</v>
      </c>
      <c r="E73" s="50">
        <f t="shared" si="41"/>
        <v>2</v>
      </c>
      <c r="F73" s="50">
        <f t="shared" si="42"/>
        <v>1</v>
      </c>
      <c r="G73" s="50">
        <f t="shared" si="43"/>
        <v>9</v>
      </c>
      <c r="H73" s="50">
        <f t="shared" si="44"/>
        <v>34</v>
      </c>
      <c r="I73" s="50">
        <f t="shared" si="45"/>
        <v>10</v>
      </c>
      <c r="J73" s="50">
        <f t="shared" si="46"/>
        <v>26</v>
      </c>
      <c r="K73" s="50">
        <f t="shared" si="47"/>
        <v>4</v>
      </c>
      <c r="L73" s="50">
        <f t="shared" si="55"/>
        <v>1</v>
      </c>
      <c r="M73" s="50">
        <f t="shared" si="48"/>
        <v>5</v>
      </c>
      <c r="N73" s="50">
        <f t="shared" si="49"/>
        <v>56</v>
      </c>
      <c r="O73" s="50">
        <f t="shared" si="50"/>
        <v>4705</v>
      </c>
      <c r="P73" s="50">
        <f t="shared" si="51"/>
        <v>0</v>
      </c>
      <c r="Q73" s="50">
        <f t="shared" si="52"/>
        <v>22</v>
      </c>
      <c r="R73" s="50">
        <f t="shared" si="53"/>
        <v>31</v>
      </c>
      <c r="S73" s="50">
        <f t="shared" si="56"/>
        <v>2</v>
      </c>
      <c r="T73" s="50">
        <f t="shared" si="54"/>
        <v>0</v>
      </c>
      <c r="U73" s="53">
        <v>23934</v>
      </c>
      <c r="V73" s="49">
        <f t="shared" si="38"/>
        <v>4934</v>
      </c>
      <c r="X73" s="55">
        <v>411</v>
      </c>
      <c r="Y73" s="62">
        <v>5</v>
      </c>
      <c r="Z73" s="62">
        <v>3</v>
      </c>
      <c r="AA73" s="62"/>
      <c r="AB73" s="62">
        <v>2</v>
      </c>
      <c r="AC73" s="55">
        <v>2561</v>
      </c>
      <c r="AD73" s="62"/>
      <c r="AE73" s="62"/>
      <c r="AF73" s="62"/>
      <c r="AG73" s="62">
        <v>2</v>
      </c>
      <c r="AH73" s="62"/>
      <c r="AI73" s="62"/>
      <c r="AJ73" s="62">
        <v>3</v>
      </c>
      <c r="AK73" s="62"/>
      <c r="AL73" s="62"/>
      <c r="AM73" s="62"/>
      <c r="AN73" s="62"/>
      <c r="AO73" s="62"/>
      <c r="AP73" s="62"/>
      <c r="AQ73" s="55"/>
    </row>
    <row r="74" spans="1:43" ht="15">
      <c r="A74" s="48" t="s">
        <v>151</v>
      </c>
      <c r="B74" s="49">
        <v>467</v>
      </c>
      <c r="C74" s="50">
        <f t="shared" si="39"/>
        <v>5</v>
      </c>
      <c r="D74" s="50">
        <f t="shared" si="40"/>
        <v>0</v>
      </c>
      <c r="E74" s="50">
        <f t="shared" si="41"/>
        <v>0</v>
      </c>
      <c r="F74" s="50">
        <f t="shared" si="42"/>
        <v>0</v>
      </c>
      <c r="G74" s="50">
        <f t="shared" si="43"/>
        <v>0</v>
      </c>
      <c r="H74" s="50">
        <f t="shared" si="44"/>
        <v>0</v>
      </c>
      <c r="I74" s="50">
        <f t="shared" si="45"/>
        <v>0</v>
      </c>
      <c r="J74" s="50">
        <f t="shared" si="46"/>
        <v>2</v>
      </c>
      <c r="K74" s="50">
        <f t="shared" si="47"/>
        <v>0</v>
      </c>
      <c r="L74" s="50">
        <f t="shared" si="55"/>
        <v>0</v>
      </c>
      <c r="M74" s="50">
        <f t="shared" si="48"/>
        <v>0</v>
      </c>
      <c r="N74" s="50">
        <f t="shared" si="49"/>
        <v>20</v>
      </c>
      <c r="O74" s="50">
        <f t="shared" si="50"/>
        <v>1313</v>
      </c>
      <c r="P74" s="50">
        <f t="shared" si="51"/>
        <v>0</v>
      </c>
      <c r="Q74" s="50">
        <f t="shared" si="52"/>
        <v>14</v>
      </c>
      <c r="R74" s="50">
        <f t="shared" si="53"/>
        <v>1</v>
      </c>
      <c r="S74" s="50">
        <f t="shared" si="56"/>
        <v>0</v>
      </c>
      <c r="T74" s="50">
        <f t="shared" si="54"/>
        <v>0</v>
      </c>
      <c r="U74" s="53">
        <v>4340</v>
      </c>
      <c r="V74" s="49">
        <f t="shared" si="38"/>
        <v>1355</v>
      </c>
      <c r="X74" s="55">
        <v>425</v>
      </c>
      <c r="Y74" s="62">
        <v>1</v>
      </c>
      <c r="Z74" s="62"/>
      <c r="AA74" s="62"/>
      <c r="AB74" s="62">
        <v>6</v>
      </c>
      <c r="AC74" s="55">
        <v>1267</v>
      </c>
      <c r="AD74" s="62"/>
      <c r="AE74" s="62">
        <v>25</v>
      </c>
      <c r="AF74" s="62"/>
      <c r="AG74" s="62">
        <v>13</v>
      </c>
      <c r="AH74" s="62">
        <v>10</v>
      </c>
      <c r="AI74" s="62"/>
      <c r="AJ74" s="62">
        <v>7</v>
      </c>
      <c r="AK74" s="62"/>
      <c r="AL74" s="62">
        <v>2</v>
      </c>
      <c r="AM74" s="62"/>
      <c r="AN74" s="62"/>
      <c r="AO74" s="62"/>
      <c r="AP74" s="62"/>
      <c r="AQ74" s="55"/>
    </row>
    <row r="75" spans="1:43" ht="15">
      <c r="A75" s="48" t="s">
        <v>153</v>
      </c>
      <c r="B75" s="49">
        <v>475</v>
      </c>
      <c r="C75" s="50">
        <f t="shared" si="39"/>
        <v>1</v>
      </c>
      <c r="D75" s="50">
        <f t="shared" si="40"/>
        <v>0</v>
      </c>
      <c r="E75" s="50">
        <f t="shared" si="41"/>
        <v>0</v>
      </c>
      <c r="F75" s="50">
        <f t="shared" si="42"/>
        <v>0</v>
      </c>
      <c r="G75" s="50">
        <f t="shared" si="43"/>
        <v>0</v>
      </c>
      <c r="H75" s="50">
        <f t="shared" si="44"/>
        <v>0</v>
      </c>
      <c r="I75" s="50">
        <f t="shared" si="45"/>
        <v>2</v>
      </c>
      <c r="J75" s="50">
        <f t="shared" si="46"/>
        <v>0</v>
      </c>
      <c r="K75" s="50">
        <f t="shared" si="47"/>
        <v>0</v>
      </c>
      <c r="L75" s="50">
        <f t="shared" si="55"/>
        <v>0</v>
      </c>
      <c r="M75" s="50">
        <f t="shared" si="48"/>
        <v>3</v>
      </c>
      <c r="N75" s="50">
        <f t="shared" si="49"/>
        <v>1050</v>
      </c>
      <c r="O75" s="50">
        <f t="shared" si="50"/>
        <v>2252</v>
      </c>
      <c r="P75" s="50">
        <f t="shared" si="51"/>
        <v>0</v>
      </c>
      <c r="Q75" s="50">
        <f t="shared" si="52"/>
        <v>34</v>
      </c>
      <c r="R75" s="50">
        <f t="shared" si="53"/>
        <v>1</v>
      </c>
      <c r="S75" s="50">
        <f t="shared" si="56"/>
        <v>0</v>
      </c>
      <c r="T75" s="50">
        <f t="shared" si="54"/>
        <v>0</v>
      </c>
      <c r="U75" s="53">
        <v>4893</v>
      </c>
      <c r="V75" s="49">
        <f t="shared" si="38"/>
        <v>3343</v>
      </c>
      <c r="X75" s="55">
        <v>440</v>
      </c>
      <c r="Y75" s="62">
        <v>26</v>
      </c>
      <c r="Z75" s="62">
        <v>24</v>
      </c>
      <c r="AA75" s="62">
        <v>2</v>
      </c>
      <c r="AB75" s="62">
        <v>5</v>
      </c>
      <c r="AC75" s="55">
        <v>4705</v>
      </c>
      <c r="AD75" s="62">
        <v>9</v>
      </c>
      <c r="AE75" s="62">
        <v>22</v>
      </c>
      <c r="AF75" s="62">
        <v>4</v>
      </c>
      <c r="AG75" s="62">
        <v>34</v>
      </c>
      <c r="AH75" s="62">
        <v>56</v>
      </c>
      <c r="AI75" s="62"/>
      <c r="AJ75" s="62">
        <v>31</v>
      </c>
      <c r="AK75" s="62">
        <v>1</v>
      </c>
      <c r="AL75" s="62">
        <v>10</v>
      </c>
      <c r="AM75" s="62">
        <v>2</v>
      </c>
      <c r="AN75" s="62">
        <v>2</v>
      </c>
      <c r="AO75" s="62">
        <v>1</v>
      </c>
      <c r="AP75" s="62"/>
      <c r="AQ75" s="55"/>
    </row>
    <row r="76" spans="1:43" ht="15">
      <c r="A76" s="48" t="s">
        <v>155</v>
      </c>
      <c r="B76" s="49">
        <v>480</v>
      </c>
      <c r="C76" s="50">
        <f t="shared" si="39"/>
        <v>5</v>
      </c>
      <c r="D76" s="50">
        <f t="shared" si="40"/>
        <v>0</v>
      </c>
      <c r="E76" s="50">
        <f t="shared" si="41"/>
        <v>0</v>
      </c>
      <c r="F76" s="50">
        <f t="shared" si="42"/>
        <v>0</v>
      </c>
      <c r="G76" s="50">
        <f t="shared" si="43"/>
        <v>3</v>
      </c>
      <c r="H76" s="50">
        <f t="shared" si="44"/>
        <v>0</v>
      </c>
      <c r="I76" s="50">
        <f t="shared" si="45"/>
        <v>3</v>
      </c>
      <c r="J76" s="50">
        <f t="shared" si="46"/>
        <v>2</v>
      </c>
      <c r="K76" s="50">
        <f t="shared" si="47"/>
        <v>0</v>
      </c>
      <c r="L76" s="50">
        <f t="shared" si="55"/>
        <v>0</v>
      </c>
      <c r="M76" s="50">
        <f t="shared" si="48"/>
        <v>88</v>
      </c>
      <c r="N76" s="50">
        <f t="shared" si="49"/>
        <v>2172</v>
      </c>
      <c r="O76" s="50">
        <f t="shared" si="50"/>
        <v>9793</v>
      </c>
      <c r="P76" s="50">
        <f t="shared" si="51"/>
        <v>0</v>
      </c>
      <c r="Q76" s="50">
        <f t="shared" si="52"/>
        <v>174</v>
      </c>
      <c r="R76" s="50">
        <f t="shared" si="53"/>
        <v>8</v>
      </c>
      <c r="S76" s="50">
        <f t="shared" si="56"/>
        <v>0</v>
      </c>
      <c r="T76" s="50">
        <f t="shared" si="54"/>
        <v>0</v>
      </c>
      <c r="U76" s="53">
        <v>20596</v>
      </c>
      <c r="V76" s="49">
        <f t="shared" si="38"/>
        <v>12248</v>
      </c>
      <c r="X76" s="55">
        <v>467</v>
      </c>
      <c r="Y76" s="62">
        <v>2</v>
      </c>
      <c r="Z76" s="62">
        <v>5</v>
      </c>
      <c r="AA76" s="62"/>
      <c r="AB76" s="62"/>
      <c r="AC76" s="55">
        <v>1313</v>
      </c>
      <c r="AD76" s="62"/>
      <c r="AE76" s="62">
        <v>14</v>
      </c>
      <c r="AF76" s="62"/>
      <c r="AG76" s="62"/>
      <c r="AH76" s="62">
        <v>20</v>
      </c>
      <c r="AI76" s="62"/>
      <c r="AJ76" s="62">
        <v>1</v>
      </c>
      <c r="AK76" s="62"/>
      <c r="AL76" s="62"/>
      <c r="AM76" s="62"/>
      <c r="AN76" s="62"/>
      <c r="AO76" s="62"/>
      <c r="AP76" s="62"/>
      <c r="AQ76" s="55"/>
    </row>
    <row r="77" spans="1:43" ht="15">
      <c r="A77" s="48" t="s">
        <v>157</v>
      </c>
      <c r="B77" s="49">
        <v>483</v>
      </c>
      <c r="C77" s="50">
        <f t="shared" si="39"/>
        <v>1</v>
      </c>
      <c r="D77" s="50">
        <f t="shared" si="40"/>
        <v>0</v>
      </c>
      <c r="E77" s="50">
        <f t="shared" si="41"/>
        <v>0</v>
      </c>
      <c r="F77" s="50">
        <f t="shared" si="42"/>
        <v>0</v>
      </c>
      <c r="G77" s="50">
        <f t="shared" si="43"/>
        <v>0</v>
      </c>
      <c r="H77" s="50">
        <f t="shared" si="44"/>
        <v>1</v>
      </c>
      <c r="I77" s="50">
        <f t="shared" si="45"/>
        <v>0</v>
      </c>
      <c r="J77" s="50">
        <f t="shared" si="46"/>
        <v>0</v>
      </c>
      <c r="K77" s="50">
        <f t="shared" si="47"/>
        <v>1</v>
      </c>
      <c r="L77" s="50">
        <f t="shared" si="55"/>
        <v>0</v>
      </c>
      <c r="M77" s="50">
        <f t="shared" si="48"/>
        <v>1</v>
      </c>
      <c r="N77" s="50">
        <f t="shared" si="49"/>
        <v>3</v>
      </c>
      <c r="O77" s="50">
        <f t="shared" si="50"/>
        <v>4713</v>
      </c>
      <c r="P77" s="50">
        <f t="shared" si="51"/>
        <v>0</v>
      </c>
      <c r="Q77" s="50">
        <f t="shared" si="52"/>
        <v>11</v>
      </c>
      <c r="R77" s="50">
        <f t="shared" si="53"/>
        <v>3</v>
      </c>
      <c r="S77" s="50">
        <f t="shared" si="56"/>
        <v>0</v>
      </c>
      <c r="T77" s="50">
        <f t="shared" si="54"/>
        <v>0</v>
      </c>
      <c r="U77" s="53">
        <v>7571</v>
      </c>
      <c r="V77" s="49">
        <f t="shared" si="38"/>
        <v>4734</v>
      </c>
      <c r="X77" s="55">
        <v>475</v>
      </c>
      <c r="Y77" s="62"/>
      <c r="Z77" s="62">
        <v>1</v>
      </c>
      <c r="AA77" s="62"/>
      <c r="AB77" s="62">
        <v>3</v>
      </c>
      <c r="AC77" s="55">
        <v>2252</v>
      </c>
      <c r="AD77" s="62"/>
      <c r="AE77" s="62">
        <v>34</v>
      </c>
      <c r="AF77" s="62"/>
      <c r="AG77" s="62"/>
      <c r="AH77" s="62">
        <v>1050</v>
      </c>
      <c r="AI77" s="62"/>
      <c r="AJ77" s="62">
        <v>1</v>
      </c>
      <c r="AK77" s="62"/>
      <c r="AL77" s="62">
        <v>2</v>
      </c>
      <c r="AM77" s="62"/>
      <c r="AN77" s="62"/>
      <c r="AO77" s="62"/>
      <c r="AP77" s="62"/>
      <c r="AQ77" s="55"/>
    </row>
    <row r="78" spans="1:43" ht="15">
      <c r="A78" s="48" t="s">
        <v>159</v>
      </c>
      <c r="B78" s="49">
        <v>490</v>
      </c>
      <c r="C78" s="50">
        <f t="shared" si="39"/>
        <v>10</v>
      </c>
      <c r="D78" s="50">
        <f t="shared" si="40"/>
        <v>0</v>
      </c>
      <c r="E78" s="50">
        <f t="shared" si="41"/>
        <v>0</v>
      </c>
      <c r="F78" s="50">
        <f t="shared" si="42"/>
        <v>2</v>
      </c>
      <c r="G78" s="50">
        <f t="shared" si="43"/>
        <v>1</v>
      </c>
      <c r="H78" s="50">
        <f t="shared" si="44"/>
        <v>1</v>
      </c>
      <c r="I78" s="50">
        <f t="shared" si="45"/>
        <v>9</v>
      </c>
      <c r="J78" s="50">
        <f t="shared" si="46"/>
        <v>3</v>
      </c>
      <c r="K78" s="50">
        <f t="shared" si="47"/>
        <v>0</v>
      </c>
      <c r="L78" s="50">
        <f t="shared" si="55"/>
        <v>0</v>
      </c>
      <c r="M78" s="50">
        <f t="shared" si="48"/>
        <v>9</v>
      </c>
      <c r="N78" s="50">
        <f t="shared" si="49"/>
        <v>2437</v>
      </c>
      <c r="O78" s="50">
        <f t="shared" si="50"/>
        <v>20122</v>
      </c>
      <c r="P78" s="50">
        <f t="shared" si="51"/>
        <v>0</v>
      </c>
      <c r="Q78" s="50">
        <f t="shared" si="52"/>
        <v>41</v>
      </c>
      <c r="R78" s="50">
        <f t="shared" si="53"/>
        <v>10</v>
      </c>
      <c r="S78" s="50">
        <f t="shared" si="56"/>
        <v>1</v>
      </c>
      <c r="T78" s="50">
        <f t="shared" si="54"/>
        <v>0</v>
      </c>
      <c r="U78" s="53">
        <v>49480</v>
      </c>
      <c r="V78" s="49">
        <f t="shared" si="38"/>
        <v>22646</v>
      </c>
      <c r="X78" s="55">
        <v>480</v>
      </c>
      <c r="Y78" s="62">
        <v>2</v>
      </c>
      <c r="Z78" s="62">
        <v>5</v>
      </c>
      <c r="AA78" s="62"/>
      <c r="AB78" s="62">
        <v>88</v>
      </c>
      <c r="AC78" s="55">
        <v>9793</v>
      </c>
      <c r="AD78" s="62">
        <v>3</v>
      </c>
      <c r="AE78" s="62">
        <v>174</v>
      </c>
      <c r="AF78" s="62"/>
      <c r="AG78" s="62"/>
      <c r="AH78" s="62">
        <v>2172</v>
      </c>
      <c r="AI78" s="62"/>
      <c r="AJ78" s="62">
        <v>8</v>
      </c>
      <c r="AK78" s="62"/>
      <c r="AL78" s="62">
        <v>3</v>
      </c>
      <c r="AM78" s="62"/>
      <c r="AN78" s="62"/>
      <c r="AO78" s="62"/>
      <c r="AP78" s="62"/>
      <c r="AQ78" s="55"/>
    </row>
    <row r="79" spans="1:43" ht="15">
      <c r="A79" s="48" t="s">
        <v>161</v>
      </c>
      <c r="B79" s="49">
        <v>495</v>
      </c>
      <c r="C79" s="50">
        <f t="shared" si="39"/>
        <v>285</v>
      </c>
      <c r="D79" s="50">
        <f t="shared" si="40"/>
        <v>4</v>
      </c>
      <c r="E79" s="50">
        <f t="shared" si="41"/>
        <v>0</v>
      </c>
      <c r="F79" s="50">
        <f t="shared" si="42"/>
        <v>3</v>
      </c>
      <c r="G79" s="50">
        <f t="shared" si="43"/>
        <v>6</v>
      </c>
      <c r="H79" s="50">
        <f t="shared" si="44"/>
        <v>1</v>
      </c>
      <c r="I79" s="50">
        <f t="shared" si="45"/>
        <v>0</v>
      </c>
      <c r="J79" s="50">
        <f t="shared" si="46"/>
        <v>7</v>
      </c>
      <c r="K79" s="50">
        <f t="shared" si="47"/>
        <v>0</v>
      </c>
      <c r="L79" s="50">
        <f t="shared" si="55"/>
        <v>0</v>
      </c>
      <c r="M79" s="50">
        <f t="shared" si="48"/>
        <v>7</v>
      </c>
      <c r="N79" s="50">
        <f t="shared" si="49"/>
        <v>20</v>
      </c>
      <c r="O79" s="50">
        <f t="shared" si="50"/>
        <v>8031</v>
      </c>
      <c r="P79" s="50">
        <f t="shared" si="51"/>
        <v>0</v>
      </c>
      <c r="Q79" s="50">
        <f t="shared" si="52"/>
        <v>3</v>
      </c>
      <c r="R79" s="50">
        <f t="shared" si="53"/>
        <v>2</v>
      </c>
      <c r="S79" s="50">
        <f t="shared" si="56"/>
        <v>1</v>
      </c>
      <c r="T79" s="50">
        <f t="shared" si="54"/>
        <v>0</v>
      </c>
      <c r="U79" s="53">
        <v>26739</v>
      </c>
      <c r="V79" s="49">
        <f t="shared" si="38"/>
        <v>8370</v>
      </c>
      <c r="X79" s="55">
        <v>483</v>
      </c>
      <c r="Y79" s="62"/>
      <c r="Z79" s="62">
        <v>1</v>
      </c>
      <c r="AA79" s="62"/>
      <c r="AB79" s="62">
        <v>1</v>
      </c>
      <c r="AC79" s="55">
        <v>4713</v>
      </c>
      <c r="AD79" s="62"/>
      <c r="AE79" s="62">
        <v>11</v>
      </c>
      <c r="AF79" s="62">
        <v>1</v>
      </c>
      <c r="AG79" s="62">
        <v>1</v>
      </c>
      <c r="AH79" s="62">
        <v>3</v>
      </c>
      <c r="AI79" s="62"/>
      <c r="AJ79" s="62">
        <v>3</v>
      </c>
      <c r="AK79" s="62"/>
      <c r="AL79" s="62"/>
      <c r="AM79" s="62"/>
      <c r="AN79" s="62"/>
      <c r="AO79" s="62"/>
      <c r="AP79" s="62"/>
      <c r="AQ79" s="55"/>
    </row>
    <row r="80" spans="1:43" ht="15">
      <c r="A80" s="48" t="s">
        <v>163</v>
      </c>
      <c r="B80" s="49">
        <v>501</v>
      </c>
      <c r="C80" s="50">
        <f t="shared" si="39"/>
        <v>0</v>
      </c>
      <c r="D80" s="50">
        <f t="shared" si="40"/>
        <v>0</v>
      </c>
      <c r="E80" s="50">
        <f t="shared" si="41"/>
        <v>0</v>
      </c>
      <c r="F80" s="50">
        <f t="shared" si="42"/>
        <v>0</v>
      </c>
      <c r="G80" s="50">
        <f t="shared" si="43"/>
        <v>0</v>
      </c>
      <c r="H80" s="50">
        <f t="shared" si="44"/>
        <v>0</v>
      </c>
      <c r="I80" s="50">
        <f t="shared" si="45"/>
        <v>0</v>
      </c>
      <c r="J80" s="50">
        <f t="shared" si="46"/>
        <v>0</v>
      </c>
      <c r="K80" s="50">
        <f t="shared" si="47"/>
        <v>0</v>
      </c>
      <c r="L80" s="50">
        <f t="shared" si="55"/>
        <v>0</v>
      </c>
      <c r="M80" s="50">
        <f t="shared" si="48"/>
        <v>2</v>
      </c>
      <c r="N80" s="50">
        <f t="shared" si="49"/>
        <v>3</v>
      </c>
      <c r="O80" s="50">
        <f t="shared" si="50"/>
        <v>290</v>
      </c>
      <c r="P80" s="50">
        <f t="shared" si="51"/>
        <v>0</v>
      </c>
      <c r="Q80" s="50">
        <f t="shared" si="52"/>
        <v>0</v>
      </c>
      <c r="R80" s="50">
        <f t="shared" si="53"/>
        <v>3</v>
      </c>
      <c r="S80" s="50">
        <f t="shared" si="56"/>
        <v>0</v>
      </c>
      <c r="T80" s="50">
        <f t="shared" si="54"/>
        <v>0</v>
      </c>
      <c r="U80" s="53">
        <v>1825</v>
      </c>
      <c r="V80" s="49">
        <f t="shared" si="38"/>
        <v>298</v>
      </c>
      <c r="X80" s="55">
        <v>490</v>
      </c>
      <c r="Y80" s="62">
        <v>3</v>
      </c>
      <c r="Z80" s="62">
        <v>10</v>
      </c>
      <c r="AA80" s="62"/>
      <c r="AB80" s="62">
        <v>9</v>
      </c>
      <c r="AC80" s="55">
        <v>20122</v>
      </c>
      <c r="AD80" s="62">
        <v>1</v>
      </c>
      <c r="AE80" s="62">
        <v>41</v>
      </c>
      <c r="AF80" s="62"/>
      <c r="AG80" s="62">
        <v>1</v>
      </c>
      <c r="AH80" s="62">
        <v>2437</v>
      </c>
      <c r="AI80" s="62"/>
      <c r="AJ80" s="62">
        <v>10</v>
      </c>
      <c r="AK80" s="62">
        <v>2</v>
      </c>
      <c r="AL80" s="62">
        <v>9</v>
      </c>
      <c r="AM80" s="62"/>
      <c r="AN80" s="62">
        <v>1</v>
      </c>
      <c r="AO80" s="62"/>
      <c r="AP80" s="62"/>
      <c r="AQ80" s="55"/>
    </row>
    <row r="81" spans="1:43" ht="15">
      <c r="A81" s="48" t="s">
        <v>509</v>
      </c>
      <c r="B81" s="49">
        <v>541</v>
      </c>
      <c r="C81" s="50">
        <f t="shared" si="39"/>
        <v>2</v>
      </c>
      <c r="D81" s="50">
        <f t="shared" si="40"/>
        <v>0</v>
      </c>
      <c r="E81" s="50">
        <f t="shared" si="41"/>
        <v>0</v>
      </c>
      <c r="F81" s="50">
        <f t="shared" si="42"/>
        <v>0</v>
      </c>
      <c r="G81" s="50">
        <f t="shared" si="43"/>
        <v>1</v>
      </c>
      <c r="H81" s="50">
        <f t="shared" si="44"/>
        <v>11</v>
      </c>
      <c r="I81" s="50">
        <f t="shared" si="45"/>
        <v>0</v>
      </c>
      <c r="J81" s="50">
        <f t="shared" si="46"/>
        <v>6</v>
      </c>
      <c r="K81" s="50">
        <f t="shared" si="47"/>
        <v>2</v>
      </c>
      <c r="L81" s="50">
        <f t="shared" si="55"/>
        <v>0</v>
      </c>
      <c r="M81" s="50">
        <f t="shared" si="48"/>
        <v>1</v>
      </c>
      <c r="N81" s="50">
        <f t="shared" si="49"/>
        <v>5</v>
      </c>
      <c r="O81" s="50">
        <f t="shared" si="50"/>
        <v>2944</v>
      </c>
      <c r="P81" s="50">
        <f t="shared" si="51"/>
        <v>0</v>
      </c>
      <c r="Q81" s="50">
        <f t="shared" si="52"/>
        <v>1</v>
      </c>
      <c r="R81" s="50">
        <f t="shared" si="53"/>
        <v>5</v>
      </c>
      <c r="S81" s="50">
        <f t="shared" si="56"/>
        <v>2</v>
      </c>
      <c r="T81" s="50">
        <f t="shared" si="54"/>
        <v>0</v>
      </c>
      <c r="U81" s="53">
        <v>12473</v>
      </c>
      <c r="V81" s="49">
        <f t="shared" si="38"/>
        <v>2980</v>
      </c>
      <c r="X81" s="55">
        <v>495</v>
      </c>
      <c r="Y81" s="62">
        <v>7</v>
      </c>
      <c r="Z81" s="62">
        <v>285</v>
      </c>
      <c r="AA81" s="62">
        <v>4</v>
      </c>
      <c r="AB81" s="62">
        <v>7</v>
      </c>
      <c r="AC81" s="55">
        <v>8031</v>
      </c>
      <c r="AD81" s="62">
        <v>6</v>
      </c>
      <c r="AE81" s="62">
        <v>3</v>
      </c>
      <c r="AF81" s="62"/>
      <c r="AG81" s="62">
        <v>1</v>
      </c>
      <c r="AH81" s="62">
        <v>20</v>
      </c>
      <c r="AI81" s="62"/>
      <c r="AJ81" s="62">
        <v>2</v>
      </c>
      <c r="AK81" s="62">
        <v>3</v>
      </c>
      <c r="AL81" s="62"/>
      <c r="AM81" s="62"/>
      <c r="AN81" s="62">
        <v>1</v>
      </c>
      <c r="AO81" s="62"/>
      <c r="AP81" s="62"/>
      <c r="AQ81" s="55"/>
    </row>
    <row r="82" spans="1:43" ht="15">
      <c r="A82" s="48" t="s">
        <v>167</v>
      </c>
      <c r="B82" s="49">
        <v>543</v>
      </c>
      <c r="C82" s="50">
        <f t="shared" si="39"/>
        <v>3</v>
      </c>
      <c r="D82" s="50">
        <f t="shared" si="40"/>
        <v>0</v>
      </c>
      <c r="E82" s="50">
        <f t="shared" si="41"/>
        <v>0</v>
      </c>
      <c r="F82" s="50">
        <f t="shared" si="42"/>
        <v>0</v>
      </c>
      <c r="G82" s="50">
        <f t="shared" si="43"/>
        <v>0</v>
      </c>
      <c r="H82" s="50">
        <f t="shared" si="44"/>
        <v>0</v>
      </c>
      <c r="I82" s="50">
        <f t="shared" si="45"/>
        <v>0</v>
      </c>
      <c r="J82" s="50">
        <f t="shared" si="46"/>
        <v>0</v>
      </c>
      <c r="K82" s="50">
        <f t="shared" si="47"/>
        <v>0</v>
      </c>
      <c r="L82" s="50">
        <f t="shared" si="55"/>
        <v>0</v>
      </c>
      <c r="M82" s="50">
        <f t="shared" si="48"/>
        <v>3</v>
      </c>
      <c r="N82" s="50">
        <f t="shared" si="49"/>
        <v>0</v>
      </c>
      <c r="O82" s="50">
        <f t="shared" si="50"/>
        <v>4582</v>
      </c>
      <c r="P82" s="50">
        <f t="shared" si="51"/>
        <v>0</v>
      </c>
      <c r="Q82" s="50">
        <f t="shared" si="52"/>
        <v>6</v>
      </c>
      <c r="R82" s="50">
        <f t="shared" si="53"/>
        <v>2</v>
      </c>
      <c r="S82" s="50">
        <f t="shared" si="56"/>
        <v>0</v>
      </c>
      <c r="T82" s="50">
        <f t="shared" si="54"/>
        <v>0</v>
      </c>
      <c r="U82" s="53">
        <v>6463</v>
      </c>
      <c r="V82" s="49">
        <f t="shared" si="38"/>
        <v>4596</v>
      </c>
      <c r="X82" s="55">
        <v>501</v>
      </c>
      <c r="Y82" s="62"/>
      <c r="Z82" s="62"/>
      <c r="AA82" s="62"/>
      <c r="AB82" s="62">
        <v>2</v>
      </c>
      <c r="AC82" s="55">
        <v>290</v>
      </c>
      <c r="AD82" s="62"/>
      <c r="AE82" s="62"/>
      <c r="AF82" s="62"/>
      <c r="AG82" s="62"/>
      <c r="AH82" s="62">
        <v>3</v>
      </c>
      <c r="AI82" s="62"/>
      <c r="AJ82" s="62">
        <v>3</v>
      </c>
      <c r="AK82" s="62"/>
      <c r="AL82" s="62"/>
      <c r="AM82" s="62"/>
      <c r="AN82" s="62"/>
      <c r="AO82" s="62"/>
      <c r="AP82" s="62"/>
      <c r="AQ82" s="55"/>
    </row>
    <row r="83" spans="1:43" ht="15">
      <c r="A83" s="48" t="s">
        <v>169</v>
      </c>
      <c r="B83" s="49">
        <v>576</v>
      </c>
      <c r="C83" s="50">
        <f t="shared" si="39"/>
        <v>13</v>
      </c>
      <c r="D83" s="50">
        <f t="shared" si="40"/>
        <v>0</v>
      </c>
      <c r="E83" s="50">
        <f t="shared" si="41"/>
        <v>0</v>
      </c>
      <c r="F83" s="50">
        <f t="shared" si="42"/>
        <v>0</v>
      </c>
      <c r="G83" s="50">
        <f t="shared" si="43"/>
        <v>1</v>
      </c>
      <c r="H83" s="50">
        <f t="shared" si="44"/>
        <v>4</v>
      </c>
      <c r="I83" s="50">
        <f t="shared" si="45"/>
        <v>2</v>
      </c>
      <c r="J83" s="50">
        <f t="shared" si="46"/>
        <v>1</v>
      </c>
      <c r="K83" s="50">
        <f t="shared" si="47"/>
        <v>0</v>
      </c>
      <c r="L83" s="50">
        <f t="shared" si="55"/>
        <v>0</v>
      </c>
      <c r="M83" s="50">
        <f t="shared" si="48"/>
        <v>0</v>
      </c>
      <c r="N83" s="50">
        <f t="shared" si="49"/>
        <v>131</v>
      </c>
      <c r="O83" s="50">
        <f t="shared" si="50"/>
        <v>423</v>
      </c>
      <c r="P83" s="50">
        <f t="shared" si="51"/>
        <v>0</v>
      </c>
      <c r="Q83" s="50">
        <f t="shared" si="52"/>
        <v>1</v>
      </c>
      <c r="R83" s="50">
        <f t="shared" si="53"/>
        <v>6</v>
      </c>
      <c r="S83" s="50">
        <f t="shared" si="56"/>
        <v>7</v>
      </c>
      <c r="T83" s="50">
        <f t="shared" si="54"/>
        <v>0</v>
      </c>
      <c r="U83" s="53">
        <v>5370</v>
      </c>
      <c r="V83" s="49">
        <f t="shared" si="38"/>
        <v>589</v>
      </c>
      <c r="X83" s="55">
        <v>541</v>
      </c>
      <c r="Y83" s="62">
        <v>6</v>
      </c>
      <c r="Z83" s="62">
        <v>2</v>
      </c>
      <c r="AA83" s="62"/>
      <c r="AB83" s="62">
        <v>1</v>
      </c>
      <c r="AC83" s="55">
        <v>2944</v>
      </c>
      <c r="AD83" s="62">
        <v>1</v>
      </c>
      <c r="AE83" s="62">
        <v>1</v>
      </c>
      <c r="AF83" s="62">
        <v>2</v>
      </c>
      <c r="AG83" s="62">
        <v>11</v>
      </c>
      <c r="AH83" s="62">
        <v>5</v>
      </c>
      <c r="AI83" s="62"/>
      <c r="AJ83" s="62">
        <v>5</v>
      </c>
      <c r="AK83" s="62"/>
      <c r="AL83" s="62"/>
      <c r="AM83" s="62"/>
      <c r="AN83" s="62">
        <v>2</v>
      </c>
      <c r="AO83" s="62"/>
      <c r="AP83" s="62"/>
      <c r="AQ83" s="55"/>
    </row>
    <row r="84" spans="1:43" ht="15">
      <c r="A84" s="48" t="s">
        <v>171</v>
      </c>
      <c r="B84" s="49">
        <v>579</v>
      </c>
      <c r="C84" s="50">
        <f t="shared" si="39"/>
        <v>17</v>
      </c>
      <c r="D84" s="50">
        <f t="shared" si="40"/>
        <v>1</v>
      </c>
      <c r="E84" s="50">
        <f t="shared" si="41"/>
        <v>10</v>
      </c>
      <c r="F84" s="50">
        <f t="shared" si="42"/>
        <v>8</v>
      </c>
      <c r="G84" s="50">
        <f t="shared" si="43"/>
        <v>0</v>
      </c>
      <c r="H84" s="50">
        <f t="shared" si="44"/>
        <v>39</v>
      </c>
      <c r="I84" s="50">
        <f t="shared" si="45"/>
        <v>2</v>
      </c>
      <c r="J84" s="50">
        <f t="shared" si="46"/>
        <v>7</v>
      </c>
      <c r="K84" s="50">
        <f t="shared" si="47"/>
        <v>3</v>
      </c>
      <c r="L84" s="50">
        <f t="shared" si="55"/>
        <v>0</v>
      </c>
      <c r="M84" s="50">
        <f t="shared" si="48"/>
        <v>31</v>
      </c>
      <c r="N84" s="50">
        <f t="shared" si="49"/>
        <v>201</v>
      </c>
      <c r="O84" s="50">
        <f t="shared" si="50"/>
        <v>3965</v>
      </c>
      <c r="P84" s="50">
        <f t="shared" si="51"/>
        <v>0</v>
      </c>
      <c r="Q84" s="50">
        <f t="shared" si="52"/>
        <v>56</v>
      </c>
      <c r="R84" s="50">
        <f t="shared" si="53"/>
        <v>66</v>
      </c>
      <c r="S84" s="50">
        <f t="shared" si="56"/>
        <v>4</v>
      </c>
      <c r="T84" s="50">
        <f t="shared" si="54"/>
        <v>0</v>
      </c>
      <c r="U84" s="53">
        <v>25272</v>
      </c>
      <c r="V84" s="49">
        <f t="shared" si="38"/>
        <v>4410</v>
      </c>
      <c r="X84" s="55">
        <v>543</v>
      </c>
      <c r="Y84" s="62"/>
      <c r="Z84" s="62">
        <v>3</v>
      </c>
      <c r="AA84" s="62"/>
      <c r="AB84" s="62">
        <v>3</v>
      </c>
      <c r="AC84" s="55">
        <v>4582</v>
      </c>
      <c r="AD84" s="62"/>
      <c r="AE84" s="62">
        <v>6</v>
      </c>
      <c r="AF84" s="62"/>
      <c r="AG84" s="62"/>
      <c r="AH84" s="62"/>
      <c r="AI84" s="62"/>
      <c r="AJ84" s="62">
        <v>2</v>
      </c>
      <c r="AK84" s="62"/>
      <c r="AL84" s="62"/>
      <c r="AM84" s="62"/>
      <c r="AN84" s="62"/>
      <c r="AO84" s="62"/>
      <c r="AP84" s="62"/>
      <c r="AQ84" s="55"/>
    </row>
    <row r="85" spans="1:43" ht="15">
      <c r="A85" s="48" t="s">
        <v>173</v>
      </c>
      <c r="B85" s="49">
        <v>585</v>
      </c>
      <c r="C85" s="50">
        <f t="shared" si="39"/>
        <v>6</v>
      </c>
      <c r="D85" s="50">
        <f t="shared" si="40"/>
        <v>0</v>
      </c>
      <c r="E85" s="50">
        <f t="shared" si="41"/>
        <v>1</v>
      </c>
      <c r="F85" s="50">
        <f t="shared" si="42"/>
        <v>0</v>
      </c>
      <c r="G85" s="50">
        <f t="shared" si="43"/>
        <v>2</v>
      </c>
      <c r="H85" s="50">
        <f t="shared" si="44"/>
        <v>2</v>
      </c>
      <c r="I85" s="50">
        <f t="shared" si="45"/>
        <v>2</v>
      </c>
      <c r="J85" s="50">
        <f t="shared" si="46"/>
        <v>1</v>
      </c>
      <c r="K85" s="50">
        <f t="shared" si="47"/>
        <v>1</v>
      </c>
      <c r="L85" s="50">
        <f t="shared" si="55"/>
        <v>0</v>
      </c>
      <c r="M85" s="50">
        <f t="shared" si="48"/>
        <v>4</v>
      </c>
      <c r="N85" s="50">
        <f t="shared" si="49"/>
        <v>11</v>
      </c>
      <c r="O85" s="50">
        <f t="shared" si="50"/>
        <v>1107</v>
      </c>
      <c r="P85" s="50">
        <f t="shared" si="51"/>
        <v>0</v>
      </c>
      <c r="Q85" s="50">
        <f t="shared" si="52"/>
        <v>4</v>
      </c>
      <c r="R85" s="50">
        <f t="shared" si="53"/>
        <v>8</v>
      </c>
      <c r="S85" s="50">
        <f t="shared" si="56"/>
        <v>0</v>
      </c>
      <c r="T85" s="50">
        <f t="shared" si="54"/>
        <v>0</v>
      </c>
      <c r="U85" s="53">
        <v>6856</v>
      </c>
      <c r="V85" s="49">
        <f t="shared" si="38"/>
        <v>1149</v>
      </c>
      <c r="X85" s="55">
        <v>576</v>
      </c>
      <c r="Y85" s="62">
        <v>1</v>
      </c>
      <c r="Z85" s="62">
        <v>13</v>
      </c>
      <c r="AA85" s="62"/>
      <c r="AB85" s="62"/>
      <c r="AC85" s="55">
        <v>423</v>
      </c>
      <c r="AD85" s="62">
        <v>1</v>
      </c>
      <c r="AE85" s="62">
        <v>1</v>
      </c>
      <c r="AF85" s="62"/>
      <c r="AG85" s="62">
        <v>4</v>
      </c>
      <c r="AH85" s="62">
        <v>131</v>
      </c>
      <c r="AI85" s="62"/>
      <c r="AJ85" s="62">
        <v>6</v>
      </c>
      <c r="AK85" s="62"/>
      <c r="AL85" s="62">
        <v>2</v>
      </c>
      <c r="AM85" s="62"/>
      <c r="AN85" s="62">
        <v>7</v>
      </c>
      <c r="AO85" s="62"/>
      <c r="AP85" s="62"/>
      <c r="AQ85" s="55"/>
    </row>
    <row r="86" spans="1:43" ht="15">
      <c r="A86" s="48" t="s">
        <v>175</v>
      </c>
      <c r="B86" s="49">
        <v>591</v>
      </c>
      <c r="C86" s="50">
        <f t="shared" si="39"/>
        <v>11</v>
      </c>
      <c r="D86" s="50">
        <f t="shared" si="40"/>
        <v>0</v>
      </c>
      <c r="E86" s="50">
        <f t="shared" si="41"/>
        <v>0</v>
      </c>
      <c r="F86" s="50">
        <f t="shared" si="42"/>
        <v>1</v>
      </c>
      <c r="G86" s="50">
        <f t="shared" si="43"/>
        <v>1</v>
      </c>
      <c r="H86" s="50">
        <f t="shared" si="44"/>
        <v>1</v>
      </c>
      <c r="I86" s="50">
        <f t="shared" si="45"/>
        <v>8</v>
      </c>
      <c r="J86" s="50">
        <f t="shared" si="46"/>
        <v>1</v>
      </c>
      <c r="K86" s="50">
        <f t="shared" si="47"/>
        <v>0</v>
      </c>
      <c r="L86" s="50">
        <f t="shared" si="55"/>
        <v>0</v>
      </c>
      <c r="M86" s="50">
        <f t="shared" si="48"/>
        <v>18</v>
      </c>
      <c r="N86" s="50">
        <f t="shared" si="49"/>
        <v>4</v>
      </c>
      <c r="O86" s="50">
        <f t="shared" si="50"/>
        <v>2470</v>
      </c>
      <c r="P86" s="50">
        <f t="shared" si="51"/>
        <v>0</v>
      </c>
      <c r="Q86" s="50">
        <f t="shared" si="52"/>
        <v>9</v>
      </c>
      <c r="R86" s="50">
        <f t="shared" si="53"/>
        <v>19</v>
      </c>
      <c r="S86" s="50">
        <f t="shared" si="56"/>
        <v>0</v>
      </c>
      <c r="T86" s="50">
        <f t="shared" si="54"/>
        <v>0</v>
      </c>
      <c r="U86" s="53">
        <v>9732</v>
      </c>
      <c r="V86" s="49">
        <f t="shared" si="38"/>
        <v>2543</v>
      </c>
      <c r="X86" s="55">
        <v>579</v>
      </c>
      <c r="Y86" s="62">
        <v>7</v>
      </c>
      <c r="Z86" s="62">
        <v>17</v>
      </c>
      <c r="AA86" s="62">
        <v>1</v>
      </c>
      <c r="AB86" s="62">
        <v>31</v>
      </c>
      <c r="AC86" s="55">
        <v>3965</v>
      </c>
      <c r="AD86" s="62"/>
      <c r="AE86" s="62">
        <v>56</v>
      </c>
      <c r="AF86" s="62">
        <v>3</v>
      </c>
      <c r="AG86" s="62">
        <v>39</v>
      </c>
      <c r="AH86" s="62">
        <v>201</v>
      </c>
      <c r="AI86" s="62"/>
      <c r="AJ86" s="62">
        <v>66</v>
      </c>
      <c r="AK86" s="62">
        <v>8</v>
      </c>
      <c r="AL86" s="62">
        <v>2</v>
      </c>
      <c r="AM86" s="62">
        <v>10</v>
      </c>
      <c r="AN86" s="62">
        <v>4</v>
      </c>
      <c r="AO86" s="62"/>
      <c r="AP86" s="62"/>
      <c r="AQ86" s="55"/>
    </row>
    <row r="87" spans="1:43" ht="15">
      <c r="A87" s="48" t="s">
        <v>177</v>
      </c>
      <c r="B87" s="49">
        <v>604</v>
      </c>
      <c r="C87" s="50">
        <f t="shared" si="39"/>
        <v>85</v>
      </c>
      <c r="D87" s="50">
        <f t="shared" si="40"/>
        <v>2</v>
      </c>
      <c r="E87" s="50">
        <f t="shared" si="41"/>
        <v>1</v>
      </c>
      <c r="F87" s="50">
        <f t="shared" si="42"/>
        <v>5</v>
      </c>
      <c r="G87" s="50">
        <f t="shared" si="43"/>
        <v>16</v>
      </c>
      <c r="H87" s="50">
        <f t="shared" si="44"/>
        <v>4</v>
      </c>
      <c r="I87" s="50">
        <f t="shared" si="45"/>
        <v>9</v>
      </c>
      <c r="J87" s="50">
        <f t="shared" si="46"/>
        <v>1</v>
      </c>
      <c r="K87" s="50">
        <f t="shared" si="47"/>
        <v>0</v>
      </c>
      <c r="L87" s="50">
        <f t="shared" si="55"/>
        <v>0</v>
      </c>
      <c r="M87" s="50">
        <f t="shared" si="48"/>
        <v>32</v>
      </c>
      <c r="N87" s="50">
        <f t="shared" si="49"/>
        <v>59</v>
      </c>
      <c r="O87" s="50">
        <f t="shared" si="50"/>
        <v>5368</v>
      </c>
      <c r="P87" s="50">
        <f t="shared" si="51"/>
        <v>0</v>
      </c>
      <c r="Q87" s="50">
        <f t="shared" si="52"/>
        <v>33</v>
      </c>
      <c r="R87" s="50">
        <f t="shared" si="53"/>
        <v>19</v>
      </c>
      <c r="S87" s="50">
        <f t="shared" si="56"/>
        <v>1</v>
      </c>
      <c r="T87" s="50">
        <f t="shared" si="54"/>
        <v>0</v>
      </c>
      <c r="U87" s="53">
        <v>24727</v>
      </c>
      <c r="V87" s="49">
        <f t="shared" si="38"/>
        <v>5635</v>
      </c>
      <c r="X87" s="55">
        <v>585</v>
      </c>
      <c r="Y87" s="62">
        <v>1</v>
      </c>
      <c r="Z87" s="62">
        <v>6</v>
      </c>
      <c r="AA87" s="62"/>
      <c r="AB87" s="62">
        <v>4</v>
      </c>
      <c r="AC87" s="55">
        <v>1107</v>
      </c>
      <c r="AD87" s="62">
        <v>2</v>
      </c>
      <c r="AE87" s="62">
        <v>4</v>
      </c>
      <c r="AF87" s="62">
        <v>1</v>
      </c>
      <c r="AG87" s="62">
        <v>2</v>
      </c>
      <c r="AH87" s="62">
        <v>11</v>
      </c>
      <c r="AI87" s="62"/>
      <c r="AJ87" s="62">
        <v>8</v>
      </c>
      <c r="AK87" s="62"/>
      <c r="AL87" s="62">
        <v>2</v>
      </c>
      <c r="AM87" s="62">
        <v>1</v>
      </c>
      <c r="AN87" s="62"/>
      <c r="AO87" s="62"/>
      <c r="AP87" s="62"/>
      <c r="AQ87" s="55"/>
    </row>
    <row r="88" spans="1:43" ht="15">
      <c r="A88" s="48" t="s">
        <v>510</v>
      </c>
      <c r="B88" s="49">
        <v>607</v>
      </c>
      <c r="C88" s="50">
        <f t="shared" si="39"/>
        <v>10</v>
      </c>
      <c r="D88" s="50">
        <f t="shared" si="40"/>
        <v>0</v>
      </c>
      <c r="E88" s="50">
        <f t="shared" si="41"/>
        <v>0</v>
      </c>
      <c r="F88" s="50">
        <f t="shared" si="42"/>
        <v>0</v>
      </c>
      <c r="G88" s="50">
        <f t="shared" si="43"/>
        <v>0</v>
      </c>
      <c r="H88" s="50">
        <f t="shared" si="44"/>
        <v>23</v>
      </c>
      <c r="I88" s="50">
        <f t="shared" si="45"/>
        <v>6</v>
      </c>
      <c r="J88" s="50">
        <f t="shared" si="46"/>
        <v>9</v>
      </c>
      <c r="K88" s="50">
        <f t="shared" si="47"/>
        <v>1</v>
      </c>
      <c r="L88" s="50">
        <f t="shared" si="55"/>
        <v>0</v>
      </c>
      <c r="M88" s="50">
        <f t="shared" si="48"/>
        <v>0</v>
      </c>
      <c r="N88" s="50">
        <f t="shared" si="49"/>
        <v>11</v>
      </c>
      <c r="O88" s="50">
        <f t="shared" si="50"/>
        <v>698</v>
      </c>
      <c r="P88" s="50">
        <f t="shared" si="51"/>
        <v>0</v>
      </c>
      <c r="Q88" s="50">
        <f t="shared" si="52"/>
        <v>0</v>
      </c>
      <c r="R88" s="50">
        <f t="shared" si="53"/>
        <v>9</v>
      </c>
      <c r="S88" s="50">
        <f t="shared" si="56"/>
        <v>0</v>
      </c>
      <c r="T88" s="50">
        <f t="shared" si="54"/>
        <v>0</v>
      </c>
      <c r="U88" s="53">
        <v>4112</v>
      </c>
      <c r="V88" s="49">
        <f t="shared" si="38"/>
        <v>767</v>
      </c>
      <c r="X88" s="55">
        <v>591</v>
      </c>
      <c r="Y88" s="62">
        <v>1</v>
      </c>
      <c r="Z88" s="62">
        <v>11</v>
      </c>
      <c r="AA88" s="62"/>
      <c r="AB88" s="62">
        <v>18</v>
      </c>
      <c r="AC88" s="55">
        <v>2470</v>
      </c>
      <c r="AD88" s="62">
        <v>1</v>
      </c>
      <c r="AE88" s="62">
        <v>9</v>
      </c>
      <c r="AF88" s="62"/>
      <c r="AG88" s="62">
        <v>1</v>
      </c>
      <c r="AH88" s="62">
        <v>4</v>
      </c>
      <c r="AI88" s="62"/>
      <c r="AJ88" s="62">
        <v>19</v>
      </c>
      <c r="AK88" s="62">
        <v>1</v>
      </c>
      <c r="AL88" s="62">
        <v>8</v>
      </c>
      <c r="AM88" s="62"/>
      <c r="AN88" s="62"/>
      <c r="AO88" s="62"/>
      <c r="AP88" s="62"/>
      <c r="AQ88" s="55"/>
    </row>
    <row r="89" spans="1:43" ht="15">
      <c r="A89" s="48" t="s">
        <v>1002</v>
      </c>
      <c r="B89" s="49">
        <v>615</v>
      </c>
      <c r="C89" s="50">
        <f t="shared" si="39"/>
        <v>91</v>
      </c>
      <c r="D89" s="50">
        <f t="shared" si="40"/>
        <v>1</v>
      </c>
      <c r="E89" s="50">
        <f t="shared" si="41"/>
        <v>6</v>
      </c>
      <c r="F89" s="50">
        <f t="shared" si="42"/>
        <v>4</v>
      </c>
      <c r="G89" s="50">
        <f t="shared" si="43"/>
        <v>34</v>
      </c>
      <c r="H89" s="50">
        <f t="shared" si="44"/>
        <v>50</v>
      </c>
      <c r="I89" s="50">
        <f t="shared" si="45"/>
        <v>14</v>
      </c>
      <c r="J89" s="50">
        <f t="shared" si="46"/>
        <v>129</v>
      </c>
      <c r="K89" s="50">
        <f t="shared" si="47"/>
        <v>64</v>
      </c>
      <c r="L89" s="50">
        <f t="shared" si="55"/>
        <v>1</v>
      </c>
      <c r="M89" s="50">
        <f t="shared" si="48"/>
        <v>9</v>
      </c>
      <c r="N89" s="50">
        <f t="shared" si="49"/>
        <v>152</v>
      </c>
      <c r="O89" s="50">
        <f t="shared" si="50"/>
        <v>7097</v>
      </c>
      <c r="P89" s="50">
        <f t="shared" si="51"/>
        <v>1</v>
      </c>
      <c r="Q89" s="50">
        <f t="shared" si="52"/>
        <v>14</v>
      </c>
      <c r="R89" s="50">
        <f t="shared" si="53"/>
        <v>85</v>
      </c>
      <c r="S89" s="50">
        <f t="shared" si="56"/>
        <v>9</v>
      </c>
      <c r="T89" s="50">
        <f t="shared" si="54"/>
        <v>0</v>
      </c>
      <c r="U89" s="53">
        <v>38638</v>
      </c>
      <c r="V89" s="49">
        <f t="shared" si="38"/>
        <v>7761</v>
      </c>
      <c r="X89" s="55">
        <v>604</v>
      </c>
      <c r="Y89" s="62">
        <v>1</v>
      </c>
      <c r="Z89" s="62">
        <v>85</v>
      </c>
      <c r="AA89" s="62">
        <v>2</v>
      </c>
      <c r="AB89" s="62">
        <v>32</v>
      </c>
      <c r="AC89" s="55">
        <v>5368</v>
      </c>
      <c r="AD89" s="62">
        <v>16</v>
      </c>
      <c r="AE89" s="62">
        <v>33</v>
      </c>
      <c r="AF89" s="62"/>
      <c r="AG89" s="62">
        <v>4</v>
      </c>
      <c r="AH89" s="62">
        <v>59</v>
      </c>
      <c r="AI89" s="62"/>
      <c r="AJ89" s="62">
        <v>19</v>
      </c>
      <c r="AK89" s="62">
        <v>5</v>
      </c>
      <c r="AL89" s="62">
        <v>9</v>
      </c>
      <c r="AM89" s="62">
        <v>1</v>
      </c>
      <c r="AN89" s="62">
        <v>1</v>
      </c>
      <c r="AO89" s="62"/>
      <c r="AP89" s="62"/>
      <c r="AQ89" s="55"/>
    </row>
    <row r="90" spans="1:43" ht="15">
      <c r="A90" s="48" t="s">
        <v>183</v>
      </c>
      <c r="B90" s="49">
        <v>628</v>
      </c>
      <c r="C90" s="50">
        <f t="shared" si="39"/>
        <v>2</v>
      </c>
      <c r="D90" s="50">
        <f t="shared" si="40"/>
        <v>0</v>
      </c>
      <c r="E90" s="50">
        <f t="shared" si="41"/>
        <v>0</v>
      </c>
      <c r="F90" s="50">
        <f t="shared" si="42"/>
        <v>0</v>
      </c>
      <c r="G90" s="50">
        <f t="shared" si="43"/>
        <v>2</v>
      </c>
      <c r="H90" s="50">
        <f t="shared" si="44"/>
        <v>0</v>
      </c>
      <c r="I90" s="50">
        <f t="shared" si="45"/>
        <v>1</v>
      </c>
      <c r="J90" s="50">
        <f t="shared" si="46"/>
        <v>0</v>
      </c>
      <c r="K90" s="50">
        <f t="shared" si="47"/>
        <v>0</v>
      </c>
      <c r="L90" s="50">
        <f t="shared" si="55"/>
        <v>0</v>
      </c>
      <c r="M90" s="50">
        <f t="shared" si="48"/>
        <v>0</v>
      </c>
      <c r="N90" s="50">
        <f t="shared" si="49"/>
        <v>3</v>
      </c>
      <c r="O90" s="50">
        <f t="shared" si="50"/>
        <v>3197</v>
      </c>
      <c r="P90" s="50">
        <f t="shared" si="51"/>
        <v>0</v>
      </c>
      <c r="Q90" s="50">
        <f t="shared" si="52"/>
        <v>9</v>
      </c>
      <c r="R90" s="50">
        <f t="shared" si="53"/>
        <v>1</v>
      </c>
      <c r="S90" s="50">
        <f t="shared" si="56"/>
        <v>0</v>
      </c>
      <c r="T90" s="50">
        <f t="shared" si="54"/>
        <v>0</v>
      </c>
      <c r="U90" s="53">
        <v>7064</v>
      </c>
      <c r="V90" s="49">
        <f t="shared" si="38"/>
        <v>3215</v>
      </c>
      <c r="X90" s="55">
        <v>607</v>
      </c>
      <c r="Y90" s="62">
        <v>9</v>
      </c>
      <c r="Z90" s="62">
        <v>10</v>
      </c>
      <c r="AA90" s="62"/>
      <c r="AB90" s="62"/>
      <c r="AC90" s="55">
        <v>698</v>
      </c>
      <c r="AD90" s="62"/>
      <c r="AE90" s="62"/>
      <c r="AF90" s="62">
        <v>1</v>
      </c>
      <c r="AG90" s="62">
        <v>23</v>
      </c>
      <c r="AH90" s="62">
        <v>11</v>
      </c>
      <c r="AI90" s="62"/>
      <c r="AJ90" s="62">
        <v>9</v>
      </c>
      <c r="AK90" s="62"/>
      <c r="AL90" s="62">
        <v>6</v>
      </c>
      <c r="AM90" s="62"/>
      <c r="AN90" s="62"/>
      <c r="AO90" s="62"/>
      <c r="AP90" s="62"/>
      <c r="AQ90" s="55"/>
    </row>
    <row r="91" spans="1:43" ht="15">
      <c r="A91" s="48" t="s">
        <v>185</v>
      </c>
      <c r="B91" s="49">
        <v>631</v>
      </c>
      <c r="C91" s="50">
        <f t="shared" si="39"/>
        <v>22</v>
      </c>
      <c r="D91" s="50">
        <f t="shared" si="40"/>
        <v>0</v>
      </c>
      <c r="E91" s="50">
        <f t="shared" si="41"/>
        <v>0</v>
      </c>
      <c r="F91" s="50">
        <f t="shared" si="42"/>
        <v>2</v>
      </c>
      <c r="G91" s="50">
        <f t="shared" si="43"/>
        <v>3</v>
      </c>
      <c r="H91" s="50">
        <f t="shared" si="44"/>
        <v>12</v>
      </c>
      <c r="I91" s="50">
        <f t="shared" si="45"/>
        <v>18</v>
      </c>
      <c r="J91" s="50">
        <f t="shared" si="46"/>
        <v>52</v>
      </c>
      <c r="K91" s="50">
        <f t="shared" si="47"/>
        <v>4</v>
      </c>
      <c r="L91" s="50">
        <f t="shared" si="55"/>
        <v>0</v>
      </c>
      <c r="M91" s="50">
        <f t="shared" si="48"/>
        <v>0</v>
      </c>
      <c r="N91" s="50">
        <f t="shared" si="49"/>
        <v>32</v>
      </c>
      <c r="O91" s="50">
        <f t="shared" si="50"/>
        <v>1309</v>
      </c>
      <c r="P91" s="50">
        <f t="shared" si="51"/>
        <v>4</v>
      </c>
      <c r="Q91" s="50">
        <f t="shared" si="52"/>
        <v>8</v>
      </c>
      <c r="R91" s="50">
        <f t="shared" si="53"/>
        <v>27</v>
      </c>
      <c r="S91" s="50">
        <f t="shared" si="56"/>
        <v>0</v>
      </c>
      <c r="T91" s="50">
        <f t="shared" si="54"/>
        <v>0</v>
      </c>
      <c r="U91" s="53">
        <v>12968</v>
      </c>
      <c r="V91" s="49">
        <f t="shared" si="38"/>
        <v>1493</v>
      </c>
      <c r="X91" s="55">
        <v>615</v>
      </c>
      <c r="Y91" s="62">
        <v>129</v>
      </c>
      <c r="Z91" s="62">
        <v>91</v>
      </c>
      <c r="AA91" s="62">
        <v>1</v>
      </c>
      <c r="AB91" s="62">
        <v>9</v>
      </c>
      <c r="AC91" s="55">
        <v>7097</v>
      </c>
      <c r="AD91" s="62">
        <v>34</v>
      </c>
      <c r="AE91" s="62">
        <v>14</v>
      </c>
      <c r="AF91" s="62">
        <v>64</v>
      </c>
      <c r="AG91" s="62">
        <v>50</v>
      </c>
      <c r="AH91" s="62">
        <v>152</v>
      </c>
      <c r="AI91" s="62">
        <v>1</v>
      </c>
      <c r="AJ91" s="62">
        <v>85</v>
      </c>
      <c r="AK91" s="62">
        <v>4</v>
      </c>
      <c r="AL91" s="62">
        <v>14</v>
      </c>
      <c r="AM91" s="62">
        <v>6</v>
      </c>
      <c r="AN91" s="62">
        <v>9</v>
      </c>
      <c r="AO91" s="62">
        <v>1</v>
      </c>
      <c r="AP91" s="62"/>
      <c r="AQ91" s="55"/>
    </row>
    <row r="92" spans="1:43" ht="15">
      <c r="A92" s="48" t="s">
        <v>187</v>
      </c>
      <c r="B92" s="49">
        <v>642</v>
      </c>
      <c r="C92" s="50">
        <f t="shared" si="39"/>
        <v>10</v>
      </c>
      <c r="D92" s="50">
        <f t="shared" si="40"/>
        <v>0</v>
      </c>
      <c r="E92" s="50">
        <f t="shared" si="41"/>
        <v>1</v>
      </c>
      <c r="F92" s="50">
        <f t="shared" si="42"/>
        <v>0</v>
      </c>
      <c r="G92" s="50">
        <f t="shared" si="43"/>
        <v>1</v>
      </c>
      <c r="H92" s="50">
        <f t="shared" si="44"/>
        <v>23</v>
      </c>
      <c r="I92" s="50">
        <f t="shared" si="45"/>
        <v>1</v>
      </c>
      <c r="J92" s="50">
        <f t="shared" si="46"/>
        <v>3</v>
      </c>
      <c r="K92" s="50">
        <f t="shared" si="47"/>
        <v>12</v>
      </c>
      <c r="L92" s="50">
        <f t="shared" si="55"/>
        <v>0</v>
      </c>
      <c r="M92" s="50">
        <f t="shared" si="48"/>
        <v>3</v>
      </c>
      <c r="N92" s="50">
        <f t="shared" si="49"/>
        <v>6</v>
      </c>
      <c r="O92" s="50">
        <f t="shared" si="50"/>
        <v>3310</v>
      </c>
      <c r="P92" s="50">
        <f t="shared" si="51"/>
        <v>0</v>
      </c>
      <c r="Q92" s="50">
        <f t="shared" si="52"/>
        <v>5</v>
      </c>
      <c r="R92" s="50">
        <f t="shared" si="53"/>
        <v>18</v>
      </c>
      <c r="S92" s="50">
        <f t="shared" si="56"/>
        <v>2</v>
      </c>
      <c r="T92" s="50">
        <f t="shared" si="54"/>
        <v>0</v>
      </c>
      <c r="U92" s="53">
        <v>12160</v>
      </c>
      <c r="V92" s="49">
        <f t="shared" si="38"/>
        <v>3395</v>
      </c>
      <c r="X92" s="55">
        <v>628</v>
      </c>
      <c r="Y92" s="62"/>
      <c r="Z92" s="62">
        <v>2</v>
      </c>
      <c r="AA92" s="62"/>
      <c r="AB92" s="62"/>
      <c r="AC92" s="55">
        <v>3197</v>
      </c>
      <c r="AD92" s="62">
        <v>2</v>
      </c>
      <c r="AE92" s="62">
        <v>9</v>
      </c>
      <c r="AF92" s="62"/>
      <c r="AG92" s="62"/>
      <c r="AH92" s="62">
        <v>3</v>
      </c>
      <c r="AI92" s="62"/>
      <c r="AJ92" s="62">
        <v>1</v>
      </c>
      <c r="AK92" s="62"/>
      <c r="AL92" s="62">
        <v>1</v>
      </c>
      <c r="AM92" s="62"/>
      <c r="AN92" s="62"/>
      <c r="AO92" s="62"/>
      <c r="AP92" s="62"/>
      <c r="AQ92" s="55"/>
    </row>
    <row r="93" spans="1:43" ht="15">
      <c r="A93" s="48" t="s">
        <v>995</v>
      </c>
      <c r="B93" s="49">
        <v>647</v>
      </c>
      <c r="C93" s="50">
        <f t="shared" si="39"/>
        <v>2</v>
      </c>
      <c r="D93" s="50">
        <f t="shared" si="40"/>
        <v>0</v>
      </c>
      <c r="E93" s="50">
        <f t="shared" si="41"/>
        <v>0</v>
      </c>
      <c r="F93" s="50">
        <f t="shared" si="42"/>
        <v>0</v>
      </c>
      <c r="G93" s="50">
        <f t="shared" si="43"/>
        <v>0</v>
      </c>
      <c r="H93" s="50">
        <f t="shared" si="44"/>
        <v>2</v>
      </c>
      <c r="I93" s="50">
        <f t="shared" si="45"/>
        <v>0</v>
      </c>
      <c r="J93" s="50">
        <f t="shared" si="46"/>
        <v>0</v>
      </c>
      <c r="K93" s="50">
        <f t="shared" si="47"/>
        <v>0</v>
      </c>
      <c r="L93" s="50">
        <f t="shared" si="55"/>
        <v>0</v>
      </c>
      <c r="M93" s="50">
        <f t="shared" si="48"/>
        <v>3</v>
      </c>
      <c r="N93" s="50">
        <f t="shared" si="49"/>
        <v>1</v>
      </c>
      <c r="O93" s="50">
        <f t="shared" si="50"/>
        <v>1296</v>
      </c>
      <c r="P93" s="50">
        <f t="shared" si="51"/>
        <v>0</v>
      </c>
      <c r="Q93" s="50">
        <f t="shared" si="52"/>
        <v>3</v>
      </c>
      <c r="R93" s="50">
        <f t="shared" si="53"/>
        <v>4</v>
      </c>
      <c r="S93" s="50">
        <f t="shared" si="56"/>
        <v>0</v>
      </c>
      <c r="T93" s="50">
        <f t="shared" si="54"/>
        <v>0</v>
      </c>
      <c r="U93" s="53">
        <v>4152</v>
      </c>
      <c r="V93" s="49">
        <f t="shared" si="38"/>
        <v>1311</v>
      </c>
      <c r="X93" s="55">
        <v>631</v>
      </c>
      <c r="Y93" s="62">
        <v>52</v>
      </c>
      <c r="Z93" s="62">
        <v>22</v>
      </c>
      <c r="AA93" s="62"/>
      <c r="AB93" s="62"/>
      <c r="AC93" s="55">
        <v>1309</v>
      </c>
      <c r="AD93" s="62">
        <v>3</v>
      </c>
      <c r="AE93" s="62">
        <v>8</v>
      </c>
      <c r="AF93" s="62">
        <v>4</v>
      </c>
      <c r="AG93" s="62">
        <v>12</v>
      </c>
      <c r="AH93" s="62">
        <v>32</v>
      </c>
      <c r="AI93" s="62">
        <v>4</v>
      </c>
      <c r="AJ93" s="62">
        <v>27</v>
      </c>
      <c r="AK93" s="62">
        <v>2</v>
      </c>
      <c r="AL93" s="62">
        <v>18</v>
      </c>
      <c r="AM93" s="62"/>
      <c r="AN93" s="62"/>
      <c r="AO93" s="62"/>
      <c r="AP93" s="62"/>
      <c r="AQ93" s="55"/>
    </row>
    <row r="94" spans="1:43" ht="15">
      <c r="A94" s="48" t="s">
        <v>1003</v>
      </c>
      <c r="B94" s="49">
        <v>649</v>
      </c>
      <c r="C94" s="50">
        <f t="shared" si="39"/>
        <v>0</v>
      </c>
      <c r="D94" s="50">
        <f t="shared" si="40"/>
        <v>0</v>
      </c>
      <c r="E94" s="50">
        <f t="shared" si="41"/>
        <v>0</v>
      </c>
      <c r="F94" s="50">
        <f t="shared" si="42"/>
        <v>0</v>
      </c>
      <c r="G94" s="50">
        <f t="shared" si="43"/>
        <v>2</v>
      </c>
      <c r="H94" s="50">
        <f t="shared" si="44"/>
        <v>9</v>
      </c>
      <c r="I94" s="50">
        <f t="shared" si="45"/>
        <v>0</v>
      </c>
      <c r="J94" s="50">
        <f t="shared" si="46"/>
        <v>1</v>
      </c>
      <c r="K94" s="50">
        <f t="shared" si="47"/>
        <v>0</v>
      </c>
      <c r="L94" s="50">
        <f t="shared" si="55"/>
        <v>0</v>
      </c>
      <c r="M94" s="50">
        <f t="shared" si="48"/>
        <v>2</v>
      </c>
      <c r="N94" s="50">
        <f t="shared" si="49"/>
        <v>1</v>
      </c>
      <c r="O94" s="50">
        <f t="shared" si="50"/>
        <v>7086</v>
      </c>
      <c r="P94" s="50">
        <f t="shared" si="51"/>
        <v>0</v>
      </c>
      <c r="Q94" s="50">
        <f t="shared" si="52"/>
        <v>7</v>
      </c>
      <c r="R94" s="50">
        <f t="shared" si="53"/>
        <v>1</v>
      </c>
      <c r="S94" s="50">
        <f t="shared" si="56"/>
        <v>0</v>
      </c>
      <c r="T94" s="50">
        <f t="shared" si="54"/>
        <v>0</v>
      </c>
      <c r="U94" s="53">
        <v>10412</v>
      </c>
      <c r="V94" s="49">
        <f t="shared" si="38"/>
        <v>7109</v>
      </c>
      <c r="X94" s="55">
        <v>642</v>
      </c>
      <c r="Y94" s="62">
        <v>3</v>
      </c>
      <c r="Z94" s="62">
        <v>10</v>
      </c>
      <c r="AA94" s="62"/>
      <c r="AB94" s="62">
        <v>3</v>
      </c>
      <c r="AC94" s="55">
        <v>3310</v>
      </c>
      <c r="AD94" s="62">
        <v>1</v>
      </c>
      <c r="AE94" s="62">
        <v>5</v>
      </c>
      <c r="AF94" s="62">
        <v>12</v>
      </c>
      <c r="AG94" s="62">
        <v>23</v>
      </c>
      <c r="AH94" s="62">
        <v>6</v>
      </c>
      <c r="AI94" s="62"/>
      <c r="AJ94" s="62">
        <v>18</v>
      </c>
      <c r="AK94" s="62"/>
      <c r="AL94" s="62">
        <v>1</v>
      </c>
      <c r="AM94" s="62">
        <v>1</v>
      </c>
      <c r="AN94" s="62">
        <v>2</v>
      </c>
      <c r="AO94" s="62"/>
      <c r="AP94" s="62"/>
      <c r="AQ94" s="55"/>
    </row>
    <row r="95" spans="1:43" ht="15">
      <c r="A95" s="48" t="s">
        <v>193</v>
      </c>
      <c r="B95" s="49">
        <v>652</v>
      </c>
      <c r="C95" s="50">
        <f t="shared" si="39"/>
        <v>2</v>
      </c>
      <c r="D95" s="50">
        <f t="shared" si="40"/>
        <v>0</v>
      </c>
      <c r="E95" s="50">
        <f t="shared" si="41"/>
        <v>0</v>
      </c>
      <c r="F95" s="50">
        <f t="shared" si="42"/>
        <v>0</v>
      </c>
      <c r="G95" s="50">
        <f t="shared" si="43"/>
        <v>0</v>
      </c>
      <c r="H95" s="50">
        <f t="shared" si="44"/>
        <v>0</v>
      </c>
      <c r="I95" s="50">
        <f t="shared" si="45"/>
        <v>0</v>
      </c>
      <c r="J95" s="50">
        <f t="shared" si="46"/>
        <v>1</v>
      </c>
      <c r="K95" s="50">
        <f t="shared" si="47"/>
        <v>0</v>
      </c>
      <c r="L95" s="50">
        <f t="shared" si="55"/>
        <v>0</v>
      </c>
      <c r="M95" s="50">
        <f t="shared" si="48"/>
        <v>3</v>
      </c>
      <c r="N95" s="50">
        <f t="shared" si="49"/>
        <v>0</v>
      </c>
      <c r="O95" s="50">
        <f t="shared" si="50"/>
        <v>3420</v>
      </c>
      <c r="P95" s="50">
        <f t="shared" si="51"/>
        <v>0</v>
      </c>
      <c r="Q95" s="50">
        <f t="shared" si="52"/>
        <v>1</v>
      </c>
      <c r="R95" s="50">
        <f t="shared" si="53"/>
        <v>0</v>
      </c>
      <c r="S95" s="50">
        <f t="shared" si="56"/>
        <v>0</v>
      </c>
      <c r="T95" s="50">
        <f t="shared" si="54"/>
        <v>0</v>
      </c>
      <c r="U95" s="53">
        <v>4913</v>
      </c>
      <c r="V95" s="49">
        <f t="shared" si="38"/>
        <v>3427</v>
      </c>
      <c r="X95" s="55">
        <v>647</v>
      </c>
      <c r="Y95" s="62"/>
      <c r="Z95" s="62">
        <v>2</v>
      </c>
      <c r="AA95" s="62"/>
      <c r="AB95" s="62">
        <v>3</v>
      </c>
      <c r="AC95" s="55">
        <v>1296</v>
      </c>
      <c r="AD95" s="62"/>
      <c r="AE95" s="62">
        <v>3</v>
      </c>
      <c r="AF95" s="62"/>
      <c r="AG95" s="62">
        <v>2</v>
      </c>
      <c r="AH95" s="62">
        <v>1</v>
      </c>
      <c r="AI95" s="62"/>
      <c r="AJ95" s="62">
        <v>4</v>
      </c>
      <c r="AK95" s="62"/>
      <c r="AL95" s="62"/>
      <c r="AM95" s="62"/>
      <c r="AN95" s="62"/>
      <c r="AO95" s="62"/>
      <c r="AP95" s="62"/>
      <c r="AQ95" s="55"/>
    </row>
    <row r="96" spans="1:43" ht="15">
      <c r="A96" s="48" t="s">
        <v>195</v>
      </c>
      <c r="B96" s="49">
        <v>656</v>
      </c>
      <c r="C96" s="50">
        <f t="shared" si="39"/>
        <v>6</v>
      </c>
      <c r="D96" s="50">
        <f t="shared" si="40"/>
        <v>0</v>
      </c>
      <c r="E96" s="50">
        <f t="shared" si="41"/>
        <v>0</v>
      </c>
      <c r="F96" s="50">
        <f t="shared" si="42"/>
        <v>2</v>
      </c>
      <c r="G96" s="50">
        <f t="shared" si="43"/>
        <v>0</v>
      </c>
      <c r="H96" s="50">
        <f t="shared" si="44"/>
        <v>4</v>
      </c>
      <c r="I96" s="50">
        <f t="shared" si="45"/>
        <v>4</v>
      </c>
      <c r="J96" s="50">
        <f t="shared" si="46"/>
        <v>1</v>
      </c>
      <c r="K96" s="50">
        <f t="shared" si="47"/>
        <v>0</v>
      </c>
      <c r="L96" s="50">
        <f t="shared" si="55"/>
        <v>0</v>
      </c>
      <c r="M96" s="50">
        <f t="shared" si="48"/>
        <v>3</v>
      </c>
      <c r="N96" s="50">
        <f t="shared" si="49"/>
        <v>5</v>
      </c>
      <c r="O96" s="50">
        <f t="shared" si="50"/>
        <v>766</v>
      </c>
      <c r="P96" s="50">
        <f t="shared" si="51"/>
        <v>0</v>
      </c>
      <c r="Q96" s="50">
        <f t="shared" si="52"/>
        <v>8</v>
      </c>
      <c r="R96" s="50">
        <f t="shared" si="53"/>
        <v>3</v>
      </c>
      <c r="S96" s="50">
        <f t="shared" si="56"/>
        <v>1</v>
      </c>
      <c r="T96" s="50">
        <f t="shared" si="54"/>
        <v>0</v>
      </c>
      <c r="U96" s="53">
        <v>7391</v>
      </c>
      <c r="V96" s="49">
        <f t="shared" si="38"/>
        <v>803</v>
      </c>
      <c r="X96" s="55">
        <v>649</v>
      </c>
      <c r="Y96" s="62">
        <v>1</v>
      </c>
      <c r="Z96" s="62"/>
      <c r="AA96" s="62"/>
      <c r="AB96" s="62">
        <v>2</v>
      </c>
      <c r="AC96" s="55">
        <v>7086</v>
      </c>
      <c r="AD96" s="62">
        <v>2</v>
      </c>
      <c r="AE96" s="62">
        <v>7</v>
      </c>
      <c r="AF96" s="62"/>
      <c r="AG96" s="62">
        <v>9</v>
      </c>
      <c r="AH96" s="62">
        <v>1</v>
      </c>
      <c r="AI96" s="62"/>
      <c r="AJ96" s="62">
        <v>1</v>
      </c>
      <c r="AK96" s="62"/>
      <c r="AL96" s="62"/>
      <c r="AM96" s="62"/>
      <c r="AN96" s="62"/>
      <c r="AO96" s="62"/>
      <c r="AP96" s="62"/>
      <c r="AQ96" s="55"/>
    </row>
    <row r="97" spans="1:43" ht="15">
      <c r="A97" s="48" t="s">
        <v>996</v>
      </c>
      <c r="B97" s="49">
        <v>658</v>
      </c>
      <c r="C97" s="50">
        <f t="shared" si="39"/>
        <v>1</v>
      </c>
      <c r="D97" s="50">
        <f t="shared" si="40"/>
        <v>0</v>
      </c>
      <c r="E97" s="50">
        <f t="shared" si="41"/>
        <v>0</v>
      </c>
      <c r="F97" s="50">
        <f t="shared" si="42"/>
        <v>0</v>
      </c>
      <c r="G97" s="50">
        <f t="shared" si="43"/>
        <v>0</v>
      </c>
      <c r="H97" s="50">
        <f t="shared" si="44"/>
        <v>5</v>
      </c>
      <c r="I97" s="50">
        <f t="shared" si="45"/>
        <v>0</v>
      </c>
      <c r="J97" s="50">
        <f t="shared" si="46"/>
        <v>1</v>
      </c>
      <c r="K97" s="50">
        <f t="shared" si="47"/>
        <v>0</v>
      </c>
      <c r="L97" s="50">
        <f t="shared" si="55"/>
        <v>0</v>
      </c>
      <c r="M97" s="50">
        <f t="shared" si="48"/>
        <v>0</v>
      </c>
      <c r="N97" s="50">
        <f t="shared" si="49"/>
        <v>0</v>
      </c>
      <c r="O97" s="50">
        <f t="shared" si="50"/>
        <v>371</v>
      </c>
      <c r="P97" s="50">
        <f t="shared" si="51"/>
        <v>0</v>
      </c>
      <c r="Q97" s="50">
        <f t="shared" si="52"/>
        <v>1</v>
      </c>
      <c r="R97" s="50">
        <f t="shared" si="53"/>
        <v>1</v>
      </c>
      <c r="S97" s="50">
        <f t="shared" si="56"/>
        <v>0</v>
      </c>
      <c r="T97" s="50">
        <f t="shared" si="54"/>
        <v>0</v>
      </c>
      <c r="U97" s="53">
        <v>1771</v>
      </c>
      <c r="V97" s="49">
        <f t="shared" si="38"/>
        <v>380</v>
      </c>
      <c r="X97" s="55">
        <v>652</v>
      </c>
      <c r="Y97" s="62">
        <v>1</v>
      </c>
      <c r="Z97" s="62">
        <v>2</v>
      </c>
      <c r="AA97" s="62"/>
      <c r="AB97" s="62">
        <v>3</v>
      </c>
      <c r="AC97" s="55">
        <v>3420</v>
      </c>
      <c r="AD97" s="62"/>
      <c r="AE97" s="62">
        <v>1</v>
      </c>
      <c r="AF97" s="62"/>
      <c r="AG97" s="62"/>
      <c r="AH97" s="62"/>
      <c r="AI97" s="62"/>
      <c r="AJ97" s="62"/>
      <c r="AK97" s="62"/>
      <c r="AL97" s="62"/>
      <c r="AM97" s="62"/>
      <c r="AN97" s="62"/>
      <c r="AO97" s="62"/>
      <c r="AP97" s="62"/>
      <c r="AQ97" s="55"/>
    </row>
    <row r="98" spans="1:43" ht="15">
      <c r="A98" s="48" t="s">
        <v>199</v>
      </c>
      <c r="B98" s="49">
        <v>659</v>
      </c>
      <c r="C98" s="50">
        <f t="shared" si="39"/>
        <v>1</v>
      </c>
      <c r="D98" s="50">
        <f t="shared" si="40"/>
        <v>1</v>
      </c>
      <c r="E98" s="50">
        <f t="shared" si="41"/>
        <v>0</v>
      </c>
      <c r="F98" s="50">
        <f t="shared" si="42"/>
        <v>3</v>
      </c>
      <c r="G98" s="50">
        <f t="shared" si="43"/>
        <v>0</v>
      </c>
      <c r="H98" s="50">
        <f t="shared" si="44"/>
        <v>0</v>
      </c>
      <c r="I98" s="50">
        <f t="shared" si="45"/>
        <v>8</v>
      </c>
      <c r="J98" s="50">
        <f t="shared" si="46"/>
        <v>0</v>
      </c>
      <c r="K98" s="50">
        <f t="shared" si="47"/>
        <v>0</v>
      </c>
      <c r="L98" s="50">
        <f t="shared" si="55"/>
        <v>0</v>
      </c>
      <c r="M98" s="50">
        <f t="shared" si="48"/>
        <v>5</v>
      </c>
      <c r="N98" s="50">
        <f t="shared" si="49"/>
        <v>825</v>
      </c>
      <c r="O98" s="50">
        <f t="shared" si="50"/>
        <v>7849</v>
      </c>
      <c r="P98" s="50">
        <f t="shared" si="51"/>
        <v>0</v>
      </c>
      <c r="Q98" s="50">
        <f t="shared" si="52"/>
        <v>147</v>
      </c>
      <c r="R98" s="50">
        <f t="shared" si="53"/>
        <v>6</v>
      </c>
      <c r="S98" s="50">
        <f t="shared" si="56"/>
        <v>0</v>
      </c>
      <c r="T98" s="50">
        <f t="shared" si="54"/>
        <v>0</v>
      </c>
      <c r="U98" s="53">
        <v>21385</v>
      </c>
      <c r="V98" s="49">
        <f t="shared" si="38"/>
        <v>8845</v>
      </c>
      <c r="X98" s="55">
        <v>656</v>
      </c>
      <c r="Y98" s="62">
        <v>1</v>
      </c>
      <c r="Z98" s="62">
        <v>6</v>
      </c>
      <c r="AA98" s="62"/>
      <c r="AB98" s="62">
        <v>3</v>
      </c>
      <c r="AC98" s="55">
        <v>766</v>
      </c>
      <c r="AD98" s="62"/>
      <c r="AE98" s="62">
        <v>8</v>
      </c>
      <c r="AF98" s="62"/>
      <c r="AG98" s="62">
        <v>4</v>
      </c>
      <c r="AH98" s="62">
        <v>5</v>
      </c>
      <c r="AI98" s="62"/>
      <c r="AJ98" s="62">
        <v>3</v>
      </c>
      <c r="AK98" s="62">
        <v>2</v>
      </c>
      <c r="AL98" s="62">
        <v>4</v>
      </c>
      <c r="AM98" s="62"/>
      <c r="AN98" s="62">
        <v>1</v>
      </c>
      <c r="AO98" s="62"/>
      <c r="AP98" s="62"/>
      <c r="AQ98" s="55"/>
    </row>
    <row r="99" spans="1:43" ht="15">
      <c r="A99" s="48" t="s">
        <v>1004</v>
      </c>
      <c r="B99" s="49">
        <v>660</v>
      </c>
      <c r="C99" s="50">
        <f t="shared" si="39"/>
        <v>3</v>
      </c>
      <c r="D99" s="50">
        <f t="shared" si="40"/>
        <v>0</v>
      </c>
      <c r="E99" s="50">
        <f t="shared" si="41"/>
        <v>0</v>
      </c>
      <c r="F99" s="50">
        <f t="shared" si="42"/>
        <v>0</v>
      </c>
      <c r="G99" s="50">
        <f t="shared" si="43"/>
        <v>0</v>
      </c>
      <c r="H99" s="50">
        <f t="shared" si="44"/>
        <v>9</v>
      </c>
      <c r="I99" s="50">
        <f t="shared" si="45"/>
        <v>1</v>
      </c>
      <c r="J99" s="50">
        <f t="shared" si="46"/>
        <v>1</v>
      </c>
      <c r="K99" s="50">
        <f t="shared" si="47"/>
        <v>0</v>
      </c>
      <c r="L99" s="50">
        <f t="shared" si="55"/>
        <v>0</v>
      </c>
      <c r="M99" s="50">
        <f t="shared" si="48"/>
        <v>16</v>
      </c>
      <c r="N99" s="50">
        <f t="shared" si="49"/>
        <v>1</v>
      </c>
      <c r="O99" s="50">
        <f t="shared" si="50"/>
        <v>6261</v>
      </c>
      <c r="P99" s="50">
        <f t="shared" si="51"/>
        <v>0</v>
      </c>
      <c r="Q99" s="50">
        <f t="shared" si="52"/>
        <v>9</v>
      </c>
      <c r="R99" s="50">
        <f t="shared" si="53"/>
        <v>3</v>
      </c>
      <c r="S99" s="50">
        <f t="shared" si="56"/>
        <v>0</v>
      </c>
      <c r="T99" s="50">
        <f t="shared" si="54"/>
        <v>0</v>
      </c>
      <c r="U99" s="53">
        <v>10172</v>
      </c>
      <c r="V99" s="49">
        <f t="shared" si="38"/>
        <v>6304</v>
      </c>
      <c r="X99" s="55">
        <v>658</v>
      </c>
      <c r="Y99" s="62">
        <v>1</v>
      </c>
      <c r="Z99" s="62">
        <v>1</v>
      </c>
      <c r="AA99" s="62"/>
      <c r="AB99" s="62"/>
      <c r="AC99" s="55">
        <v>371</v>
      </c>
      <c r="AD99" s="62"/>
      <c r="AE99" s="62">
        <v>1</v>
      </c>
      <c r="AF99" s="62"/>
      <c r="AG99" s="62">
        <v>5</v>
      </c>
      <c r="AH99" s="62"/>
      <c r="AI99" s="62"/>
      <c r="AJ99" s="62">
        <v>1</v>
      </c>
      <c r="AK99" s="62"/>
      <c r="AL99" s="62"/>
      <c r="AM99" s="62"/>
      <c r="AN99" s="62"/>
      <c r="AO99" s="62"/>
      <c r="AP99" s="62"/>
      <c r="AQ99" s="55"/>
    </row>
    <row r="100" spans="1:43" ht="15">
      <c r="A100" s="48" t="s">
        <v>997</v>
      </c>
      <c r="B100" s="49">
        <v>664</v>
      </c>
      <c r="C100" s="50">
        <f t="shared" si="39"/>
        <v>54</v>
      </c>
      <c r="D100" s="50">
        <f t="shared" si="40"/>
        <v>0</v>
      </c>
      <c r="E100" s="50">
        <f t="shared" si="41"/>
        <v>2</v>
      </c>
      <c r="F100" s="50">
        <f t="shared" si="42"/>
        <v>0</v>
      </c>
      <c r="G100" s="50">
        <f t="shared" si="43"/>
        <v>8</v>
      </c>
      <c r="H100" s="50">
        <f t="shared" si="44"/>
        <v>10</v>
      </c>
      <c r="I100" s="50">
        <f t="shared" si="45"/>
        <v>4</v>
      </c>
      <c r="J100" s="50">
        <f t="shared" si="46"/>
        <v>1</v>
      </c>
      <c r="K100" s="50">
        <f t="shared" si="47"/>
        <v>1</v>
      </c>
      <c r="L100" s="50">
        <f t="shared" si="55"/>
        <v>0</v>
      </c>
      <c r="M100" s="50">
        <f t="shared" si="48"/>
        <v>2</v>
      </c>
      <c r="N100" s="50">
        <f t="shared" si="49"/>
        <v>11</v>
      </c>
      <c r="O100" s="50">
        <f t="shared" si="50"/>
        <v>1058</v>
      </c>
      <c r="P100" s="50">
        <f t="shared" si="51"/>
        <v>2</v>
      </c>
      <c r="Q100" s="50">
        <f t="shared" si="52"/>
        <v>8</v>
      </c>
      <c r="R100" s="50">
        <f t="shared" si="53"/>
        <v>25</v>
      </c>
      <c r="S100" s="50">
        <f t="shared" si="56"/>
        <v>0</v>
      </c>
      <c r="T100" s="50">
        <f t="shared" si="54"/>
        <v>0</v>
      </c>
      <c r="U100" s="53">
        <v>9996</v>
      </c>
      <c r="V100" s="49">
        <f t="shared" ref="V100:V129" si="57">SUM(C100:T100)</f>
        <v>1186</v>
      </c>
      <c r="X100" s="55">
        <v>659</v>
      </c>
      <c r="Y100" s="62"/>
      <c r="Z100" s="62">
        <v>1</v>
      </c>
      <c r="AA100" s="62">
        <v>1</v>
      </c>
      <c r="AB100" s="62">
        <v>5</v>
      </c>
      <c r="AC100" s="55">
        <v>7849</v>
      </c>
      <c r="AD100" s="62"/>
      <c r="AE100" s="62">
        <v>147</v>
      </c>
      <c r="AF100" s="62"/>
      <c r="AG100" s="62"/>
      <c r="AH100" s="62">
        <v>825</v>
      </c>
      <c r="AI100" s="62"/>
      <c r="AJ100" s="62">
        <v>6</v>
      </c>
      <c r="AK100" s="62">
        <v>3</v>
      </c>
      <c r="AL100" s="62">
        <v>8</v>
      </c>
      <c r="AM100" s="62"/>
      <c r="AN100" s="62"/>
      <c r="AO100" s="62"/>
      <c r="AP100" s="62"/>
      <c r="AQ100" s="55"/>
    </row>
    <row r="101" spans="1:43" ht="15">
      <c r="A101" s="48" t="s">
        <v>207</v>
      </c>
      <c r="B101" s="49">
        <v>665</v>
      </c>
      <c r="C101" s="50">
        <f t="shared" ref="C101:C129" si="58">+VLOOKUP($B101,$X$6:$AP$131,3,0)</f>
        <v>9</v>
      </c>
      <c r="D101" s="50">
        <f t="shared" ref="D101:D129" si="59">+VLOOKUP($B101,$X$6:$AP$131,4,0)</f>
        <v>2</v>
      </c>
      <c r="E101" s="50">
        <f t="shared" ref="E101:E129" si="60">+VLOOKUP($B101,$X$6:$AP$131,16,0)</f>
        <v>0</v>
      </c>
      <c r="F101" s="50">
        <f t="shared" ref="F101:F129" si="61">+VLOOKUP($B101,$X$6:$AP$131,14,0)</f>
        <v>3</v>
      </c>
      <c r="G101" s="50">
        <f t="shared" ref="G101:G129" si="62">+VLOOKUP($B101,$X$6:$AP$131,7,0)</f>
        <v>0</v>
      </c>
      <c r="H101" s="50">
        <f t="shared" ref="H101:H129" si="63">+VLOOKUP($B101,$X$6:$AP$131,10,0)</f>
        <v>0</v>
      </c>
      <c r="I101" s="50">
        <f t="shared" ref="I101:I129" si="64">+VLOOKUP($B101,$X$6:$AP$131,15,0)</f>
        <v>10</v>
      </c>
      <c r="J101" s="50">
        <f t="shared" ref="J101:J129" si="65">+VLOOKUP($B101,$X$6:$AP$131,2,0)</f>
        <v>2</v>
      </c>
      <c r="K101" s="50">
        <f t="shared" ref="K101:K129" si="66">+VLOOKUP($B101,$X$6:$AP$131,9,0)</f>
        <v>0</v>
      </c>
      <c r="L101" s="50">
        <f t="shared" si="55"/>
        <v>0</v>
      </c>
      <c r="M101" s="50">
        <f t="shared" ref="M101:M129" si="67">+VLOOKUP($B101,$X$6:$AP$131,5,0)</f>
        <v>14</v>
      </c>
      <c r="N101" s="50">
        <f t="shared" ref="N101:N129" si="68">+VLOOKUP($B101,$X$6:$AP$131,11,0)</f>
        <v>207</v>
      </c>
      <c r="O101" s="50">
        <f t="shared" ref="O101:O129" si="69">+VLOOKUP($B101,$X$6:$AP$131,6,0)</f>
        <v>14793</v>
      </c>
      <c r="P101" s="50">
        <f t="shared" ref="P101:P129" si="70">+VLOOKUP($B101,$X$6:$AP$131,12,0)</f>
        <v>0</v>
      </c>
      <c r="Q101" s="50">
        <f t="shared" ref="Q101:Q129" si="71">+VLOOKUP($B101,$X$6:$AP$131,8,0)</f>
        <v>153</v>
      </c>
      <c r="R101" s="50">
        <f t="shared" ref="R101:R129" si="72">+VLOOKUP($B101,$X$6:$AP$131,13,0)</f>
        <v>13</v>
      </c>
      <c r="S101" s="50">
        <f t="shared" si="56"/>
        <v>0</v>
      </c>
      <c r="T101" s="50">
        <f t="shared" ref="T101:T129" si="73">+VLOOKUP($B101,$X$6:$AP$131,19,0)</f>
        <v>0</v>
      </c>
      <c r="U101" s="53">
        <v>29142</v>
      </c>
      <c r="V101" s="49">
        <f t="shared" si="57"/>
        <v>15206</v>
      </c>
      <c r="X101" s="55">
        <v>660</v>
      </c>
      <c r="Y101" s="62">
        <v>1</v>
      </c>
      <c r="Z101" s="62">
        <v>3</v>
      </c>
      <c r="AA101" s="62"/>
      <c r="AB101" s="62">
        <v>16</v>
      </c>
      <c r="AC101" s="55">
        <v>6261</v>
      </c>
      <c r="AD101" s="62"/>
      <c r="AE101" s="62">
        <v>9</v>
      </c>
      <c r="AF101" s="62"/>
      <c r="AG101" s="62">
        <v>9</v>
      </c>
      <c r="AH101" s="62">
        <v>1</v>
      </c>
      <c r="AI101" s="62"/>
      <c r="AJ101" s="62">
        <v>3</v>
      </c>
      <c r="AK101" s="62"/>
      <c r="AL101" s="62">
        <v>1</v>
      </c>
      <c r="AM101" s="62"/>
      <c r="AN101" s="62"/>
      <c r="AO101" s="62"/>
      <c r="AP101" s="62"/>
      <c r="AQ101" s="55"/>
    </row>
    <row r="102" spans="1:43" ht="15">
      <c r="A102" s="48" t="s">
        <v>209</v>
      </c>
      <c r="B102" s="49">
        <v>667</v>
      </c>
      <c r="C102" s="50">
        <f t="shared" si="58"/>
        <v>2</v>
      </c>
      <c r="D102" s="50">
        <f t="shared" si="59"/>
        <v>0</v>
      </c>
      <c r="E102" s="50">
        <f t="shared" si="60"/>
        <v>0</v>
      </c>
      <c r="F102" s="50">
        <f t="shared" si="61"/>
        <v>0</v>
      </c>
      <c r="G102" s="50">
        <f t="shared" si="62"/>
        <v>0</v>
      </c>
      <c r="H102" s="50">
        <f t="shared" si="63"/>
        <v>7</v>
      </c>
      <c r="I102" s="50">
        <f t="shared" si="64"/>
        <v>0</v>
      </c>
      <c r="J102" s="50">
        <f t="shared" si="65"/>
        <v>0</v>
      </c>
      <c r="K102" s="50">
        <f t="shared" si="66"/>
        <v>0</v>
      </c>
      <c r="L102" s="50">
        <f t="shared" si="55"/>
        <v>0</v>
      </c>
      <c r="M102" s="50">
        <f t="shared" si="67"/>
        <v>2</v>
      </c>
      <c r="N102" s="50">
        <f t="shared" si="68"/>
        <v>6</v>
      </c>
      <c r="O102" s="50">
        <f t="shared" si="69"/>
        <v>6627</v>
      </c>
      <c r="P102" s="50">
        <f t="shared" si="70"/>
        <v>0</v>
      </c>
      <c r="Q102" s="50">
        <f t="shared" si="71"/>
        <v>32</v>
      </c>
      <c r="R102" s="50">
        <f t="shared" si="72"/>
        <v>3</v>
      </c>
      <c r="S102" s="50">
        <f t="shared" si="56"/>
        <v>0</v>
      </c>
      <c r="T102" s="50">
        <f t="shared" si="73"/>
        <v>0</v>
      </c>
      <c r="U102" s="53">
        <v>9951</v>
      </c>
      <c r="V102" s="49">
        <f t="shared" si="57"/>
        <v>6679</v>
      </c>
      <c r="X102" s="55">
        <v>664</v>
      </c>
      <c r="Y102" s="62">
        <v>1</v>
      </c>
      <c r="Z102" s="62">
        <v>54</v>
      </c>
      <c r="AA102" s="62"/>
      <c r="AB102" s="62">
        <v>2</v>
      </c>
      <c r="AC102" s="55">
        <v>1058</v>
      </c>
      <c r="AD102" s="62">
        <v>8</v>
      </c>
      <c r="AE102" s="62">
        <v>8</v>
      </c>
      <c r="AF102" s="62">
        <v>1</v>
      </c>
      <c r="AG102" s="62">
        <v>10</v>
      </c>
      <c r="AH102" s="62">
        <v>11</v>
      </c>
      <c r="AI102" s="62">
        <v>2</v>
      </c>
      <c r="AJ102" s="62">
        <v>25</v>
      </c>
      <c r="AK102" s="62"/>
      <c r="AL102" s="62">
        <v>4</v>
      </c>
      <c r="AM102" s="62">
        <v>2</v>
      </c>
      <c r="AN102" s="62"/>
      <c r="AO102" s="62"/>
      <c r="AP102" s="62"/>
      <c r="AQ102" s="55"/>
    </row>
    <row r="103" spans="1:43" ht="15">
      <c r="A103" s="48" t="s">
        <v>211</v>
      </c>
      <c r="B103" s="49">
        <v>670</v>
      </c>
      <c r="C103" s="50">
        <f t="shared" si="58"/>
        <v>5</v>
      </c>
      <c r="D103" s="50">
        <f t="shared" si="59"/>
        <v>0</v>
      </c>
      <c r="E103" s="50">
        <f t="shared" si="60"/>
        <v>0</v>
      </c>
      <c r="F103" s="50">
        <f t="shared" si="61"/>
        <v>2</v>
      </c>
      <c r="G103" s="50">
        <f t="shared" si="62"/>
        <v>0</v>
      </c>
      <c r="H103" s="50">
        <f t="shared" si="63"/>
        <v>24</v>
      </c>
      <c r="I103" s="50">
        <f t="shared" si="64"/>
        <v>1</v>
      </c>
      <c r="J103" s="50">
        <f t="shared" si="65"/>
        <v>3</v>
      </c>
      <c r="K103" s="50">
        <f t="shared" si="66"/>
        <v>3</v>
      </c>
      <c r="L103" s="50">
        <f t="shared" si="55"/>
        <v>0</v>
      </c>
      <c r="M103" s="50">
        <f t="shared" si="67"/>
        <v>5</v>
      </c>
      <c r="N103" s="50">
        <f t="shared" si="68"/>
        <v>8</v>
      </c>
      <c r="O103" s="50">
        <f t="shared" si="69"/>
        <v>4468</v>
      </c>
      <c r="P103" s="50">
        <f t="shared" si="70"/>
        <v>0</v>
      </c>
      <c r="Q103" s="50">
        <f t="shared" si="71"/>
        <v>51</v>
      </c>
      <c r="R103" s="50">
        <f t="shared" si="72"/>
        <v>11</v>
      </c>
      <c r="S103" s="50">
        <f t="shared" si="56"/>
        <v>1</v>
      </c>
      <c r="T103" s="50">
        <f t="shared" si="73"/>
        <v>0</v>
      </c>
      <c r="U103" s="53">
        <v>13828</v>
      </c>
      <c r="V103" s="49">
        <f t="shared" si="57"/>
        <v>4582</v>
      </c>
      <c r="X103" s="55">
        <v>665</v>
      </c>
      <c r="Y103" s="62">
        <v>2</v>
      </c>
      <c r="Z103" s="62">
        <v>9</v>
      </c>
      <c r="AA103" s="62">
        <v>2</v>
      </c>
      <c r="AB103" s="62">
        <v>14</v>
      </c>
      <c r="AC103" s="55">
        <v>14793</v>
      </c>
      <c r="AD103" s="62"/>
      <c r="AE103" s="62">
        <v>153</v>
      </c>
      <c r="AF103" s="62"/>
      <c r="AG103" s="62"/>
      <c r="AH103" s="62">
        <v>207</v>
      </c>
      <c r="AI103" s="62"/>
      <c r="AJ103" s="62">
        <v>13</v>
      </c>
      <c r="AK103" s="62">
        <v>3</v>
      </c>
      <c r="AL103" s="62">
        <v>10</v>
      </c>
      <c r="AM103" s="62"/>
      <c r="AN103" s="62"/>
      <c r="AO103" s="62"/>
      <c r="AP103" s="62"/>
      <c r="AQ103" s="55"/>
    </row>
    <row r="104" spans="1:43" ht="15">
      <c r="A104" s="48" t="s">
        <v>213</v>
      </c>
      <c r="B104" s="49">
        <v>674</v>
      </c>
      <c r="C104" s="50">
        <f t="shared" si="58"/>
        <v>0</v>
      </c>
      <c r="D104" s="50">
        <f t="shared" si="59"/>
        <v>0</v>
      </c>
      <c r="E104" s="50">
        <f t="shared" si="60"/>
        <v>0</v>
      </c>
      <c r="F104" s="50">
        <f t="shared" si="61"/>
        <v>0</v>
      </c>
      <c r="G104" s="50">
        <f t="shared" si="62"/>
        <v>1</v>
      </c>
      <c r="H104" s="50">
        <f t="shared" si="63"/>
        <v>11</v>
      </c>
      <c r="I104" s="50">
        <f t="shared" si="64"/>
        <v>4</v>
      </c>
      <c r="J104" s="50">
        <f t="shared" si="65"/>
        <v>2</v>
      </c>
      <c r="K104" s="50">
        <f t="shared" si="66"/>
        <v>0</v>
      </c>
      <c r="L104" s="50">
        <f t="shared" si="55"/>
        <v>0</v>
      </c>
      <c r="M104" s="50">
        <f t="shared" si="67"/>
        <v>1</v>
      </c>
      <c r="N104" s="50">
        <f t="shared" si="68"/>
        <v>11</v>
      </c>
      <c r="O104" s="50">
        <f t="shared" si="69"/>
        <v>3160</v>
      </c>
      <c r="P104" s="50">
        <f t="shared" si="70"/>
        <v>0</v>
      </c>
      <c r="Q104" s="50">
        <f t="shared" si="71"/>
        <v>12</v>
      </c>
      <c r="R104" s="50">
        <f t="shared" si="72"/>
        <v>6</v>
      </c>
      <c r="S104" s="50">
        <f t="shared" si="56"/>
        <v>1</v>
      </c>
      <c r="T104" s="50">
        <f t="shared" si="73"/>
        <v>0</v>
      </c>
      <c r="U104" s="53">
        <v>11404</v>
      </c>
      <c r="V104" s="49">
        <f t="shared" si="57"/>
        <v>3209</v>
      </c>
      <c r="X104" s="55">
        <v>667</v>
      </c>
      <c r="Y104" s="62"/>
      <c r="Z104" s="62">
        <v>2</v>
      </c>
      <c r="AA104" s="62"/>
      <c r="AB104" s="62">
        <v>2</v>
      </c>
      <c r="AC104" s="55">
        <v>6627</v>
      </c>
      <c r="AD104" s="62"/>
      <c r="AE104" s="62">
        <v>32</v>
      </c>
      <c r="AF104" s="62"/>
      <c r="AG104" s="62">
        <v>7</v>
      </c>
      <c r="AH104" s="62">
        <v>6</v>
      </c>
      <c r="AI104" s="62"/>
      <c r="AJ104" s="62">
        <v>3</v>
      </c>
      <c r="AK104" s="62"/>
      <c r="AL104" s="62"/>
      <c r="AM104" s="62"/>
      <c r="AN104" s="62"/>
      <c r="AO104" s="62"/>
      <c r="AP104" s="62"/>
      <c r="AQ104" s="55"/>
    </row>
    <row r="105" spans="1:43" ht="15">
      <c r="A105" s="48" t="s">
        <v>1006</v>
      </c>
      <c r="B105" s="49">
        <v>679</v>
      </c>
      <c r="C105" s="50">
        <f t="shared" si="58"/>
        <v>5</v>
      </c>
      <c r="D105" s="50">
        <f t="shared" si="59"/>
        <v>1</v>
      </c>
      <c r="E105" s="50">
        <f t="shared" si="60"/>
        <v>0</v>
      </c>
      <c r="F105" s="50">
        <f t="shared" si="61"/>
        <v>2</v>
      </c>
      <c r="G105" s="50">
        <f t="shared" si="62"/>
        <v>2</v>
      </c>
      <c r="H105" s="50">
        <f t="shared" si="63"/>
        <v>8</v>
      </c>
      <c r="I105" s="50">
        <f t="shared" si="64"/>
        <v>1</v>
      </c>
      <c r="J105" s="50">
        <f t="shared" si="65"/>
        <v>0</v>
      </c>
      <c r="K105" s="50">
        <f t="shared" si="66"/>
        <v>0</v>
      </c>
      <c r="L105" s="50">
        <f t="shared" si="55"/>
        <v>0</v>
      </c>
      <c r="M105" s="50">
        <f t="shared" si="67"/>
        <v>2</v>
      </c>
      <c r="N105" s="50">
        <f t="shared" si="68"/>
        <v>7</v>
      </c>
      <c r="O105" s="50">
        <f t="shared" si="69"/>
        <v>1607</v>
      </c>
      <c r="P105" s="50">
        <f t="shared" si="70"/>
        <v>1</v>
      </c>
      <c r="Q105" s="50">
        <f t="shared" si="71"/>
        <v>2</v>
      </c>
      <c r="R105" s="50">
        <f t="shared" si="72"/>
        <v>12</v>
      </c>
      <c r="S105" s="50">
        <f t="shared" si="56"/>
        <v>1</v>
      </c>
      <c r="T105" s="50">
        <f t="shared" si="73"/>
        <v>0</v>
      </c>
      <c r="U105" s="53">
        <v>12163</v>
      </c>
      <c r="V105" s="49">
        <f t="shared" si="57"/>
        <v>1651</v>
      </c>
      <c r="X105" s="55">
        <v>670</v>
      </c>
      <c r="Y105" s="62">
        <v>3</v>
      </c>
      <c r="Z105" s="62">
        <v>5</v>
      </c>
      <c r="AA105" s="62"/>
      <c r="AB105" s="62">
        <v>5</v>
      </c>
      <c r="AC105" s="55">
        <v>4468</v>
      </c>
      <c r="AD105" s="62"/>
      <c r="AE105" s="62">
        <v>51</v>
      </c>
      <c r="AF105" s="62">
        <v>3</v>
      </c>
      <c r="AG105" s="62">
        <v>24</v>
      </c>
      <c r="AH105" s="62">
        <v>8</v>
      </c>
      <c r="AI105" s="62"/>
      <c r="AJ105" s="62">
        <v>11</v>
      </c>
      <c r="AK105" s="62">
        <v>2</v>
      </c>
      <c r="AL105" s="62">
        <v>1</v>
      </c>
      <c r="AM105" s="62"/>
      <c r="AN105" s="62">
        <v>1</v>
      </c>
      <c r="AO105" s="62"/>
      <c r="AP105" s="62"/>
      <c r="AQ105" s="55"/>
    </row>
    <row r="106" spans="1:43" ht="15">
      <c r="A106" s="48" t="s">
        <v>219</v>
      </c>
      <c r="B106" s="49">
        <v>686</v>
      </c>
      <c r="C106" s="50">
        <f t="shared" si="58"/>
        <v>6</v>
      </c>
      <c r="D106" s="50">
        <f t="shared" si="59"/>
        <v>0</v>
      </c>
      <c r="E106" s="50">
        <f t="shared" si="60"/>
        <v>0</v>
      </c>
      <c r="F106" s="50">
        <f t="shared" si="61"/>
        <v>1</v>
      </c>
      <c r="G106" s="50">
        <f t="shared" si="62"/>
        <v>2</v>
      </c>
      <c r="H106" s="50">
        <f t="shared" si="63"/>
        <v>31</v>
      </c>
      <c r="I106" s="50">
        <f t="shared" si="64"/>
        <v>10</v>
      </c>
      <c r="J106" s="50">
        <f t="shared" si="65"/>
        <v>3</v>
      </c>
      <c r="K106" s="50">
        <f t="shared" si="66"/>
        <v>2</v>
      </c>
      <c r="L106" s="50">
        <f t="shared" si="55"/>
        <v>0</v>
      </c>
      <c r="M106" s="50">
        <f t="shared" si="67"/>
        <v>3</v>
      </c>
      <c r="N106" s="50">
        <f t="shared" si="68"/>
        <v>26</v>
      </c>
      <c r="O106" s="50">
        <f t="shared" si="69"/>
        <v>1864</v>
      </c>
      <c r="P106" s="50">
        <f t="shared" si="70"/>
        <v>0</v>
      </c>
      <c r="Q106" s="50">
        <f t="shared" si="71"/>
        <v>11</v>
      </c>
      <c r="R106" s="50">
        <f t="shared" si="72"/>
        <v>22</v>
      </c>
      <c r="S106" s="50">
        <f t="shared" si="56"/>
        <v>1</v>
      </c>
      <c r="T106" s="50">
        <f t="shared" si="73"/>
        <v>0</v>
      </c>
      <c r="U106" s="53">
        <v>17417</v>
      </c>
      <c r="V106" s="49">
        <f t="shared" si="57"/>
        <v>1982</v>
      </c>
      <c r="X106" s="55">
        <v>674</v>
      </c>
      <c r="Y106" s="62">
        <v>2</v>
      </c>
      <c r="Z106" s="62"/>
      <c r="AA106" s="62"/>
      <c r="AB106" s="62">
        <v>1</v>
      </c>
      <c r="AC106" s="55">
        <v>3160</v>
      </c>
      <c r="AD106" s="62">
        <v>1</v>
      </c>
      <c r="AE106" s="62">
        <v>12</v>
      </c>
      <c r="AF106" s="62"/>
      <c r="AG106" s="62">
        <v>11</v>
      </c>
      <c r="AH106" s="62">
        <v>11</v>
      </c>
      <c r="AI106" s="62"/>
      <c r="AJ106" s="62">
        <v>6</v>
      </c>
      <c r="AK106" s="62"/>
      <c r="AL106" s="62">
        <v>4</v>
      </c>
      <c r="AM106" s="62"/>
      <c r="AN106" s="62">
        <v>1</v>
      </c>
      <c r="AO106" s="62"/>
      <c r="AP106" s="62"/>
      <c r="AQ106" s="55"/>
    </row>
    <row r="107" spans="1:43" ht="15">
      <c r="A107" s="48" t="s">
        <v>221</v>
      </c>
      <c r="B107" s="49">
        <v>690</v>
      </c>
      <c r="C107" s="50">
        <f t="shared" si="58"/>
        <v>1</v>
      </c>
      <c r="D107" s="50">
        <f t="shared" si="59"/>
        <v>0</v>
      </c>
      <c r="E107" s="50">
        <f t="shared" si="60"/>
        <v>0</v>
      </c>
      <c r="F107" s="50">
        <f t="shared" si="61"/>
        <v>0</v>
      </c>
      <c r="G107" s="50">
        <f t="shared" si="62"/>
        <v>1</v>
      </c>
      <c r="H107" s="50">
        <f t="shared" si="63"/>
        <v>14</v>
      </c>
      <c r="I107" s="50">
        <f t="shared" si="64"/>
        <v>3</v>
      </c>
      <c r="J107" s="50">
        <f t="shared" si="65"/>
        <v>1</v>
      </c>
      <c r="K107" s="50">
        <f t="shared" si="66"/>
        <v>0</v>
      </c>
      <c r="L107" s="50">
        <f t="shared" si="55"/>
        <v>5</v>
      </c>
      <c r="M107" s="50">
        <f t="shared" si="67"/>
        <v>2</v>
      </c>
      <c r="N107" s="50">
        <f t="shared" si="68"/>
        <v>8</v>
      </c>
      <c r="O107" s="50">
        <f t="shared" si="69"/>
        <v>1520</v>
      </c>
      <c r="P107" s="50">
        <f t="shared" si="70"/>
        <v>0</v>
      </c>
      <c r="Q107" s="50">
        <f t="shared" si="71"/>
        <v>3</v>
      </c>
      <c r="R107" s="50">
        <f t="shared" si="72"/>
        <v>8</v>
      </c>
      <c r="S107" s="50">
        <f t="shared" si="56"/>
        <v>0</v>
      </c>
      <c r="T107" s="50">
        <f t="shared" si="73"/>
        <v>0</v>
      </c>
      <c r="U107" s="53">
        <v>6029</v>
      </c>
      <c r="V107" s="49">
        <f t="shared" si="57"/>
        <v>1566</v>
      </c>
      <c r="X107" s="55">
        <v>679</v>
      </c>
      <c r="Y107" s="62"/>
      <c r="Z107" s="62">
        <v>5</v>
      </c>
      <c r="AA107" s="62">
        <v>1</v>
      </c>
      <c r="AB107" s="62">
        <v>2</v>
      </c>
      <c r="AC107" s="55">
        <v>1607</v>
      </c>
      <c r="AD107" s="62">
        <v>2</v>
      </c>
      <c r="AE107" s="62">
        <v>2</v>
      </c>
      <c r="AF107" s="62"/>
      <c r="AG107" s="62">
        <v>8</v>
      </c>
      <c r="AH107" s="62">
        <v>7</v>
      </c>
      <c r="AI107" s="62">
        <v>1</v>
      </c>
      <c r="AJ107" s="62">
        <v>12</v>
      </c>
      <c r="AK107" s="62">
        <v>2</v>
      </c>
      <c r="AL107" s="62">
        <v>1</v>
      </c>
      <c r="AM107" s="62"/>
      <c r="AN107" s="62">
        <v>1</v>
      </c>
      <c r="AO107" s="62"/>
      <c r="AP107" s="62"/>
      <c r="AQ107" s="55"/>
    </row>
    <row r="108" spans="1:43" ht="15">
      <c r="A108" s="48" t="s">
        <v>223</v>
      </c>
      <c r="B108" s="49">
        <v>697</v>
      </c>
      <c r="C108" s="50">
        <f t="shared" si="58"/>
        <v>60</v>
      </c>
      <c r="D108" s="50">
        <f t="shared" si="59"/>
        <v>0</v>
      </c>
      <c r="E108" s="50">
        <f t="shared" si="60"/>
        <v>3</v>
      </c>
      <c r="F108" s="50">
        <f t="shared" si="61"/>
        <v>4</v>
      </c>
      <c r="G108" s="50">
        <f t="shared" si="62"/>
        <v>3</v>
      </c>
      <c r="H108" s="50">
        <f t="shared" si="63"/>
        <v>2</v>
      </c>
      <c r="I108" s="50">
        <f t="shared" si="64"/>
        <v>6</v>
      </c>
      <c r="J108" s="50">
        <f t="shared" si="65"/>
        <v>1</v>
      </c>
      <c r="K108" s="50">
        <f t="shared" si="66"/>
        <v>0</v>
      </c>
      <c r="L108" s="50">
        <f t="shared" si="55"/>
        <v>0</v>
      </c>
      <c r="M108" s="50">
        <f t="shared" si="67"/>
        <v>4</v>
      </c>
      <c r="N108" s="50">
        <f t="shared" si="68"/>
        <v>4</v>
      </c>
      <c r="O108" s="50">
        <f t="shared" si="69"/>
        <v>4379</v>
      </c>
      <c r="P108" s="50">
        <f t="shared" si="70"/>
        <v>0</v>
      </c>
      <c r="Q108" s="50">
        <f t="shared" si="71"/>
        <v>9</v>
      </c>
      <c r="R108" s="50">
        <f t="shared" si="72"/>
        <v>20</v>
      </c>
      <c r="S108" s="50">
        <f t="shared" si="56"/>
        <v>8</v>
      </c>
      <c r="T108" s="50">
        <f t="shared" si="73"/>
        <v>0</v>
      </c>
      <c r="U108" s="53">
        <v>16696</v>
      </c>
      <c r="V108" s="49">
        <f t="shared" si="57"/>
        <v>4503</v>
      </c>
      <c r="X108" s="55">
        <v>686</v>
      </c>
      <c r="Y108" s="62">
        <v>3</v>
      </c>
      <c r="Z108" s="62">
        <v>6</v>
      </c>
      <c r="AA108" s="62"/>
      <c r="AB108" s="62">
        <v>3</v>
      </c>
      <c r="AC108" s="55">
        <v>1864</v>
      </c>
      <c r="AD108" s="62">
        <v>2</v>
      </c>
      <c r="AE108" s="62">
        <v>11</v>
      </c>
      <c r="AF108" s="62">
        <v>2</v>
      </c>
      <c r="AG108" s="62">
        <v>31</v>
      </c>
      <c r="AH108" s="62">
        <v>26</v>
      </c>
      <c r="AI108" s="62"/>
      <c r="AJ108" s="62">
        <v>22</v>
      </c>
      <c r="AK108" s="62">
        <v>1</v>
      </c>
      <c r="AL108" s="62">
        <v>10</v>
      </c>
      <c r="AM108" s="62"/>
      <c r="AN108" s="62">
        <v>1</v>
      </c>
      <c r="AO108" s="62"/>
      <c r="AP108" s="62"/>
      <c r="AQ108" s="55"/>
    </row>
    <row r="109" spans="1:43" ht="15">
      <c r="A109" s="48" t="s">
        <v>225</v>
      </c>
      <c r="B109" s="49">
        <v>736</v>
      </c>
      <c r="C109" s="50">
        <f t="shared" si="58"/>
        <v>53</v>
      </c>
      <c r="D109" s="50">
        <f t="shared" si="59"/>
        <v>1</v>
      </c>
      <c r="E109" s="50">
        <f t="shared" si="60"/>
        <v>0</v>
      </c>
      <c r="F109" s="50">
        <f t="shared" si="61"/>
        <v>6</v>
      </c>
      <c r="G109" s="50">
        <f t="shared" si="62"/>
        <v>3</v>
      </c>
      <c r="H109" s="50">
        <f t="shared" si="63"/>
        <v>2</v>
      </c>
      <c r="I109" s="50">
        <f t="shared" si="64"/>
        <v>7</v>
      </c>
      <c r="J109" s="50">
        <f t="shared" si="65"/>
        <v>2</v>
      </c>
      <c r="K109" s="50">
        <f t="shared" si="66"/>
        <v>3</v>
      </c>
      <c r="L109" s="50">
        <f t="shared" si="55"/>
        <v>1</v>
      </c>
      <c r="M109" s="50">
        <f t="shared" si="67"/>
        <v>7</v>
      </c>
      <c r="N109" s="50">
        <f t="shared" si="68"/>
        <v>712</v>
      </c>
      <c r="O109" s="50">
        <f t="shared" si="69"/>
        <v>5788</v>
      </c>
      <c r="P109" s="50">
        <f t="shared" si="70"/>
        <v>0</v>
      </c>
      <c r="Q109" s="50">
        <f t="shared" si="71"/>
        <v>50</v>
      </c>
      <c r="R109" s="50">
        <f t="shared" si="72"/>
        <v>28</v>
      </c>
      <c r="S109" s="50">
        <f t="shared" si="56"/>
        <v>2</v>
      </c>
      <c r="T109" s="50">
        <f t="shared" si="73"/>
        <v>0</v>
      </c>
      <c r="U109" s="53">
        <v>28766</v>
      </c>
      <c r="V109" s="49">
        <f t="shared" si="57"/>
        <v>6665</v>
      </c>
      <c r="X109" s="55">
        <v>690</v>
      </c>
      <c r="Y109" s="62">
        <v>1</v>
      </c>
      <c r="Z109" s="62">
        <v>1</v>
      </c>
      <c r="AA109" s="62"/>
      <c r="AB109" s="62">
        <v>2</v>
      </c>
      <c r="AC109" s="55">
        <v>1520</v>
      </c>
      <c r="AD109" s="62">
        <v>1</v>
      </c>
      <c r="AE109" s="62">
        <v>3</v>
      </c>
      <c r="AF109" s="62"/>
      <c r="AG109" s="62">
        <v>14</v>
      </c>
      <c r="AH109" s="62">
        <v>8</v>
      </c>
      <c r="AI109" s="62"/>
      <c r="AJ109" s="62">
        <v>8</v>
      </c>
      <c r="AK109" s="62"/>
      <c r="AL109" s="62">
        <v>3</v>
      </c>
      <c r="AM109" s="62"/>
      <c r="AN109" s="62"/>
      <c r="AO109" s="62">
        <v>5</v>
      </c>
      <c r="AP109" s="62"/>
      <c r="AQ109" s="55"/>
    </row>
    <row r="110" spans="1:43" ht="15">
      <c r="A110" s="48" t="s">
        <v>228</v>
      </c>
      <c r="B110" s="49">
        <v>756</v>
      </c>
      <c r="C110" s="50">
        <f t="shared" si="58"/>
        <v>16</v>
      </c>
      <c r="D110" s="50">
        <f t="shared" si="59"/>
        <v>1</v>
      </c>
      <c r="E110" s="50">
        <f t="shared" si="60"/>
        <v>1</v>
      </c>
      <c r="F110" s="50">
        <f t="shared" si="61"/>
        <v>1</v>
      </c>
      <c r="G110" s="50">
        <f t="shared" si="62"/>
        <v>4</v>
      </c>
      <c r="H110" s="50">
        <f t="shared" si="63"/>
        <v>20</v>
      </c>
      <c r="I110" s="50">
        <f t="shared" si="64"/>
        <v>4</v>
      </c>
      <c r="J110" s="50">
        <f t="shared" si="65"/>
        <v>6</v>
      </c>
      <c r="K110" s="50">
        <f t="shared" si="66"/>
        <v>1</v>
      </c>
      <c r="L110" s="50">
        <f t="shared" si="55"/>
        <v>0</v>
      </c>
      <c r="M110" s="50">
        <f t="shared" si="67"/>
        <v>3</v>
      </c>
      <c r="N110" s="50">
        <f t="shared" si="68"/>
        <v>13</v>
      </c>
      <c r="O110" s="50">
        <f t="shared" si="69"/>
        <v>8888</v>
      </c>
      <c r="P110" s="50">
        <f t="shared" si="70"/>
        <v>0</v>
      </c>
      <c r="Q110" s="50">
        <f t="shared" si="71"/>
        <v>33</v>
      </c>
      <c r="R110" s="50">
        <f t="shared" si="72"/>
        <v>20</v>
      </c>
      <c r="S110" s="50">
        <f t="shared" si="56"/>
        <v>0</v>
      </c>
      <c r="T110" s="50">
        <f t="shared" si="73"/>
        <v>0</v>
      </c>
      <c r="U110" s="53">
        <v>23114</v>
      </c>
      <c r="V110" s="49">
        <f t="shared" si="57"/>
        <v>9011</v>
      </c>
      <c r="X110" s="55">
        <v>697</v>
      </c>
      <c r="Y110" s="62">
        <v>1</v>
      </c>
      <c r="Z110" s="62">
        <v>60</v>
      </c>
      <c r="AA110" s="62"/>
      <c r="AB110" s="62">
        <v>4</v>
      </c>
      <c r="AC110" s="55">
        <v>4379</v>
      </c>
      <c r="AD110" s="62">
        <v>3</v>
      </c>
      <c r="AE110" s="62">
        <v>9</v>
      </c>
      <c r="AF110" s="62"/>
      <c r="AG110" s="62">
        <v>2</v>
      </c>
      <c r="AH110" s="62">
        <v>4</v>
      </c>
      <c r="AI110" s="62"/>
      <c r="AJ110" s="62">
        <v>20</v>
      </c>
      <c r="AK110" s="62">
        <v>4</v>
      </c>
      <c r="AL110" s="62">
        <v>6</v>
      </c>
      <c r="AM110" s="62">
        <v>3</v>
      </c>
      <c r="AN110" s="62">
        <v>8</v>
      </c>
      <c r="AO110" s="62"/>
      <c r="AP110" s="62"/>
      <c r="AQ110" s="55"/>
    </row>
    <row r="111" spans="1:43" ht="15">
      <c r="A111" s="48" t="s">
        <v>230</v>
      </c>
      <c r="B111" s="49">
        <v>761</v>
      </c>
      <c r="C111" s="50">
        <f t="shared" si="58"/>
        <v>16</v>
      </c>
      <c r="D111" s="50">
        <f t="shared" si="59"/>
        <v>0</v>
      </c>
      <c r="E111" s="50">
        <f t="shared" si="60"/>
        <v>0</v>
      </c>
      <c r="F111" s="50">
        <f t="shared" si="61"/>
        <v>0</v>
      </c>
      <c r="G111" s="50">
        <f t="shared" si="62"/>
        <v>1</v>
      </c>
      <c r="H111" s="50">
        <f t="shared" si="63"/>
        <v>17</v>
      </c>
      <c r="I111" s="50">
        <f t="shared" si="64"/>
        <v>5</v>
      </c>
      <c r="J111" s="50">
        <f t="shared" si="65"/>
        <v>0</v>
      </c>
      <c r="K111" s="50">
        <f t="shared" si="66"/>
        <v>0</v>
      </c>
      <c r="L111" s="50">
        <f t="shared" si="55"/>
        <v>0</v>
      </c>
      <c r="M111" s="50">
        <f t="shared" si="67"/>
        <v>9</v>
      </c>
      <c r="N111" s="50">
        <f t="shared" si="68"/>
        <v>11</v>
      </c>
      <c r="O111" s="50">
        <f t="shared" si="69"/>
        <v>1313</v>
      </c>
      <c r="P111" s="50">
        <f t="shared" si="70"/>
        <v>0</v>
      </c>
      <c r="Q111" s="50">
        <f t="shared" si="71"/>
        <v>8</v>
      </c>
      <c r="R111" s="50">
        <f t="shared" si="72"/>
        <v>12</v>
      </c>
      <c r="S111" s="50">
        <f t="shared" si="56"/>
        <v>0</v>
      </c>
      <c r="T111" s="50">
        <f t="shared" si="73"/>
        <v>0</v>
      </c>
      <c r="U111" s="53">
        <v>8320</v>
      </c>
      <c r="V111" s="49">
        <f t="shared" si="57"/>
        <v>1392</v>
      </c>
      <c r="X111" s="55">
        <v>736</v>
      </c>
      <c r="Y111" s="62">
        <v>2</v>
      </c>
      <c r="Z111" s="62">
        <v>53</v>
      </c>
      <c r="AA111" s="62">
        <v>1</v>
      </c>
      <c r="AB111" s="62">
        <v>7</v>
      </c>
      <c r="AC111" s="55">
        <v>5788</v>
      </c>
      <c r="AD111" s="62">
        <v>3</v>
      </c>
      <c r="AE111" s="62">
        <v>50</v>
      </c>
      <c r="AF111" s="62">
        <v>3</v>
      </c>
      <c r="AG111" s="62">
        <v>2</v>
      </c>
      <c r="AH111" s="62">
        <v>712</v>
      </c>
      <c r="AI111" s="62"/>
      <c r="AJ111" s="62">
        <v>28</v>
      </c>
      <c r="AK111" s="62">
        <v>6</v>
      </c>
      <c r="AL111" s="62">
        <v>7</v>
      </c>
      <c r="AM111" s="62"/>
      <c r="AN111" s="62">
        <v>2</v>
      </c>
      <c r="AO111" s="62">
        <v>1</v>
      </c>
      <c r="AP111" s="62"/>
      <c r="AQ111" s="55"/>
    </row>
    <row r="112" spans="1:43" ht="15">
      <c r="A112" s="48" t="s">
        <v>232</v>
      </c>
      <c r="B112" s="49">
        <v>789</v>
      </c>
      <c r="C112" s="50">
        <f t="shared" si="58"/>
        <v>5</v>
      </c>
      <c r="D112" s="50">
        <f t="shared" si="59"/>
        <v>0</v>
      </c>
      <c r="E112" s="50">
        <f t="shared" si="60"/>
        <v>0</v>
      </c>
      <c r="F112" s="50">
        <f t="shared" si="61"/>
        <v>0</v>
      </c>
      <c r="G112" s="50">
        <f t="shared" si="62"/>
        <v>0</v>
      </c>
      <c r="H112" s="50">
        <f t="shared" si="63"/>
        <v>33</v>
      </c>
      <c r="I112" s="50">
        <f t="shared" si="64"/>
        <v>26</v>
      </c>
      <c r="J112" s="50">
        <f t="shared" si="65"/>
        <v>2</v>
      </c>
      <c r="K112" s="50">
        <f t="shared" si="66"/>
        <v>2</v>
      </c>
      <c r="L112" s="50">
        <f t="shared" si="55"/>
        <v>0</v>
      </c>
      <c r="M112" s="50">
        <f t="shared" si="67"/>
        <v>2</v>
      </c>
      <c r="N112" s="50">
        <f t="shared" si="68"/>
        <v>49</v>
      </c>
      <c r="O112" s="50">
        <f t="shared" si="69"/>
        <v>883</v>
      </c>
      <c r="P112" s="50">
        <f t="shared" si="70"/>
        <v>0</v>
      </c>
      <c r="Q112" s="50">
        <f t="shared" si="71"/>
        <v>0</v>
      </c>
      <c r="R112" s="50">
        <f t="shared" si="72"/>
        <v>9</v>
      </c>
      <c r="S112" s="50">
        <f t="shared" si="56"/>
        <v>1</v>
      </c>
      <c r="T112" s="50">
        <f t="shared" si="73"/>
        <v>0</v>
      </c>
      <c r="U112" s="53">
        <v>9116</v>
      </c>
      <c r="V112" s="49">
        <f t="shared" si="57"/>
        <v>1012</v>
      </c>
      <c r="X112" s="55">
        <v>756</v>
      </c>
      <c r="Y112" s="62">
        <v>6</v>
      </c>
      <c r="Z112" s="62">
        <v>16</v>
      </c>
      <c r="AA112" s="62">
        <v>1</v>
      </c>
      <c r="AB112" s="62">
        <v>3</v>
      </c>
      <c r="AC112" s="55">
        <v>8888</v>
      </c>
      <c r="AD112" s="62">
        <v>4</v>
      </c>
      <c r="AE112" s="62">
        <v>33</v>
      </c>
      <c r="AF112" s="62">
        <v>1</v>
      </c>
      <c r="AG112" s="62">
        <v>20</v>
      </c>
      <c r="AH112" s="62">
        <v>13</v>
      </c>
      <c r="AI112" s="62"/>
      <c r="AJ112" s="62">
        <v>20</v>
      </c>
      <c r="AK112" s="62">
        <v>1</v>
      </c>
      <c r="AL112" s="62">
        <v>4</v>
      </c>
      <c r="AM112" s="62">
        <v>1</v>
      </c>
      <c r="AN112" s="62"/>
      <c r="AO112" s="62"/>
      <c r="AP112" s="62"/>
      <c r="AQ112" s="55"/>
    </row>
    <row r="113" spans="1:43" ht="15">
      <c r="A113" s="48" t="s">
        <v>234</v>
      </c>
      <c r="B113" s="49">
        <v>790</v>
      </c>
      <c r="C113" s="50">
        <f t="shared" si="58"/>
        <v>10</v>
      </c>
      <c r="D113" s="50">
        <f t="shared" si="59"/>
        <v>0</v>
      </c>
      <c r="E113" s="50">
        <f t="shared" si="60"/>
        <v>0</v>
      </c>
      <c r="F113" s="50">
        <f t="shared" si="61"/>
        <v>0</v>
      </c>
      <c r="G113" s="50">
        <f t="shared" si="62"/>
        <v>6</v>
      </c>
      <c r="H113" s="50">
        <f t="shared" si="63"/>
        <v>6</v>
      </c>
      <c r="I113" s="50">
        <f t="shared" si="64"/>
        <v>1</v>
      </c>
      <c r="J113" s="50">
        <f t="shared" si="65"/>
        <v>3</v>
      </c>
      <c r="K113" s="50">
        <f t="shared" si="66"/>
        <v>4</v>
      </c>
      <c r="L113" s="50">
        <f t="shared" si="55"/>
        <v>0</v>
      </c>
      <c r="M113" s="50">
        <f t="shared" si="67"/>
        <v>33</v>
      </c>
      <c r="N113" s="50">
        <f t="shared" si="68"/>
        <v>117</v>
      </c>
      <c r="O113" s="50">
        <f t="shared" si="69"/>
        <v>11575</v>
      </c>
      <c r="P113" s="50">
        <f t="shared" si="70"/>
        <v>0</v>
      </c>
      <c r="Q113" s="50">
        <f t="shared" si="71"/>
        <v>5</v>
      </c>
      <c r="R113" s="50">
        <f t="shared" si="72"/>
        <v>6</v>
      </c>
      <c r="S113" s="50">
        <f t="shared" si="56"/>
        <v>1</v>
      </c>
      <c r="T113" s="50">
        <f t="shared" si="73"/>
        <v>0</v>
      </c>
      <c r="U113" s="53">
        <v>25495</v>
      </c>
      <c r="V113" s="49">
        <f t="shared" si="57"/>
        <v>11767</v>
      </c>
      <c r="X113" s="55">
        <v>761</v>
      </c>
      <c r="Y113" s="62"/>
      <c r="Z113" s="62">
        <v>16</v>
      </c>
      <c r="AA113" s="62"/>
      <c r="AB113" s="62">
        <v>9</v>
      </c>
      <c r="AC113" s="55">
        <v>1313</v>
      </c>
      <c r="AD113" s="62">
        <v>1</v>
      </c>
      <c r="AE113" s="62">
        <v>8</v>
      </c>
      <c r="AF113" s="62"/>
      <c r="AG113" s="62">
        <v>17</v>
      </c>
      <c r="AH113" s="62">
        <v>11</v>
      </c>
      <c r="AI113" s="62"/>
      <c r="AJ113" s="62">
        <v>12</v>
      </c>
      <c r="AK113" s="62"/>
      <c r="AL113" s="62">
        <v>5</v>
      </c>
      <c r="AM113" s="62"/>
      <c r="AN113" s="62"/>
      <c r="AO113" s="62"/>
      <c r="AP113" s="62"/>
      <c r="AQ113" s="55"/>
    </row>
    <row r="114" spans="1:43" ht="15">
      <c r="A114" s="48" t="s">
        <v>236</v>
      </c>
      <c r="B114" s="49">
        <v>792</v>
      </c>
      <c r="C114" s="50">
        <f t="shared" si="58"/>
        <v>6</v>
      </c>
      <c r="D114" s="50">
        <f t="shared" si="59"/>
        <v>0</v>
      </c>
      <c r="E114" s="50">
        <f t="shared" si="60"/>
        <v>0</v>
      </c>
      <c r="F114" s="50">
        <f t="shared" si="61"/>
        <v>0</v>
      </c>
      <c r="G114" s="50">
        <f t="shared" si="62"/>
        <v>0</v>
      </c>
      <c r="H114" s="50">
        <f t="shared" si="63"/>
        <v>8</v>
      </c>
      <c r="I114" s="50">
        <f t="shared" si="64"/>
        <v>4</v>
      </c>
      <c r="J114" s="50">
        <f t="shared" si="65"/>
        <v>0</v>
      </c>
      <c r="K114" s="50">
        <f t="shared" si="66"/>
        <v>1</v>
      </c>
      <c r="L114" s="50">
        <f t="shared" si="55"/>
        <v>0</v>
      </c>
      <c r="M114" s="50">
        <f t="shared" si="67"/>
        <v>0</v>
      </c>
      <c r="N114" s="50">
        <f t="shared" si="68"/>
        <v>1</v>
      </c>
      <c r="O114" s="50">
        <f t="shared" si="69"/>
        <v>181</v>
      </c>
      <c r="P114" s="50">
        <f t="shared" si="70"/>
        <v>0</v>
      </c>
      <c r="Q114" s="50">
        <f t="shared" si="71"/>
        <v>9</v>
      </c>
      <c r="R114" s="50">
        <f t="shared" si="72"/>
        <v>8</v>
      </c>
      <c r="S114" s="50">
        <f t="shared" si="56"/>
        <v>0</v>
      </c>
      <c r="T114" s="50">
        <f t="shared" si="73"/>
        <v>0</v>
      </c>
      <c r="U114" s="53">
        <v>3111</v>
      </c>
      <c r="V114" s="49">
        <f t="shared" si="57"/>
        <v>218</v>
      </c>
      <c r="X114" s="55">
        <v>789</v>
      </c>
      <c r="Y114" s="62">
        <v>2</v>
      </c>
      <c r="Z114" s="62">
        <v>5</v>
      </c>
      <c r="AA114" s="62"/>
      <c r="AB114" s="62">
        <v>2</v>
      </c>
      <c r="AC114" s="55">
        <v>883</v>
      </c>
      <c r="AD114" s="62"/>
      <c r="AE114" s="62"/>
      <c r="AF114" s="62">
        <v>2</v>
      </c>
      <c r="AG114" s="62">
        <v>33</v>
      </c>
      <c r="AH114" s="62">
        <v>49</v>
      </c>
      <c r="AI114" s="62"/>
      <c r="AJ114" s="62">
        <v>9</v>
      </c>
      <c r="AK114" s="62"/>
      <c r="AL114" s="62">
        <v>26</v>
      </c>
      <c r="AM114" s="62"/>
      <c r="AN114" s="62">
        <v>1</v>
      </c>
      <c r="AO114" s="62"/>
      <c r="AP114" s="62"/>
      <c r="AQ114" s="55"/>
    </row>
    <row r="115" spans="1:43" ht="15">
      <c r="A115" s="48" t="s">
        <v>238</v>
      </c>
      <c r="B115" s="49">
        <v>809</v>
      </c>
      <c r="C115" s="50">
        <f t="shared" si="58"/>
        <v>5</v>
      </c>
      <c r="D115" s="50">
        <f t="shared" si="59"/>
        <v>0</v>
      </c>
      <c r="E115" s="50">
        <f t="shared" si="60"/>
        <v>0</v>
      </c>
      <c r="F115" s="50">
        <f t="shared" si="61"/>
        <v>0</v>
      </c>
      <c r="G115" s="50">
        <f t="shared" si="62"/>
        <v>1</v>
      </c>
      <c r="H115" s="50">
        <f t="shared" si="63"/>
        <v>10</v>
      </c>
      <c r="I115" s="50">
        <f t="shared" si="64"/>
        <v>0</v>
      </c>
      <c r="J115" s="50">
        <f t="shared" si="65"/>
        <v>2</v>
      </c>
      <c r="K115" s="50">
        <f t="shared" si="66"/>
        <v>3</v>
      </c>
      <c r="L115" s="50">
        <f t="shared" si="55"/>
        <v>0</v>
      </c>
      <c r="M115" s="50">
        <f t="shared" si="67"/>
        <v>0</v>
      </c>
      <c r="N115" s="50">
        <f t="shared" si="68"/>
        <v>9</v>
      </c>
      <c r="O115" s="50">
        <f t="shared" si="69"/>
        <v>306</v>
      </c>
      <c r="P115" s="50">
        <f t="shared" si="70"/>
        <v>0</v>
      </c>
      <c r="Q115" s="50">
        <f t="shared" si="71"/>
        <v>0</v>
      </c>
      <c r="R115" s="50">
        <f t="shared" si="72"/>
        <v>4</v>
      </c>
      <c r="S115" s="50">
        <f t="shared" si="56"/>
        <v>0</v>
      </c>
      <c r="T115" s="50">
        <f t="shared" si="73"/>
        <v>0</v>
      </c>
      <c r="U115" s="53">
        <v>3430</v>
      </c>
      <c r="V115" s="49">
        <f t="shared" si="57"/>
        <v>340</v>
      </c>
      <c r="X115" s="55">
        <v>790</v>
      </c>
      <c r="Y115" s="62">
        <v>3</v>
      </c>
      <c r="Z115" s="62">
        <v>10</v>
      </c>
      <c r="AA115" s="62"/>
      <c r="AB115" s="62">
        <v>33</v>
      </c>
      <c r="AC115" s="55">
        <v>11575</v>
      </c>
      <c r="AD115" s="62">
        <v>6</v>
      </c>
      <c r="AE115" s="62">
        <v>5</v>
      </c>
      <c r="AF115" s="62">
        <v>4</v>
      </c>
      <c r="AG115" s="62">
        <v>6</v>
      </c>
      <c r="AH115" s="62">
        <v>117</v>
      </c>
      <c r="AI115" s="62"/>
      <c r="AJ115" s="62">
        <v>6</v>
      </c>
      <c r="AK115" s="62"/>
      <c r="AL115" s="62">
        <v>1</v>
      </c>
      <c r="AM115" s="62"/>
      <c r="AN115" s="62">
        <v>1</v>
      </c>
      <c r="AO115" s="62"/>
      <c r="AP115" s="62"/>
      <c r="AQ115" s="55"/>
    </row>
    <row r="116" spans="1:43" ht="15">
      <c r="A116" s="48" t="s">
        <v>240</v>
      </c>
      <c r="B116" s="49">
        <v>819</v>
      </c>
      <c r="C116" s="50">
        <f t="shared" si="58"/>
        <v>2</v>
      </c>
      <c r="D116" s="50">
        <f t="shared" si="59"/>
        <v>0</v>
      </c>
      <c r="E116" s="50">
        <f t="shared" si="60"/>
        <v>0</v>
      </c>
      <c r="F116" s="50">
        <f t="shared" si="61"/>
        <v>0</v>
      </c>
      <c r="G116" s="50">
        <f t="shared" si="62"/>
        <v>0</v>
      </c>
      <c r="H116" s="50">
        <f t="shared" si="63"/>
        <v>4</v>
      </c>
      <c r="I116" s="50">
        <f t="shared" si="64"/>
        <v>2</v>
      </c>
      <c r="J116" s="50">
        <f t="shared" si="65"/>
        <v>0</v>
      </c>
      <c r="K116" s="50">
        <f t="shared" si="66"/>
        <v>1</v>
      </c>
      <c r="L116" s="50">
        <f t="shared" si="55"/>
        <v>0</v>
      </c>
      <c r="M116" s="50">
        <f t="shared" si="67"/>
        <v>6</v>
      </c>
      <c r="N116" s="50">
        <f t="shared" si="68"/>
        <v>1</v>
      </c>
      <c r="O116" s="50">
        <f t="shared" si="69"/>
        <v>1425</v>
      </c>
      <c r="P116" s="50">
        <f t="shared" si="70"/>
        <v>0</v>
      </c>
      <c r="Q116" s="50">
        <f t="shared" si="71"/>
        <v>1</v>
      </c>
      <c r="R116" s="50">
        <f t="shared" si="72"/>
        <v>2</v>
      </c>
      <c r="S116" s="50">
        <f t="shared" si="56"/>
        <v>0</v>
      </c>
      <c r="T116" s="50">
        <f t="shared" si="73"/>
        <v>0</v>
      </c>
      <c r="U116" s="53">
        <v>3802</v>
      </c>
      <c r="V116" s="49">
        <f t="shared" si="57"/>
        <v>1444</v>
      </c>
      <c r="X116" s="55">
        <v>792</v>
      </c>
      <c r="Y116" s="62"/>
      <c r="Z116" s="62">
        <v>6</v>
      </c>
      <c r="AA116" s="62"/>
      <c r="AB116" s="62"/>
      <c r="AC116" s="55">
        <v>181</v>
      </c>
      <c r="AD116" s="62"/>
      <c r="AE116" s="62">
        <v>9</v>
      </c>
      <c r="AF116" s="62">
        <v>1</v>
      </c>
      <c r="AG116" s="62">
        <v>8</v>
      </c>
      <c r="AH116" s="62">
        <v>1</v>
      </c>
      <c r="AI116" s="62"/>
      <c r="AJ116" s="62">
        <v>8</v>
      </c>
      <c r="AK116" s="62"/>
      <c r="AL116" s="62">
        <v>4</v>
      </c>
      <c r="AM116" s="62"/>
      <c r="AN116" s="62"/>
      <c r="AO116" s="62"/>
      <c r="AP116" s="62"/>
      <c r="AQ116" s="55"/>
    </row>
    <row r="117" spans="1:43" ht="15">
      <c r="A117" s="48" t="s">
        <v>242</v>
      </c>
      <c r="B117" s="49">
        <v>837</v>
      </c>
      <c r="C117" s="50">
        <f t="shared" si="58"/>
        <v>21</v>
      </c>
      <c r="D117" s="50">
        <f t="shared" si="59"/>
        <v>21</v>
      </c>
      <c r="E117" s="50">
        <f t="shared" si="60"/>
        <v>0</v>
      </c>
      <c r="F117" s="50">
        <f t="shared" si="61"/>
        <v>8</v>
      </c>
      <c r="G117" s="50">
        <f t="shared" si="62"/>
        <v>10</v>
      </c>
      <c r="H117" s="50">
        <f t="shared" si="63"/>
        <v>1</v>
      </c>
      <c r="I117" s="50">
        <f t="shared" si="64"/>
        <v>29</v>
      </c>
      <c r="J117" s="50">
        <f t="shared" si="65"/>
        <v>220</v>
      </c>
      <c r="K117" s="50">
        <f t="shared" si="66"/>
        <v>4</v>
      </c>
      <c r="L117" s="50">
        <f t="shared" si="55"/>
        <v>0</v>
      </c>
      <c r="M117" s="50">
        <f t="shared" si="67"/>
        <v>68</v>
      </c>
      <c r="N117" s="50">
        <f t="shared" si="68"/>
        <v>1590</v>
      </c>
      <c r="O117" s="50">
        <f t="shared" si="69"/>
        <v>46411</v>
      </c>
      <c r="P117" s="50">
        <f t="shared" si="70"/>
        <v>4</v>
      </c>
      <c r="Q117" s="50">
        <f t="shared" si="71"/>
        <v>68</v>
      </c>
      <c r="R117" s="50">
        <f t="shared" si="72"/>
        <v>97</v>
      </c>
      <c r="S117" s="50">
        <f t="shared" si="56"/>
        <v>0</v>
      </c>
      <c r="T117" s="50">
        <f t="shared" si="73"/>
        <v>0</v>
      </c>
      <c r="U117" s="53">
        <v>100829</v>
      </c>
      <c r="V117" s="49">
        <f t="shared" si="57"/>
        <v>48552</v>
      </c>
      <c r="X117" s="55">
        <v>809</v>
      </c>
      <c r="Y117" s="62">
        <v>2</v>
      </c>
      <c r="Z117" s="62">
        <v>5</v>
      </c>
      <c r="AA117" s="62"/>
      <c r="AB117" s="62"/>
      <c r="AC117" s="55">
        <v>306</v>
      </c>
      <c r="AD117" s="62">
        <v>1</v>
      </c>
      <c r="AE117" s="62"/>
      <c r="AF117" s="62">
        <v>3</v>
      </c>
      <c r="AG117" s="62">
        <v>10</v>
      </c>
      <c r="AH117" s="62">
        <v>9</v>
      </c>
      <c r="AI117" s="62"/>
      <c r="AJ117" s="62">
        <v>4</v>
      </c>
      <c r="AK117" s="62"/>
      <c r="AL117" s="62"/>
      <c r="AM117" s="62"/>
      <c r="AN117" s="62"/>
      <c r="AO117" s="62"/>
      <c r="AP117" s="62"/>
      <c r="AQ117" s="55"/>
    </row>
    <row r="118" spans="1:43" ht="15">
      <c r="A118" s="48" t="s">
        <v>244</v>
      </c>
      <c r="B118" s="49">
        <v>842</v>
      </c>
      <c r="C118" s="50">
        <f t="shared" si="58"/>
        <v>4</v>
      </c>
      <c r="D118" s="50">
        <f t="shared" si="59"/>
        <v>0</v>
      </c>
      <c r="E118" s="50">
        <f t="shared" si="60"/>
        <v>0</v>
      </c>
      <c r="F118" s="50">
        <f t="shared" si="61"/>
        <v>0</v>
      </c>
      <c r="G118" s="50">
        <f t="shared" si="62"/>
        <v>0</v>
      </c>
      <c r="H118" s="50">
        <f t="shared" si="63"/>
        <v>0</v>
      </c>
      <c r="I118" s="50">
        <f t="shared" si="64"/>
        <v>0</v>
      </c>
      <c r="J118" s="50">
        <f t="shared" si="65"/>
        <v>5</v>
      </c>
      <c r="K118" s="50">
        <f t="shared" si="66"/>
        <v>0</v>
      </c>
      <c r="L118" s="50">
        <f t="shared" si="55"/>
        <v>0</v>
      </c>
      <c r="M118" s="50">
        <f t="shared" si="67"/>
        <v>3</v>
      </c>
      <c r="N118" s="50">
        <f t="shared" si="68"/>
        <v>132</v>
      </c>
      <c r="O118" s="50">
        <f t="shared" si="69"/>
        <v>2839</v>
      </c>
      <c r="P118" s="50">
        <f t="shared" si="70"/>
        <v>0</v>
      </c>
      <c r="Q118" s="50">
        <f t="shared" si="71"/>
        <v>0</v>
      </c>
      <c r="R118" s="50">
        <f t="shared" si="72"/>
        <v>2</v>
      </c>
      <c r="S118" s="50">
        <f t="shared" si="56"/>
        <v>0</v>
      </c>
      <c r="T118" s="50">
        <f t="shared" si="73"/>
        <v>0</v>
      </c>
      <c r="U118" s="53">
        <v>5489</v>
      </c>
      <c r="V118" s="49">
        <f t="shared" si="57"/>
        <v>2985</v>
      </c>
      <c r="X118" s="55">
        <v>819</v>
      </c>
      <c r="Y118" s="62"/>
      <c r="Z118" s="62">
        <v>2</v>
      </c>
      <c r="AA118" s="62"/>
      <c r="AB118" s="62">
        <v>6</v>
      </c>
      <c r="AC118" s="55">
        <v>1425</v>
      </c>
      <c r="AD118" s="62"/>
      <c r="AE118" s="62">
        <v>1</v>
      </c>
      <c r="AF118" s="62">
        <v>1</v>
      </c>
      <c r="AG118" s="62">
        <v>4</v>
      </c>
      <c r="AH118" s="62">
        <v>1</v>
      </c>
      <c r="AI118" s="62"/>
      <c r="AJ118" s="62">
        <v>2</v>
      </c>
      <c r="AK118" s="62"/>
      <c r="AL118" s="62">
        <v>2</v>
      </c>
      <c r="AM118" s="62"/>
      <c r="AN118" s="62"/>
      <c r="AO118" s="62"/>
      <c r="AP118" s="62"/>
      <c r="AQ118" s="55"/>
    </row>
    <row r="119" spans="1:43" ht="15">
      <c r="A119" s="48" t="s">
        <v>246</v>
      </c>
      <c r="B119" s="49">
        <v>847</v>
      </c>
      <c r="C119" s="50">
        <f t="shared" si="58"/>
        <v>40</v>
      </c>
      <c r="D119" s="50">
        <f t="shared" si="59"/>
        <v>0</v>
      </c>
      <c r="E119" s="50">
        <f t="shared" si="60"/>
        <v>1</v>
      </c>
      <c r="F119" s="50">
        <f t="shared" si="61"/>
        <v>2</v>
      </c>
      <c r="G119" s="50">
        <f t="shared" si="62"/>
        <v>4</v>
      </c>
      <c r="H119" s="50">
        <f t="shared" si="63"/>
        <v>13</v>
      </c>
      <c r="I119" s="50">
        <f t="shared" si="64"/>
        <v>9</v>
      </c>
      <c r="J119" s="50">
        <f t="shared" si="65"/>
        <v>12</v>
      </c>
      <c r="K119" s="50">
        <f t="shared" si="66"/>
        <v>0</v>
      </c>
      <c r="L119" s="50">
        <f t="shared" si="55"/>
        <v>0</v>
      </c>
      <c r="M119" s="50">
        <f t="shared" si="67"/>
        <v>13</v>
      </c>
      <c r="N119" s="50">
        <f t="shared" si="68"/>
        <v>1129</v>
      </c>
      <c r="O119" s="50">
        <f t="shared" si="69"/>
        <v>12387</v>
      </c>
      <c r="P119" s="50">
        <f t="shared" si="70"/>
        <v>0</v>
      </c>
      <c r="Q119" s="50">
        <f t="shared" si="71"/>
        <v>26</v>
      </c>
      <c r="R119" s="50">
        <f t="shared" si="72"/>
        <v>12</v>
      </c>
      <c r="S119" s="50">
        <f t="shared" si="56"/>
        <v>0</v>
      </c>
      <c r="T119" s="50">
        <f t="shared" si="73"/>
        <v>0</v>
      </c>
      <c r="U119" s="53">
        <v>25153</v>
      </c>
      <c r="V119" s="49">
        <f t="shared" si="57"/>
        <v>13648</v>
      </c>
      <c r="X119" s="55">
        <v>837</v>
      </c>
      <c r="Y119" s="62">
        <v>220</v>
      </c>
      <c r="Z119" s="62">
        <v>21</v>
      </c>
      <c r="AA119" s="62">
        <v>21</v>
      </c>
      <c r="AB119" s="62">
        <v>68</v>
      </c>
      <c r="AC119" s="55">
        <v>46411</v>
      </c>
      <c r="AD119" s="62">
        <v>10</v>
      </c>
      <c r="AE119" s="62">
        <v>68</v>
      </c>
      <c r="AF119" s="62">
        <v>4</v>
      </c>
      <c r="AG119" s="62">
        <v>1</v>
      </c>
      <c r="AH119" s="62">
        <v>1590</v>
      </c>
      <c r="AI119" s="62">
        <v>4</v>
      </c>
      <c r="AJ119" s="62">
        <v>97</v>
      </c>
      <c r="AK119" s="62">
        <v>8</v>
      </c>
      <c r="AL119" s="62">
        <v>29</v>
      </c>
      <c r="AM119" s="62"/>
      <c r="AN119" s="62"/>
      <c r="AO119" s="62"/>
      <c r="AP119" s="62"/>
      <c r="AQ119" s="55"/>
    </row>
    <row r="120" spans="1:43" ht="15">
      <c r="A120" s="48" t="s">
        <v>248</v>
      </c>
      <c r="B120" s="49">
        <v>854</v>
      </c>
      <c r="C120" s="50">
        <f t="shared" si="58"/>
        <v>6</v>
      </c>
      <c r="D120" s="50">
        <f t="shared" si="59"/>
        <v>2</v>
      </c>
      <c r="E120" s="50">
        <f t="shared" si="60"/>
        <v>0</v>
      </c>
      <c r="F120" s="50">
        <f t="shared" si="61"/>
        <v>4</v>
      </c>
      <c r="G120" s="50">
        <f t="shared" si="62"/>
        <v>3</v>
      </c>
      <c r="H120" s="50">
        <f t="shared" si="63"/>
        <v>3</v>
      </c>
      <c r="I120" s="50">
        <f t="shared" si="64"/>
        <v>0</v>
      </c>
      <c r="J120" s="50">
        <f t="shared" si="65"/>
        <v>0</v>
      </c>
      <c r="K120" s="50">
        <f t="shared" si="66"/>
        <v>0</v>
      </c>
      <c r="L120" s="50">
        <f t="shared" si="55"/>
        <v>0</v>
      </c>
      <c r="M120" s="50">
        <f t="shared" si="67"/>
        <v>6</v>
      </c>
      <c r="N120" s="50">
        <f t="shared" si="68"/>
        <v>5</v>
      </c>
      <c r="O120" s="50">
        <f t="shared" si="69"/>
        <v>5204</v>
      </c>
      <c r="P120" s="50">
        <f t="shared" si="70"/>
        <v>0</v>
      </c>
      <c r="Q120" s="50">
        <f t="shared" si="71"/>
        <v>2</v>
      </c>
      <c r="R120" s="50">
        <f t="shared" si="72"/>
        <v>5</v>
      </c>
      <c r="S120" s="50">
        <f t="shared" si="56"/>
        <v>0</v>
      </c>
      <c r="T120" s="50">
        <f t="shared" si="73"/>
        <v>0</v>
      </c>
      <c r="U120" s="53">
        <v>13118</v>
      </c>
      <c r="V120" s="49">
        <f t="shared" si="57"/>
        <v>5240</v>
      </c>
      <c r="X120" s="55">
        <v>842</v>
      </c>
      <c r="Y120" s="62">
        <v>5</v>
      </c>
      <c r="Z120" s="62">
        <v>4</v>
      </c>
      <c r="AA120" s="62"/>
      <c r="AB120" s="62">
        <v>3</v>
      </c>
      <c r="AC120" s="55">
        <v>2839</v>
      </c>
      <c r="AD120" s="62"/>
      <c r="AE120" s="62"/>
      <c r="AF120" s="62"/>
      <c r="AG120" s="62"/>
      <c r="AH120" s="62">
        <v>132</v>
      </c>
      <c r="AI120" s="62"/>
      <c r="AJ120" s="62">
        <v>2</v>
      </c>
      <c r="AK120" s="62"/>
      <c r="AL120" s="62"/>
      <c r="AM120" s="62"/>
      <c r="AN120" s="62"/>
      <c r="AO120" s="62"/>
      <c r="AP120" s="62"/>
      <c r="AQ120" s="55"/>
    </row>
    <row r="121" spans="1:43" ht="15">
      <c r="A121" s="48" t="s">
        <v>251</v>
      </c>
      <c r="B121" s="49">
        <v>856</v>
      </c>
      <c r="C121" s="50">
        <f t="shared" si="58"/>
        <v>1</v>
      </c>
      <c r="D121" s="50">
        <f t="shared" si="59"/>
        <v>0</v>
      </c>
      <c r="E121" s="50">
        <f t="shared" si="60"/>
        <v>0</v>
      </c>
      <c r="F121" s="50">
        <f t="shared" si="61"/>
        <v>0</v>
      </c>
      <c r="G121" s="50">
        <f t="shared" si="62"/>
        <v>0</v>
      </c>
      <c r="H121" s="50">
        <f t="shared" si="63"/>
        <v>14</v>
      </c>
      <c r="I121" s="50">
        <f t="shared" si="64"/>
        <v>0</v>
      </c>
      <c r="J121" s="50">
        <f t="shared" si="65"/>
        <v>1</v>
      </c>
      <c r="K121" s="50">
        <f t="shared" si="66"/>
        <v>0</v>
      </c>
      <c r="L121" s="50">
        <f t="shared" si="55"/>
        <v>0</v>
      </c>
      <c r="M121" s="50">
        <f t="shared" si="67"/>
        <v>0</v>
      </c>
      <c r="N121" s="50">
        <f t="shared" si="68"/>
        <v>214</v>
      </c>
      <c r="O121" s="50">
        <f t="shared" si="69"/>
        <v>256</v>
      </c>
      <c r="P121" s="50">
        <f t="shared" si="70"/>
        <v>0</v>
      </c>
      <c r="Q121" s="50">
        <f t="shared" si="71"/>
        <v>0</v>
      </c>
      <c r="R121" s="50">
        <f t="shared" si="72"/>
        <v>2</v>
      </c>
      <c r="S121" s="50">
        <f t="shared" si="56"/>
        <v>0</v>
      </c>
      <c r="T121" s="50">
        <f t="shared" si="73"/>
        <v>0</v>
      </c>
      <c r="U121" s="53">
        <v>2887</v>
      </c>
      <c r="V121" s="49">
        <f t="shared" si="57"/>
        <v>488</v>
      </c>
      <c r="X121" s="55">
        <v>847</v>
      </c>
      <c r="Y121" s="62">
        <v>12</v>
      </c>
      <c r="Z121" s="62">
        <v>40</v>
      </c>
      <c r="AA121" s="62"/>
      <c r="AB121" s="62">
        <v>13</v>
      </c>
      <c r="AC121" s="55">
        <v>12387</v>
      </c>
      <c r="AD121" s="62">
        <v>4</v>
      </c>
      <c r="AE121" s="62">
        <v>26</v>
      </c>
      <c r="AF121" s="62"/>
      <c r="AG121" s="62">
        <v>13</v>
      </c>
      <c r="AH121" s="62">
        <v>1129</v>
      </c>
      <c r="AI121" s="62"/>
      <c r="AJ121" s="62">
        <v>12</v>
      </c>
      <c r="AK121" s="62">
        <v>2</v>
      </c>
      <c r="AL121" s="62">
        <v>9</v>
      </c>
      <c r="AM121" s="62">
        <v>1</v>
      </c>
      <c r="AN121" s="62"/>
      <c r="AO121" s="62"/>
      <c r="AP121" s="62"/>
      <c r="AQ121" s="55"/>
    </row>
    <row r="122" spans="1:43" ht="15">
      <c r="A122" s="48" t="s">
        <v>253</v>
      </c>
      <c r="B122" s="49">
        <v>858</v>
      </c>
      <c r="C122" s="50">
        <f t="shared" si="58"/>
        <v>2</v>
      </c>
      <c r="D122" s="50">
        <f t="shared" si="59"/>
        <v>0</v>
      </c>
      <c r="E122" s="50">
        <f t="shared" si="60"/>
        <v>0</v>
      </c>
      <c r="F122" s="50">
        <f t="shared" si="61"/>
        <v>0</v>
      </c>
      <c r="G122" s="50">
        <f t="shared" si="62"/>
        <v>0</v>
      </c>
      <c r="H122" s="50">
        <f t="shared" si="63"/>
        <v>10</v>
      </c>
      <c r="I122" s="50">
        <f t="shared" si="64"/>
        <v>0</v>
      </c>
      <c r="J122" s="50">
        <f t="shared" si="65"/>
        <v>0</v>
      </c>
      <c r="K122" s="50">
        <f t="shared" si="66"/>
        <v>0</v>
      </c>
      <c r="L122" s="50">
        <f t="shared" si="55"/>
        <v>0</v>
      </c>
      <c r="M122" s="50">
        <f t="shared" si="67"/>
        <v>1</v>
      </c>
      <c r="N122" s="50">
        <f t="shared" si="68"/>
        <v>12</v>
      </c>
      <c r="O122" s="50">
        <f t="shared" si="69"/>
        <v>2690</v>
      </c>
      <c r="P122" s="50">
        <f t="shared" si="70"/>
        <v>0</v>
      </c>
      <c r="Q122" s="50">
        <f t="shared" si="71"/>
        <v>3</v>
      </c>
      <c r="R122" s="50">
        <f t="shared" si="72"/>
        <v>4</v>
      </c>
      <c r="S122" s="50">
        <f t="shared" si="56"/>
        <v>0</v>
      </c>
      <c r="T122" s="50">
        <f t="shared" si="73"/>
        <v>0</v>
      </c>
      <c r="U122" s="53">
        <v>11457</v>
      </c>
      <c r="V122" s="49">
        <f t="shared" si="57"/>
        <v>2722</v>
      </c>
      <c r="X122" s="55">
        <v>854</v>
      </c>
      <c r="Y122" s="62"/>
      <c r="Z122" s="62">
        <v>6</v>
      </c>
      <c r="AA122" s="62">
        <v>2</v>
      </c>
      <c r="AB122" s="62">
        <v>6</v>
      </c>
      <c r="AC122" s="55">
        <v>5204</v>
      </c>
      <c r="AD122" s="62">
        <v>3</v>
      </c>
      <c r="AE122" s="62">
        <v>2</v>
      </c>
      <c r="AF122" s="62"/>
      <c r="AG122" s="62">
        <v>3</v>
      </c>
      <c r="AH122" s="62">
        <v>5</v>
      </c>
      <c r="AI122" s="62"/>
      <c r="AJ122" s="62">
        <v>5</v>
      </c>
      <c r="AK122" s="62">
        <v>4</v>
      </c>
      <c r="AL122" s="62"/>
      <c r="AM122" s="62"/>
      <c r="AN122" s="62"/>
      <c r="AO122" s="62"/>
      <c r="AP122" s="62"/>
      <c r="AQ122" s="55"/>
    </row>
    <row r="123" spans="1:43" ht="15">
      <c r="A123" s="48" t="s">
        <v>255</v>
      </c>
      <c r="B123" s="49">
        <v>861</v>
      </c>
      <c r="C123" s="50">
        <f t="shared" si="58"/>
        <v>3</v>
      </c>
      <c r="D123" s="50">
        <f t="shared" si="59"/>
        <v>0</v>
      </c>
      <c r="E123" s="50">
        <f t="shared" si="60"/>
        <v>0</v>
      </c>
      <c r="F123" s="50">
        <f t="shared" si="61"/>
        <v>1</v>
      </c>
      <c r="G123" s="50">
        <f t="shared" si="62"/>
        <v>0</v>
      </c>
      <c r="H123" s="50">
        <f t="shared" si="63"/>
        <v>9</v>
      </c>
      <c r="I123" s="50">
        <f t="shared" si="64"/>
        <v>0</v>
      </c>
      <c r="J123" s="50">
        <f t="shared" si="65"/>
        <v>1</v>
      </c>
      <c r="K123" s="50">
        <f t="shared" si="66"/>
        <v>0</v>
      </c>
      <c r="L123" s="50">
        <f t="shared" si="55"/>
        <v>0</v>
      </c>
      <c r="M123" s="50">
        <f t="shared" si="67"/>
        <v>0</v>
      </c>
      <c r="N123" s="50">
        <f t="shared" si="68"/>
        <v>15</v>
      </c>
      <c r="O123" s="50">
        <f t="shared" si="69"/>
        <v>453</v>
      </c>
      <c r="P123" s="50">
        <f t="shared" si="70"/>
        <v>0</v>
      </c>
      <c r="Q123" s="50">
        <f t="shared" si="71"/>
        <v>0</v>
      </c>
      <c r="R123" s="50">
        <f t="shared" si="72"/>
        <v>10</v>
      </c>
      <c r="S123" s="50">
        <f t="shared" si="56"/>
        <v>0</v>
      </c>
      <c r="T123" s="50">
        <f t="shared" si="73"/>
        <v>0</v>
      </c>
      <c r="U123" s="53">
        <v>5437</v>
      </c>
      <c r="V123" s="49">
        <f t="shared" si="57"/>
        <v>492</v>
      </c>
      <c r="X123" s="55">
        <v>856</v>
      </c>
      <c r="Y123" s="62">
        <v>1</v>
      </c>
      <c r="Z123" s="62">
        <v>1</v>
      </c>
      <c r="AA123" s="62"/>
      <c r="AB123" s="62"/>
      <c r="AC123" s="55">
        <v>256</v>
      </c>
      <c r="AD123" s="62"/>
      <c r="AE123" s="62"/>
      <c r="AF123" s="62"/>
      <c r="AG123" s="62">
        <v>14</v>
      </c>
      <c r="AH123" s="62">
        <v>214</v>
      </c>
      <c r="AI123" s="62"/>
      <c r="AJ123" s="62">
        <v>2</v>
      </c>
      <c r="AK123" s="62"/>
      <c r="AL123" s="62"/>
      <c r="AM123" s="62"/>
      <c r="AN123" s="62"/>
      <c r="AO123" s="62"/>
      <c r="AP123" s="62"/>
      <c r="AQ123" s="55"/>
    </row>
    <row r="124" spans="1:43" ht="15">
      <c r="A124" s="48" t="s">
        <v>992</v>
      </c>
      <c r="B124" s="49">
        <v>873</v>
      </c>
      <c r="C124" s="50">
        <f t="shared" si="58"/>
        <v>2</v>
      </c>
      <c r="D124" s="50">
        <f t="shared" si="59"/>
        <v>0</v>
      </c>
      <c r="E124" s="50">
        <f t="shared" si="60"/>
        <v>0</v>
      </c>
      <c r="F124" s="50">
        <f t="shared" si="61"/>
        <v>0</v>
      </c>
      <c r="G124" s="50">
        <f t="shared" si="62"/>
        <v>1</v>
      </c>
      <c r="H124" s="50">
        <f t="shared" si="63"/>
        <v>0</v>
      </c>
      <c r="I124" s="50">
        <f t="shared" si="64"/>
        <v>0</v>
      </c>
      <c r="J124" s="50">
        <f t="shared" si="65"/>
        <v>1</v>
      </c>
      <c r="K124" s="50">
        <f t="shared" si="66"/>
        <v>0</v>
      </c>
      <c r="L124" s="50">
        <f t="shared" si="55"/>
        <v>0</v>
      </c>
      <c r="M124" s="50">
        <f t="shared" si="67"/>
        <v>11</v>
      </c>
      <c r="N124" s="50">
        <f t="shared" si="68"/>
        <v>1207</v>
      </c>
      <c r="O124" s="50">
        <f t="shared" si="69"/>
        <v>3599</v>
      </c>
      <c r="P124" s="50">
        <f t="shared" si="70"/>
        <v>0</v>
      </c>
      <c r="Q124" s="50">
        <f t="shared" si="71"/>
        <v>0</v>
      </c>
      <c r="R124" s="50">
        <f t="shared" si="72"/>
        <v>1</v>
      </c>
      <c r="S124" s="50">
        <f t="shared" si="56"/>
        <v>0</v>
      </c>
      <c r="T124" s="50">
        <f t="shared" si="73"/>
        <v>0</v>
      </c>
      <c r="U124" s="53">
        <v>7343</v>
      </c>
      <c r="V124" s="49">
        <f t="shared" si="57"/>
        <v>4822</v>
      </c>
      <c r="X124" s="55">
        <v>858</v>
      </c>
      <c r="Y124" s="62"/>
      <c r="Z124" s="62">
        <v>2</v>
      </c>
      <c r="AA124" s="62"/>
      <c r="AB124" s="62">
        <v>1</v>
      </c>
      <c r="AC124" s="55">
        <v>2690</v>
      </c>
      <c r="AD124" s="62"/>
      <c r="AE124" s="62">
        <v>3</v>
      </c>
      <c r="AF124" s="62"/>
      <c r="AG124" s="62">
        <v>10</v>
      </c>
      <c r="AH124" s="62">
        <v>12</v>
      </c>
      <c r="AI124" s="62"/>
      <c r="AJ124" s="62">
        <v>4</v>
      </c>
      <c r="AK124" s="62"/>
      <c r="AL124" s="62"/>
      <c r="AM124" s="62"/>
      <c r="AN124" s="62"/>
      <c r="AO124" s="62"/>
      <c r="AP124" s="62"/>
      <c r="AQ124" s="55"/>
    </row>
    <row r="125" spans="1:43" ht="15">
      <c r="A125" s="48" t="s">
        <v>259</v>
      </c>
      <c r="B125" s="49">
        <v>885</v>
      </c>
      <c r="C125" s="50">
        <f t="shared" si="58"/>
        <v>2</v>
      </c>
      <c r="D125" s="50">
        <f t="shared" si="59"/>
        <v>0</v>
      </c>
      <c r="E125" s="50">
        <f t="shared" si="60"/>
        <v>0</v>
      </c>
      <c r="F125" s="50">
        <f t="shared" si="61"/>
        <v>0</v>
      </c>
      <c r="G125" s="50">
        <f t="shared" si="62"/>
        <v>0</v>
      </c>
      <c r="H125" s="50">
        <f t="shared" si="63"/>
        <v>1</v>
      </c>
      <c r="I125" s="50">
        <f t="shared" si="64"/>
        <v>1</v>
      </c>
      <c r="J125" s="50">
        <f t="shared" si="65"/>
        <v>1</v>
      </c>
      <c r="K125" s="50">
        <f t="shared" si="66"/>
        <v>0</v>
      </c>
      <c r="L125" s="50">
        <f t="shared" si="55"/>
        <v>0</v>
      </c>
      <c r="M125" s="50">
        <f t="shared" si="67"/>
        <v>4</v>
      </c>
      <c r="N125" s="50">
        <f t="shared" si="68"/>
        <v>4</v>
      </c>
      <c r="O125" s="50">
        <f t="shared" si="69"/>
        <v>952</v>
      </c>
      <c r="P125" s="50">
        <f t="shared" si="70"/>
        <v>0</v>
      </c>
      <c r="Q125" s="50">
        <f t="shared" si="71"/>
        <v>17</v>
      </c>
      <c r="R125" s="50">
        <f t="shared" si="72"/>
        <v>4</v>
      </c>
      <c r="S125" s="50">
        <f t="shared" si="56"/>
        <v>0</v>
      </c>
      <c r="T125" s="50">
        <f t="shared" si="73"/>
        <v>0</v>
      </c>
      <c r="U125" s="53">
        <v>5493</v>
      </c>
      <c r="V125" s="49">
        <f t="shared" si="57"/>
        <v>986</v>
      </c>
      <c r="X125" s="55">
        <v>861</v>
      </c>
      <c r="Y125" s="62">
        <v>1</v>
      </c>
      <c r="Z125" s="62">
        <v>3</v>
      </c>
      <c r="AA125" s="62"/>
      <c r="AB125" s="62"/>
      <c r="AC125" s="55">
        <v>453</v>
      </c>
      <c r="AD125" s="62"/>
      <c r="AE125" s="62"/>
      <c r="AF125" s="62"/>
      <c r="AG125" s="62">
        <v>9</v>
      </c>
      <c r="AH125" s="62">
        <v>15</v>
      </c>
      <c r="AI125" s="62"/>
      <c r="AJ125" s="62">
        <v>10</v>
      </c>
      <c r="AK125" s="62">
        <v>1</v>
      </c>
      <c r="AL125" s="62"/>
      <c r="AM125" s="62"/>
      <c r="AN125" s="62"/>
      <c r="AO125" s="62"/>
      <c r="AP125" s="62"/>
      <c r="AQ125" s="55"/>
    </row>
    <row r="126" spans="1:43" ht="15">
      <c r="A126" s="48" t="s">
        <v>261</v>
      </c>
      <c r="B126" s="49">
        <v>887</v>
      </c>
      <c r="C126" s="50">
        <f t="shared" si="58"/>
        <v>65</v>
      </c>
      <c r="D126" s="50">
        <f t="shared" si="59"/>
        <v>0</v>
      </c>
      <c r="E126" s="50">
        <f t="shared" si="60"/>
        <v>0</v>
      </c>
      <c r="F126" s="50">
        <f t="shared" si="61"/>
        <v>0</v>
      </c>
      <c r="G126" s="50">
        <f t="shared" si="62"/>
        <v>4</v>
      </c>
      <c r="H126" s="50">
        <f t="shared" si="63"/>
        <v>24</v>
      </c>
      <c r="I126" s="50">
        <f t="shared" si="64"/>
        <v>7</v>
      </c>
      <c r="J126" s="50">
        <f t="shared" si="65"/>
        <v>5</v>
      </c>
      <c r="K126" s="50">
        <f t="shared" si="66"/>
        <v>0</v>
      </c>
      <c r="L126" s="50">
        <f t="shared" si="55"/>
        <v>0</v>
      </c>
      <c r="M126" s="50">
        <f t="shared" si="67"/>
        <v>10</v>
      </c>
      <c r="N126" s="50">
        <f t="shared" si="68"/>
        <v>18</v>
      </c>
      <c r="O126" s="50">
        <f t="shared" si="69"/>
        <v>6164</v>
      </c>
      <c r="P126" s="50">
        <f t="shared" si="70"/>
        <v>0</v>
      </c>
      <c r="Q126" s="50">
        <f t="shared" si="71"/>
        <v>32</v>
      </c>
      <c r="R126" s="50">
        <f t="shared" si="72"/>
        <v>25</v>
      </c>
      <c r="S126" s="50">
        <f t="shared" si="56"/>
        <v>3</v>
      </c>
      <c r="T126" s="50">
        <f t="shared" si="73"/>
        <v>0</v>
      </c>
      <c r="U126" s="53">
        <v>25330</v>
      </c>
      <c r="V126" s="49">
        <f t="shared" si="57"/>
        <v>6357</v>
      </c>
      <c r="X126" s="55">
        <v>873</v>
      </c>
      <c r="Y126" s="62">
        <v>1</v>
      </c>
      <c r="Z126" s="62">
        <v>2</v>
      </c>
      <c r="AA126" s="62"/>
      <c r="AB126" s="62">
        <v>11</v>
      </c>
      <c r="AC126" s="55">
        <v>3599</v>
      </c>
      <c r="AD126" s="62">
        <v>1</v>
      </c>
      <c r="AE126" s="62"/>
      <c r="AF126" s="62"/>
      <c r="AG126" s="62"/>
      <c r="AH126" s="62">
        <v>1207</v>
      </c>
      <c r="AI126" s="62"/>
      <c r="AJ126" s="62">
        <v>1</v>
      </c>
      <c r="AK126" s="62"/>
      <c r="AL126" s="62"/>
      <c r="AM126" s="62"/>
      <c r="AN126" s="62"/>
      <c r="AO126" s="62"/>
      <c r="AP126" s="62"/>
      <c r="AQ126" s="55"/>
    </row>
    <row r="127" spans="1:43" ht="15">
      <c r="A127" s="48" t="s">
        <v>263</v>
      </c>
      <c r="B127" s="49">
        <v>890</v>
      </c>
      <c r="C127" s="50">
        <f t="shared" si="58"/>
        <v>32</v>
      </c>
      <c r="D127" s="50">
        <f t="shared" si="59"/>
        <v>0</v>
      </c>
      <c r="E127" s="50">
        <f t="shared" si="60"/>
        <v>0</v>
      </c>
      <c r="F127" s="50">
        <f t="shared" si="61"/>
        <v>3</v>
      </c>
      <c r="G127" s="50">
        <f t="shared" si="62"/>
        <v>4</v>
      </c>
      <c r="H127" s="50">
        <f t="shared" si="63"/>
        <v>18</v>
      </c>
      <c r="I127" s="50">
        <f t="shared" si="64"/>
        <v>5</v>
      </c>
      <c r="J127" s="50">
        <f t="shared" si="65"/>
        <v>1</v>
      </c>
      <c r="K127" s="50">
        <f t="shared" si="66"/>
        <v>1</v>
      </c>
      <c r="L127" s="50">
        <f t="shared" si="55"/>
        <v>0</v>
      </c>
      <c r="M127" s="50">
        <f t="shared" si="67"/>
        <v>6</v>
      </c>
      <c r="N127" s="50">
        <f t="shared" si="68"/>
        <v>16</v>
      </c>
      <c r="O127" s="50">
        <f t="shared" si="69"/>
        <v>3301</v>
      </c>
      <c r="P127" s="50">
        <f t="shared" si="70"/>
        <v>0</v>
      </c>
      <c r="Q127" s="50">
        <f t="shared" si="71"/>
        <v>36</v>
      </c>
      <c r="R127" s="50">
        <f t="shared" si="72"/>
        <v>16</v>
      </c>
      <c r="S127" s="50">
        <f t="shared" si="56"/>
        <v>0</v>
      </c>
      <c r="T127" s="50">
        <f t="shared" si="73"/>
        <v>0</v>
      </c>
      <c r="U127" s="53">
        <v>15267</v>
      </c>
      <c r="V127" s="49">
        <f t="shared" si="57"/>
        <v>3439</v>
      </c>
      <c r="X127" s="55">
        <v>885</v>
      </c>
      <c r="Y127" s="62">
        <v>1</v>
      </c>
      <c r="Z127" s="62">
        <v>2</v>
      </c>
      <c r="AA127" s="62"/>
      <c r="AB127" s="62">
        <v>4</v>
      </c>
      <c r="AC127" s="55">
        <v>952</v>
      </c>
      <c r="AD127" s="62"/>
      <c r="AE127" s="62">
        <v>17</v>
      </c>
      <c r="AF127" s="62"/>
      <c r="AG127" s="62">
        <v>1</v>
      </c>
      <c r="AH127" s="62">
        <v>4</v>
      </c>
      <c r="AI127" s="62"/>
      <c r="AJ127" s="62">
        <v>4</v>
      </c>
      <c r="AK127" s="62"/>
      <c r="AL127" s="62">
        <v>1</v>
      </c>
      <c r="AM127" s="62"/>
      <c r="AN127" s="62"/>
      <c r="AO127" s="62"/>
      <c r="AP127" s="62"/>
      <c r="AQ127" s="55"/>
    </row>
    <row r="128" spans="1:43" ht="15">
      <c r="A128" s="48" t="s">
        <v>265</v>
      </c>
      <c r="B128" s="49">
        <v>893</v>
      </c>
      <c r="C128" s="50">
        <f t="shared" si="58"/>
        <v>1</v>
      </c>
      <c r="D128" s="50">
        <f t="shared" si="59"/>
        <v>0</v>
      </c>
      <c r="E128" s="50">
        <f t="shared" si="60"/>
        <v>0</v>
      </c>
      <c r="F128" s="50">
        <f t="shared" si="61"/>
        <v>0</v>
      </c>
      <c r="G128" s="50">
        <f t="shared" si="62"/>
        <v>0</v>
      </c>
      <c r="H128" s="50">
        <f t="shared" si="63"/>
        <v>16</v>
      </c>
      <c r="I128" s="50">
        <f t="shared" si="64"/>
        <v>0</v>
      </c>
      <c r="J128" s="50">
        <f t="shared" si="65"/>
        <v>0</v>
      </c>
      <c r="K128" s="50">
        <f t="shared" si="66"/>
        <v>0</v>
      </c>
      <c r="L128" s="50">
        <f t="shared" si="55"/>
        <v>0</v>
      </c>
      <c r="M128" s="50">
        <f t="shared" si="67"/>
        <v>2</v>
      </c>
      <c r="N128" s="50">
        <f t="shared" si="68"/>
        <v>3</v>
      </c>
      <c r="O128" s="50">
        <f t="shared" si="69"/>
        <v>2470</v>
      </c>
      <c r="P128" s="50">
        <f t="shared" si="70"/>
        <v>0</v>
      </c>
      <c r="Q128" s="50">
        <f t="shared" si="71"/>
        <v>48</v>
      </c>
      <c r="R128" s="50">
        <f t="shared" si="72"/>
        <v>2</v>
      </c>
      <c r="S128" s="50">
        <f t="shared" si="56"/>
        <v>0</v>
      </c>
      <c r="T128" s="50">
        <f t="shared" si="73"/>
        <v>0</v>
      </c>
      <c r="U128" s="53">
        <v>8306</v>
      </c>
      <c r="V128" s="49">
        <f t="shared" si="57"/>
        <v>2542</v>
      </c>
      <c r="X128" s="55">
        <v>887</v>
      </c>
      <c r="Y128" s="62">
        <v>5</v>
      </c>
      <c r="Z128" s="62">
        <v>65</v>
      </c>
      <c r="AA128" s="62"/>
      <c r="AB128" s="62">
        <v>10</v>
      </c>
      <c r="AC128" s="55">
        <v>6164</v>
      </c>
      <c r="AD128" s="62">
        <v>4</v>
      </c>
      <c r="AE128" s="62">
        <v>32</v>
      </c>
      <c r="AF128" s="62"/>
      <c r="AG128" s="62">
        <v>24</v>
      </c>
      <c r="AH128" s="62">
        <v>18</v>
      </c>
      <c r="AI128" s="62"/>
      <c r="AJ128" s="62">
        <v>25</v>
      </c>
      <c r="AK128" s="62"/>
      <c r="AL128" s="62">
        <v>7</v>
      </c>
      <c r="AM128" s="62"/>
      <c r="AN128" s="62">
        <v>3</v>
      </c>
      <c r="AO128" s="62"/>
      <c r="AP128" s="62"/>
      <c r="AQ128" s="55"/>
    </row>
    <row r="129" spans="1:43" ht="15">
      <c r="A129" s="48" t="s">
        <v>267</v>
      </c>
      <c r="B129" s="49">
        <v>895</v>
      </c>
      <c r="C129" s="50">
        <f t="shared" si="58"/>
        <v>25</v>
      </c>
      <c r="D129" s="50">
        <f t="shared" si="59"/>
        <v>0</v>
      </c>
      <c r="E129" s="50">
        <f t="shared" si="60"/>
        <v>0</v>
      </c>
      <c r="F129" s="50">
        <f t="shared" si="61"/>
        <v>3</v>
      </c>
      <c r="G129" s="50">
        <f t="shared" si="62"/>
        <v>0</v>
      </c>
      <c r="H129" s="50">
        <f t="shared" si="63"/>
        <v>0</v>
      </c>
      <c r="I129" s="50">
        <f t="shared" si="64"/>
        <v>11</v>
      </c>
      <c r="J129" s="50">
        <f t="shared" si="65"/>
        <v>1</v>
      </c>
      <c r="K129" s="50">
        <f t="shared" si="66"/>
        <v>1</v>
      </c>
      <c r="L129" s="50">
        <f t="shared" si="55"/>
        <v>0</v>
      </c>
      <c r="M129" s="50">
        <f t="shared" si="67"/>
        <v>11</v>
      </c>
      <c r="N129" s="50">
        <f t="shared" si="68"/>
        <v>642</v>
      </c>
      <c r="O129" s="50">
        <f t="shared" si="69"/>
        <v>6524</v>
      </c>
      <c r="P129" s="50">
        <f t="shared" si="70"/>
        <v>0</v>
      </c>
      <c r="Q129" s="50">
        <f t="shared" si="71"/>
        <v>13</v>
      </c>
      <c r="R129" s="50">
        <f t="shared" si="72"/>
        <v>9</v>
      </c>
      <c r="S129" s="50">
        <f t="shared" si="56"/>
        <v>1</v>
      </c>
      <c r="T129" s="50">
        <f t="shared" si="73"/>
        <v>0</v>
      </c>
      <c r="U129" s="53">
        <v>24835</v>
      </c>
      <c r="V129" s="49">
        <f t="shared" si="57"/>
        <v>7241</v>
      </c>
      <c r="X129" s="55">
        <v>890</v>
      </c>
      <c r="Y129" s="62">
        <v>1</v>
      </c>
      <c r="Z129" s="62">
        <v>32</v>
      </c>
      <c r="AA129" s="62"/>
      <c r="AB129" s="62">
        <v>6</v>
      </c>
      <c r="AC129" s="55">
        <v>3301</v>
      </c>
      <c r="AD129" s="62">
        <v>4</v>
      </c>
      <c r="AE129" s="62">
        <v>36</v>
      </c>
      <c r="AF129" s="62">
        <v>1</v>
      </c>
      <c r="AG129" s="62">
        <v>18</v>
      </c>
      <c r="AH129" s="62">
        <v>16</v>
      </c>
      <c r="AI129" s="62"/>
      <c r="AJ129" s="62">
        <v>16</v>
      </c>
      <c r="AK129" s="62">
        <v>3</v>
      </c>
      <c r="AL129" s="62">
        <v>5</v>
      </c>
      <c r="AM129" s="62"/>
      <c r="AN129" s="62"/>
      <c r="AO129" s="62"/>
      <c r="AP129" s="62"/>
      <c r="AQ129" s="55"/>
    </row>
    <row r="130" spans="1:43" ht="15">
      <c r="X130" s="55">
        <v>893</v>
      </c>
      <c r="Y130" s="62"/>
      <c r="Z130" s="62">
        <v>1</v>
      </c>
      <c r="AA130" s="62"/>
      <c r="AB130" s="62">
        <v>2</v>
      </c>
      <c r="AC130" s="55">
        <v>2470</v>
      </c>
      <c r="AD130" s="62"/>
      <c r="AE130" s="62">
        <v>48</v>
      </c>
      <c r="AF130" s="62"/>
      <c r="AG130" s="62">
        <v>16</v>
      </c>
      <c r="AH130" s="62">
        <v>3</v>
      </c>
      <c r="AI130" s="62"/>
      <c r="AJ130" s="62">
        <v>2</v>
      </c>
      <c r="AK130" s="62"/>
      <c r="AL130" s="62"/>
      <c r="AM130" s="62"/>
      <c r="AN130" s="62"/>
      <c r="AO130" s="62"/>
      <c r="AP130" s="62"/>
      <c r="AQ130" s="55"/>
    </row>
    <row r="131" spans="1:43" ht="15">
      <c r="X131" s="55">
        <v>895</v>
      </c>
      <c r="Y131" s="62">
        <v>1</v>
      </c>
      <c r="Z131" s="62">
        <v>25</v>
      </c>
      <c r="AA131" s="62"/>
      <c r="AB131" s="62">
        <v>11</v>
      </c>
      <c r="AC131" s="55">
        <v>6524</v>
      </c>
      <c r="AD131" s="62"/>
      <c r="AE131" s="62">
        <v>13</v>
      </c>
      <c r="AF131" s="62">
        <v>1</v>
      </c>
      <c r="AG131" s="62"/>
      <c r="AH131" s="62">
        <v>642</v>
      </c>
      <c r="AI131" s="62"/>
      <c r="AJ131" s="62">
        <v>9</v>
      </c>
      <c r="AK131" s="62">
        <v>3</v>
      </c>
      <c r="AL131" s="62">
        <v>11</v>
      </c>
      <c r="AM131" s="62"/>
      <c r="AN131" s="62">
        <v>1</v>
      </c>
      <c r="AO131" s="62"/>
      <c r="AP131" s="62"/>
      <c r="AQ131" s="55"/>
    </row>
    <row r="132" spans="1:43" ht="15">
      <c r="A132" s="64" t="s">
        <v>325</v>
      </c>
      <c r="B132" s="65" t="s">
        <v>1093</v>
      </c>
      <c r="C132" s="66"/>
      <c r="D132" s="66"/>
      <c r="E132" s="67" t="str">
        <f>+W1</f>
        <v>ENERO 2026</v>
      </c>
      <c r="F132" s="68"/>
      <c r="G132" s="68"/>
      <c r="H132" s="68"/>
      <c r="I132" s="68"/>
      <c r="J132" s="68"/>
      <c r="K132" s="68"/>
      <c r="L132" s="68"/>
      <c r="M132" s="68"/>
      <c r="N132" s="68"/>
      <c r="O132" s="68"/>
      <c r="P132" s="68"/>
      <c r="Q132" s="68"/>
      <c r="R132" s="70"/>
      <c r="S132" s="70"/>
      <c r="T132" s="70"/>
      <c r="U132" s="70"/>
      <c r="V132" s="71"/>
      <c r="X132" s="55"/>
      <c r="Y132" s="55"/>
      <c r="Z132" s="55"/>
      <c r="AA132" s="55"/>
      <c r="AB132" s="55"/>
      <c r="AC132" s="55"/>
      <c r="AD132" s="75">
        <v>1037</v>
      </c>
      <c r="AE132" s="75">
        <v>2978</v>
      </c>
      <c r="AF132" s="75">
        <v>604</v>
      </c>
      <c r="AG132" s="75">
        <v>3006</v>
      </c>
      <c r="AH132" s="75">
        <v>36387</v>
      </c>
      <c r="AI132" s="75">
        <v>36</v>
      </c>
      <c r="AJ132" s="75">
        <v>4802</v>
      </c>
      <c r="AK132" s="75">
        <v>244</v>
      </c>
      <c r="AL132" s="75">
        <v>1643</v>
      </c>
      <c r="AM132" s="75">
        <v>158</v>
      </c>
      <c r="AN132" s="75">
        <v>191</v>
      </c>
      <c r="AO132" s="75">
        <v>75</v>
      </c>
      <c r="AP132" s="75">
        <v>1</v>
      </c>
      <c r="AQ132" s="55"/>
    </row>
    <row r="133" spans="1:43" ht="15">
      <c r="A133" s="69" t="s">
        <v>330</v>
      </c>
      <c r="B133" s="979" t="s">
        <v>331</v>
      </c>
      <c r="C133" s="980"/>
      <c r="D133" s="980"/>
      <c r="E133" s="980"/>
      <c r="F133" s="980"/>
      <c r="G133" s="980"/>
      <c r="H133" s="980"/>
      <c r="I133" s="980"/>
      <c r="J133" s="980"/>
      <c r="K133" s="980"/>
      <c r="L133" s="980"/>
      <c r="M133" s="980"/>
      <c r="N133" s="980"/>
      <c r="O133" s="980"/>
      <c r="P133" s="980"/>
      <c r="Q133" s="980"/>
      <c r="R133" s="66"/>
      <c r="S133" s="66"/>
      <c r="T133" s="66"/>
      <c r="U133" s="66"/>
      <c r="V133" s="72"/>
      <c r="X133" s="55"/>
      <c r="Y133" s="55"/>
      <c r="Z133" s="55"/>
      <c r="AA133" s="55"/>
      <c r="AB133" s="55"/>
      <c r="AC133" s="55"/>
      <c r="AD133" s="55"/>
      <c r="AE133" s="55"/>
      <c r="AF133" s="55"/>
      <c r="AG133" s="55"/>
      <c r="AH133" s="55"/>
      <c r="AI133" s="55"/>
      <c r="AJ133" s="55"/>
      <c r="AK133" s="55"/>
      <c r="AL133" s="55"/>
      <c r="AM133" s="55"/>
      <c r="AN133" s="55"/>
      <c r="AO133" s="55"/>
      <c r="AP133" s="55"/>
      <c r="AQ133" s="55"/>
    </row>
    <row r="134" spans="1:43" ht="15">
      <c r="A134" s="69" t="s">
        <v>601</v>
      </c>
      <c r="B134" s="979" t="s">
        <v>333</v>
      </c>
      <c r="C134" s="980"/>
      <c r="D134" s="980"/>
      <c r="E134" s="980"/>
      <c r="F134" s="980"/>
      <c r="G134" s="980"/>
      <c r="H134" s="980"/>
      <c r="I134" s="980"/>
      <c r="J134" s="980"/>
      <c r="K134" s="980"/>
      <c r="L134" s="980"/>
      <c r="M134" s="980"/>
      <c r="N134" s="980"/>
      <c r="O134" s="980"/>
      <c r="P134" s="980"/>
      <c r="Q134" s="980"/>
      <c r="R134" s="73"/>
      <c r="S134" s="73"/>
      <c r="T134" s="73"/>
      <c r="U134" s="73"/>
      <c r="V134" s="74"/>
      <c r="X134" s="55"/>
      <c r="Y134" s="55"/>
      <c r="Z134" s="55"/>
      <c r="AA134" s="55"/>
      <c r="AB134" s="55"/>
      <c r="AC134" s="55"/>
      <c r="AD134" s="55"/>
      <c r="AE134" s="55"/>
      <c r="AF134" s="55"/>
      <c r="AG134" s="55"/>
      <c r="AH134" s="55"/>
      <c r="AI134" s="55"/>
      <c r="AJ134" s="55"/>
      <c r="AK134" s="55"/>
      <c r="AL134" s="55"/>
      <c r="AM134" s="55"/>
      <c r="AN134" s="55"/>
      <c r="AO134" s="55"/>
      <c r="AP134" s="55"/>
      <c r="AQ134" s="55"/>
    </row>
    <row r="135" spans="1:43" ht="15">
      <c r="X135" s="55"/>
      <c r="Y135" s="55"/>
      <c r="Z135" s="55"/>
      <c r="AA135" s="55"/>
      <c r="AB135" s="55"/>
      <c r="AC135" s="55"/>
      <c r="AD135" s="55"/>
      <c r="AE135" s="55"/>
      <c r="AF135" s="55"/>
      <c r="AG135" s="55"/>
      <c r="AH135" s="55"/>
      <c r="AI135" s="55"/>
      <c r="AJ135" s="55"/>
      <c r="AK135" s="55"/>
      <c r="AL135" s="55"/>
      <c r="AM135" s="55"/>
      <c r="AN135" s="55"/>
      <c r="AO135" s="55"/>
      <c r="AP135" s="55"/>
      <c r="AQ135" s="55"/>
    </row>
    <row r="136" spans="1:43" ht="15">
      <c r="X136" s="55"/>
      <c r="Y136" s="55"/>
      <c r="Z136" s="55"/>
      <c r="AA136" s="55"/>
      <c r="AB136" s="55"/>
      <c r="AC136" s="55"/>
      <c r="AD136" s="55"/>
      <c r="AE136" s="55"/>
      <c r="AF136" s="55"/>
      <c r="AG136" s="55"/>
      <c r="AH136" s="55"/>
      <c r="AI136" s="55"/>
      <c r="AJ136" s="55"/>
      <c r="AK136" s="55"/>
      <c r="AL136" s="55"/>
      <c r="AM136" s="55"/>
      <c r="AN136" s="55"/>
      <c r="AO136" s="55"/>
      <c r="AP136" s="55"/>
      <c r="AQ136" s="55"/>
    </row>
    <row r="137" spans="1:43" ht="15">
      <c r="X137" s="55"/>
      <c r="Y137" s="55"/>
      <c r="Z137" s="55"/>
      <c r="AA137" s="55"/>
      <c r="AB137" s="55"/>
      <c r="AC137" s="55"/>
      <c r="AD137" s="55"/>
      <c r="AE137" s="55"/>
      <c r="AF137" s="55"/>
      <c r="AG137" s="55"/>
      <c r="AH137" s="55"/>
      <c r="AI137" s="55"/>
      <c r="AJ137" s="55"/>
      <c r="AK137" s="55"/>
      <c r="AL137" s="55"/>
      <c r="AM137" s="55"/>
      <c r="AN137" s="55"/>
      <c r="AO137" s="55"/>
      <c r="AP137" s="55"/>
      <c r="AQ137" s="55"/>
    </row>
    <row r="138" spans="1:43" ht="15">
      <c r="X138" s="55"/>
      <c r="Y138" s="55"/>
      <c r="Z138" s="55"/>
      <c r="AA138" s="55"/>
      <c r="AB138" s="55"/>
      <c r="AC138" s="55"/>
      <c r="AD138" s="55"/>
      <c r="AE138" s="55"/>
      <c r="AF138" s="55"/>
      <c r="AG138" s="55"/>
      <c r="AH138" s="55"/>
      <c r="AI138" s="55"/>
      <c r="AJ138" s="55"/>
      <c r="AK138" s="55"/>
      <c r="AL138" s="55"/>
      <c r="AM138" s="55"/>
      <c r="AN138" s="55"/>
      <c r="AO138" s="55"/>
      <c r="AP138" s="55"/>
      <c r="AQ138" s="55"/>
    </row>
    <row r="139" spans="1:43" ht="15">
      <c r="X139" s="55"/>
      <c r="Y139" s="55"/>
      <c r="Z139" s="55"/>
      <c r="AA139" s="55"/>
      <c r="AB139" s="55"/>
      <c r="AC139" s="55"/>
      <c r="AD139" s="55"/>
      <c r="AE139" s="55"/>
      <c r="AF139" s="55"/>
      <c r="AG139" s="55"/>
      <c r="AH139" s="55"/>
      <c r="AI139" s="55"/>
      <c r="AJ139" s="55"/>
      <c r="AK139" s="55"/>
      <c r="AL139" s="55"/>
      <c r="AM139" s="55"/>
      <c r="AN139" s="55"/>
      <c r="AO139" s="55"/>
      <c r="AP139" s="55"/>
      <c r="AQ139" s="55"/>
    </row>
    <row r="140" spans="1:43" ht="15">
      <c r="X140" s="55"/>
      <c r="Y140" s="55"/>
      <c r="Z140" s="55"/>
      <c r="AA140" s="55"/>
      <c r="AB140" s="55"/>
      <c r="AC140" s="55"/>
      <c r="AD140" s="55"/>
      <c r="AE140" s="55"/>
      <c r="AF140" s="55"/>
      <c r="AG140" s="55"/>
      <c r="AH140" s="55"/>
      <c r="AI140" s="55"/>
      <c r="AJ140" s="55"/>
      <c r="AK140" s="55"/>
      <c r="AL140" s="55"/>
      <c r="AM140" s="55"/>
      <c r="AN140" s="55"/>
      <c r="AO140" s="55"/>
      <c r="AP140" s="55"/>
      <c r="AQ140" s="55"/>
    </row>
    <row r="141" spans="1:43" ht="15">
      <c r="X141" s="55"/>
      <c r="Y141" s="55"/>
      <c r="Z141" s="55"/>
      <c r="AA141" s="55"/>
      <c r="AB141" s="55"/>
      <c r="AC141" s="55"/>
      <c r="AD141" s="55"/>
      <c r="AE141" s="55"/>
      <c r="AF141" s="55"/>
      <c r="AG141" s="55"/>
      <c r="AH141" s="55"/>
      <c r="AI141" s="55"/>
      <c r="AJ141" s="55"/>
      <c r="AK141" s="55"/>
      <c r="AL141" s="55"/>
      <c r="AM141" s="55"/>
      <c r="AN141" s="55"/>
      <c r="AO141" s="55"/>
      <c r="AP141" s="55"/>
      <c r="AQ141" s="55"/>
    </row>
    <row r="142" spans="1:43" ht="15">
      <c r="X142" s="55"/>
      <c r="Y142" s="55"/>
      <c r="Z142" s="55"/>
      <c r="AA142" s="55"/>
      <c r="AB142" s="55"/>
      <c r="AC142" s="55"/>
      <c r="AD142" s="55"/>
      <c r="AE142" s="55"/>
      <c r="AF142" s="55"/>
      <c r="AG142" s="55"/>
      <c r="AH142" s="55"/>
      <c r="AI142" s="55"/>
      <c r="AJ142" s="55"/>
      <c r="AK142" s="55"/>
      <c r="AL142" s="55"/>
      <c r="AM142" s="55"/>
      <c r="AN142" s="55"/>
      <c r="AO142" s="55"/>
      <c r="AP142" s="55"/>
      <c r="AQ142" s="55"/>
    </row>
    <row r="143" spans="1:43" ht="15">
      <c r="X143" s="55"/>
      <c r="Y143" s="55"/>
      <c r="Z143" s="55"/>
      <c r="AA143" s="55"/>
      <c r="AB143" s="55"/>
      <c r="AC143" s="55"/>
      <c r="AD143" s="55"/>
      <c r="AE143" s="55"/>
      <c r="AF143" s="55"/>
      <c r="AG143" s="55"/>
      <c r="AH143" s="55"/>
      <c r="AI143" s="55"/>
      <c r="AJ143" s="55"/>
      <c r="AK143" s="55"/>
      <c r="AL143" s="55"/>
      <c r="AM143" s="55"/>
      <c r="AN143" s="55"/>
      <c r="AO143" s="55"/>
      <c r="AP143" s="55"/>
      <c r="AQ143" s="55"/>
    </row>
    <row r="144" spans="1:43" ht="15">
      <c r="X144" s="55"/>
      <c r="Y144" s="55"/>
      <c r="Z144" s="55"/>
      <c r="AA144" s="55"/>
      <c r="AB144" s="55"/>
      <c r="AC144" s="55"/>
      <c r="AD144" s="55"/>
      <c r="AE144" s="55"/>
      <c r="AF144" s="55"/>
      <c r="AG144" s="55"/>
      <c r="AH144" s="55"/>
      <c r="AI144" s="55"/>
      <c r="AJ144" s="55"/>
      <c r="AK144" s="55"/>
      <c r="AL144" s="55"/>
      <c r="AM144" s="55"/>
      <c r="AN144" s="55"/>
      <c r="AO144" s="55"/>
      <c r="AP144" s="55"/>
      <c r="AQ144" s="55"/>
    </row>
    <row r="145" spans="24:43" ht="15">
      <c r="X145" s="55"/>
      <c r="Y145" s="55"/>
      <c r="Z145" s="55"/>
      <c r="AA145" s="55"/>
      <c r="AB145" s="55"/>
      <c r="AC145" s="55"/>
      <c r="AD145" s="55"/>
      <c r="AE145" s="55"/>
      <c r="AF145" s="55"/>
      <c r="AG145" s="55"/>
      <c r="AH145" s="55"/>
      <c r="AI145" s="55"/>
      <c r="AJ145" s="55"/>
      <c r="AK145" s="55"/>
      <c r="AL145" s="55"/>
      <c r="AM145" s="55"/>
      <c r="AN145" s="55"/>
      <c r="AO145" s="55"/>
      <c r="AP145" s="55"/>
      <c r="AQ145" s="55"/>
    </row>
    <row r="146" spans="24:43" ht="15">
      <c r="X146" s="55"/>
      <c r="Y146" s="55"/>
      <c r="Z146" s="55"/>
      <c r="AA146" s="55"/>
      <c r="AB146" s="55"/>
      <c r="AC146" s="55"/>
      <c r="AD146" s="55"/>
      <c r="AE146" s="55"/>
      <c r="AF146" s="55"/>
      <c r="AG146" s="55"/>
      <c r="AH146" s="55"/>
      <c r="AI146" s="55"/>
      <c r="AJ146" s="55"/>
      <c r="AK146" s="55"/>
      <c r="AL146" s="55"/>
      <c r="AM146" s="55"/>
      <c r="AN146" s="55"/>
      <c r="AO146" s="55"/>
      <c r="AP146" s="55"/>
      <c r="AQ146" s="55"/>
    </row>
    <row r="147" spans="24:43" ht="15">
      <c r="X147" s="55"/>
      <c r="Y147" s="55"/>
      <c r="Z147" s="55"/>
      <c r="AA147" s="55"/>
      <c r="AB147" s="55"/>
      <c r="AC147" s="55"/>
      <c r="AD147" s="55"/>
      <c r="AE147" s="55"/>
      <c r="AF147" s="55"/>
      <c r="AG147" s="55"/>
      <c r="AH147" s="55"/>
      <c r="AI147" s="55"/>
      <c r="AJ147" s="55"/>
      <c r="AK147" s="55"/>
      <c r="AL147" s="55"/>
      <c r="AM147" s="55"/>
      <c r="AN147" s="55"/>
      <c r="AO147" s="55"/>
      <c r="AP147" s="55"/>
      <c r="AQ147" s="55"/>
    </row>
    <row r="148" spans="24:43" ht="15">
      <c r="X148" s="55"/>
      <c r="Y148" s="55"/>
      <c r="Z148" s="55"/>
      <c r="AA148" s="55"/>
      <c r="AB148" s="55"/>
      <c r="AC148" s="55"/>
      <c r="AD148" s="55"/>
      <c r="AE148" s="55"/>
      <c r="AF148" s="55"/>
      <c r="AG148" s="55"/>
      <c r="AH148" s="55"/>
      <c r="AI148" s="55"/>
      <c r="AJ148" s="55"/>
      <c r="AK148" s="55"/>
      <c r="AL148" s="55"/>
      <c r="AM148" s="55"/>
      <c r="AN148" s="55"/>
      <c r="AO148" s="55"/>
      <c r="AP148" s="55"/>
      <c r="AQ148" s="55"/>
    </row>
    <row r="149" spans="24:43" ht="15">
      <c r="X149" s="55"/>
      <c r="Y149" s="55"/>
      <c r="Z149" s="55"/>
      <c r="AA149" s="55"/>
      <c r="AB149" s="55"/>
      <c r="AC149" s="55"/>
      <c r="AD149" s="55"/>
      <c r="AE149" s="55"/>
      <c r="AF149" s="55"/>
      <c r="AG149" s="55"/>
      <c r="AH149" s="55"/>
      <c r="AI149" s="55"/>
      <c r="AJ149" s="55"/>
      <c r="AK149" s="55"/>
      <c r="AL149" s="55"/>
      <c r="AM149" s="55"/>
      <c r="AN149" s="55"/>
      <c r="AO149" s="55"/>
      <c r="AP149" s="55"/>
      <c r="AQ149" s="55"/>
    </row>
    <row r="150" spans="24:43" ht="15">
      <c r="X150" s="55"/>
      <c r="Y150" s="55"/>
      <c r="Z150" s="55"/>
      <c r="AA150" s="55"/>
      <c r="AB150" s="55"/>
      <c r="AC150" s="55"/>
      <c r="AD150" s="55"/>
      <c r="AE150" s="55"/>
      <c r="AF150" s="55"/>
      <c r="AG150" s="55"/>
      <c r="AH150" s="55"/>
      <c r="AI150" s="55"/>
      <c r="AJ150" s="55"/>
      <c r="AK150" s="55"/>
      <c r="AL150" s="55"/>
      <c r="AM150" s="55"/>
      <c r="AN150" s="55"/>
      <c r="AO150" s="55"/>
      <c r="AP150" s="55"/>
      <c r="AQ150" s="55"/>
    </row>
    <row r="151" spans="24:43" ht="15">
      <c r="X151" s="55"/>
      <c r="Y151" s="55"/>
      <c r="Z151" s="55"/>
      <c r="AA151" s="55"/>
      <c r="AB151" s="55"/>
      <c r="AC151" s="55"/>
      <c r="AD151" s="55"/>
      <c r="AE151" s="55"/>
      <c r="AF151" s="55"/>
      <c r="AG151" s="55"/>
      <c r="AH151" s="55"/>
      <c r="AI151" s="55"/>
      <c r="AJ151" s="55"/>
      <c r="AK151" s="55"/>
      <c r="AL151" s="55"/>
      <c r="AM151" s="55"/>
      <c r="AN151" s="55"/>
      <c r="AO151" s="55"/>
      <c r="AP151" s="55"/>
      <c r="AQ151" s="55"/>
    </row>
    <row r="152" spans="24:43" ht="15">
      <c r="X152" s="55"/>
      <c r="Y152" s="55"/>
      <c r="Z152" s="55"/>
      <c r="AA152" s="55"/>
      <c r="AB152" s="55"/>
      <c r="AC152" s="55"/>
      <c r="AD152" s="55"/>
      <c r="AE152" s="55"/>
      <c r="AF152" s="55"/>
      <c r="AG152" s="55"/>
      <c r="AH152" s="55"/>
      <c r="AI152" s="55"/>
      <c r="AJ152" s="55"/>
      <c r="AK152" s="55"/>
      <c r="AL152" s="55"/>
      <c r="AM152" s="55"/>
      <c r="AN152" s="55"/>
      <c r="AO152" s="55"/>
      <c r="AP152" s="55"/>
      <c r="AQ152" s="55"/>
    </row>
    <row r="153" spans="24:43" ht="15">
      <c r="X153" s="55"/>
      <c r="Y153" s="55"/>
      <c r="Z153" s="55"/>
      <c r="AA153" s="55"/>
      <c r="AB153" s="55"/>
      <c r="AC153" s="55"/>
      <c r="AD153" s="55"/>
      <c r="AE153" s="55"/>
      <c r="AF153" s="55"/>
      <c r="AG153" s="55"/>
      <c r="AH153" s="55"/>
      <c r="AI153" s="55"/>
      <c r="AJ153" s="55"/>
      <c r="AK153" s="55"/>
      <c r="AL153" s="55"/>
      <c r="AM153" s="55"/>
      <c r="AN153" s="55"/>
      <c r="AO153" s="55"/>
      <c r="AP153" s="55"/>
      <c r="AQ153" s="55"/>
    </row>
    <row r="154" spans="24:43" ht="15">
      <c r="X154" s="55"/>
      <c r="Y154" s="55"/>
      <c r="Z154" s="55"/>
      <c r="AA154" s="55"/>
      <c r="AB154" s="55"/>
      <c r="AC154" s="55"/>
      <c r="AD154" s="55"/>
      <c r="AE154" s="55"/>
      <c r="AF154" s="55"/>
      <c r="AG154" s="55"/>
      <c r="AH154" s="55"/>
      <c r="AI154" s="55"/>
      <c r="AJ154" s="55"/>
      <c r="AK154" s="55"/>
      <c r="AL154" s="55"/>
      <c r="AM154" s="55"/>
      <c r="AN154" s="55"/>
      <c r="AO154" s="55"/>
      <c r="AP154" s="55"/>
      <c r="AQ154" s="55"/>
    </row>
    <row r="155" spans="24:43" ht="15">
      <c r="X155" s="55"/>
      <c r="Y155" s="55"/>
      <c r="Z155" s="55"/>
      <c r="AA155" s="55"/>
      <c r="AB155" s="55"/>
      <c r="AC155" s="55"/>
      <c r="AD155" s="55"/>
      <c r="AE155" s="55"/>
      <c r="AF155" s="55"/>
      <c r="AG155" s="55"/>
      <c r="AH155" s="55"/>
      <c r="AI155" s="55"/>
      <c r="AJ155" s="55"/>
      <c r="AK155" s="55"/>
      <c r="AL155" s="55"/>
      <c r="AM155" s="55"/>
      <c r="AN155" s="55"/>
      <c r="AO155" s="55"/>
      <c r="AP155" s="55"/>
      <c r="AQ155" s="55"/>
    </row>
    <row r="156" spans="24:43" ht="15">
      <c r="X156" s="55"/>
      <c r="Y156" s="55"/>
      <c r="Z156" s="55"/>
      <c r="AA156" s="55"/>
      <c r="AB156" s="55"/>
      <c r="AC156" s="55"/>
      <c r="AD156" s="55"/>
      <c r="AE156" s="55"/>
      <c r="AF156" s="55"/>
      <c r="AG156" s="55"/>
      <c r="AH156" s="55"/>
      <c r="AI156" s="55"/>
      <c r="AJ156" s="55"/>
      <c r="AK156" s="55"/>
      <c r="AL156" s="55"/>
      <c r="AM156" s="55"/>
      <c r="AN156" s="55"/>
      <c r="AO156" s="55"/>
      <c r="AP156" s="55"/>
      <c r="AQ156" s="55"/>
    </row>
    <row r="157" spans="24:43" ht="15">
      <c r="X157" s="55"/>
      <c r="Y157" s="55"/>
      <c r="Z157" s="55"/>
      <c r="AA157" s="55"/>
      <c r="AB157" s="55"/>
      <c r="AC157" s="55"/>
      <c r="AD157" s="55"/>
      <c r="AE157" s="55"/>
      <c r="AF157" s="55"/>
      <c r="AG157" s="55"/>
      <c r="AH157" s="55"/>
      <c r="AI157" s="55"/>
      <c r="AJ157" s="55"/>
      <c r="AK157" s="55"/>
      <c r="AL157" s="55"/>
      <c r="AM157" s="55"/>
      <c r="AN157" s="55"/>
      <c r="AO157" s="55"/>
      <c r="AP157" s="55"/>
      <c r="AQ157" s="55"/>
    </row>
    <row r="158" spans="24:43" ht="15">
      <c r="X158" s="55"/>
      <c r="Y158" s="55"/>
      <c r="Z158" s="55"/>
      <c r="AA158" s="55"/>
      <c r="AB158" s="55"/>
      <c r="AC158" s="55"/>
      <c r="AD158" s="55"/>
      <c r="AE158" s="55"/>
      <c r="AF158" s="55"/>
      <c r="AG158" s="55"/>
      <c r="AH158" s="55"/>
      <c r="AI158" s="55"/>
      <c r="AJ158" s="55"/>
      <c r="AK158" s="55"/>
      <c r="AL158" s="55"/>
      <c r="AM158" s="55"/>
      <c r="AN158" s="55"/>
      <c r="AO158" s="55"/>
      <c r="AP158" s="55"/>
      <c r="AQ158" s="55"/>
    </row>
    <row r="159" spans="24:43" ht="15">
      <c r="X159" s="55"/>
      <c r="Y159" s="55"/>
      <c r="Z159" s="55"/>
      <c r="AA159" s="55"/>
      <c r="AB159" s="55"/>
      <c r="AC159" s="55"/>
      <c r="AD159" s="55"/>
      <c r="AE159" s="55"/>
      <c r="AF159" s="55"/>
      <c r="AG159" s="55"/>
      <c r="AH159" s="55"/>
      <c r="AI159" s="55"/>
      <c r="AJ159" s="55"/>
      <c r="AK159" s="55"/>
      <c r="AL159" s="55"/>
      <c r="AM159" s="55"/>
      <c r="AN159" s="55"/>
      <c r="AO159" s="55"/>
      <c r="AP159" s="55"/>
      <c r="AQ159" s="55"/>
    </row>
    <row r="160" spans="24:43" ht="15">
      <c r="X160" s="55"/>
      <c r="Y160" s="55"/>
      <c r="Z160" s="55"/>
      <c r="AA160" s="55"/>
      <c r="AB160" s="55"/>
      <c r="AC160" s="55"/>
      <c r="AD160" s="55"/>
      <c r="AE160" s="55"/>
      <c r="AF160" s="55"/>
      <c r="AG160" s="55"/>
      <c r="AH160" s="55"/>
      <c r="AI160" s="55"/>
      <c r="AJ160" s="55"/>
      <c r="AK160" s="55"/>
      <c r="AL160" s="55"/>
      <c r="AM160" s="55"/>
      <c r="AN160" s="55"/>
      <c r="AO160" s="55"/>
      <c r="AP160" s="55"/>
      <c r="AQ160" s="55"/>
    </row>
    <row r="161" spans="24:43" ht="15">
      <c r="X161" s="55"/>
      <c r="Y161" s="55"/>
      <c r="Z161" s="55"/>
      <c r="AA161" s="55"/>
      <c r="AB161" s="55"/>
      <c r="AC161" s="55"/>
      <c r="AD161" s="55"/>
      <c r="AE161" s="55"/>
      <c r="AF161" s="55"/>
      <c r="AG161" s="55"/>
      <c r="AH161" s="55"/>
      <c r="AI161" s="55"/>
      <c r="AJ161" s="55"/>
      <c r="AK161" s="55"/>
      <c r="AL161" s="55"/>
      <c r="AM161" s="55"/>
      <c r="AN161" s="55"/>
      <c r="AO161" s="55"/>
      <c r="AP161" s="55"/>
      <c r="AQ161" s="55"/>
    </row>
    <row r="162" spans="24:43" ht="15">
      <c r="X162" s="55"/>
      <c r="Y162" s="55"/>
      <c r="Z162" s="55"/>
      <c r="AA162" s="55"/>
      <c r="AB162" s="55"/>
      <c r="AC162" s="55"/>
      <c r="AD162" s="55"/>
      <c r="AE162" s="55"/>
      <c r="AF162" s="55"/>
      <c r="AG162" s="55"/>
      <c r="AH162" s="55"/>
      <c r="AI162" s="55"/>
      <c r="AJ162" s="55"/>
      <c r="AK162" s="55"/>
      <c r="AL162" s="55"/>
      <c r="AM162" s="55"/>
      <c r="AN162" s="55"/>
      <c r="AO162" s="55"/>
      <c r="AP162" s="55"/>
      <c r="AQ162" s="55"/>
    </row>
    <row r="163" spans="24:43" ht="15">
      <c r="X163" s="55"/>
      <c r="Y163" s="55"/>
      <c r="Z163" s="55"/>
      <c r="AA163" s="55"/>
      <c r="AB163" s="55"/>
      <c r="AC163" s="55"/>
      <c r="AD163" s="55"/>
      <c r="AE163" s="55"/>
      <c r="AF163" s="55"/>
      <c r="AG163" s="55"/>
      <c r="AH163" s="55"/>
      <c r="AI163" s="55"/>
      <c r="AJ163" s="55"/>
      <c r="AK163" s="55"/>
      <c r="AL163" s="55"/>
      <c r="AM163" s="55"/>
      <c r="AN163" s="55"/>
      <c r="AO163" s="55"/>
      <c r="AP163" s="55"/>
      <c r="AQ163" s="55"/>
    </row>
    <row r="164" spans="24:43" ht="15">
      <c r="X164" s="55"/>
      <c r="Y164" s="55"/>
      <c r="Z164" s="55"/>
      <c r="AA164" s="55"/>
      <c r="AB164" s="55"/>
      <c r="AC164" s="55"/>
      <c r="AD164" s="55"/>
      <c r="AE164" s="55"/>
      <c r="AF164" s="55"/>
      <c r="AG164" s="55"/>
      <c r="AH164" s="55"/>
      <c r="AI164" s="55"/>
      <c r="AJ164" s="55"/>
      <c r="AK164" s="55"/>
      <c r="AL164" s="55"/>
      <c r="AM164" s="55"/>
      <c r="AN164" s="55"/>
      <c r="AO164" s="55"/>
      <c r="AP164" s="55"/>
      <c r="AQ164" s="55"/>
    </row>
    <row r="165" spans="24:43" ht="15">
      <c r="X165" s="55"/>
      <c r="Y165" s="55"/>
      <c r="Z165" s="55"/>
      <c r="AA165" s="55"/>
      <c r="AB165" s="55"/>
      <c r="AC165" s="55"/>
      <c r="AD165" s="55"/>
      <c r="AE165" s="55"/>
      <c r="AF165" s="55"/>
      <c r="AG165" s="55"/>
      <c r="AH165" s="55"/>
      <c r="AI165" s="55"/>
      <c r="AJ165" s="55"/>
      <c r="AK165" s="55"/>
      <c r="AL165" s="55"/>
      <c r="AM165" s="55"/>
      <c r="AN165" s="55"/>
      <c r="AO165" s="55"/>
      <c r="AP165" s="55"/>
      <c r="AQ165" s="55"/>
    </row>
    <row r="166" spans="24:43" ht="15">
      <c r="X166" s="55"/>
      <c r="Y166" s="55"/>
      <c r="Z166" s="55"/>
      <c r="AA166" s="55"/>
      <c r="AB166" s="55"/>
      <c r="AC166" s="55"/>
      <c r="AD166" s="55"/>
      <c r="AE166" s="55"/>
      <c r="AF166" s="55"/>
      <c r="AG166" s="55"/>
      <c r="AH166" s="55"/>
      <c r="AI166" s="55"/>
      <c r="AJ166" s="55"/>
      <c r="AK166" s="55"/>
      <c r="AL166" s="55"/>
      <c r="AM166" s="55"/>
      <c r="AN166" s="55"/>
      <c r="AO166" s="55"/>
      <c r="AP166" s="55"/>
      <c r="AQ166" s="55"/>
    </row>
    <row r="167" spans="24:43" ht="15">
      <c r="X167" s="55"/>
      <c r="Y167" s="55"/>
      <c r="Z167" s="55"/>
      <c r="AA167" s="55"/>
      <c r="AB167" s="55"/>
      <c r="AC167" s="55"/>
      <c r="AD167" s="55"/>
      <c r="AE167" s="55"/>
      <c r="AF167" s="55"/>
      <c r="AG167" s="55"/>
      <c r="AH167" s="55"/>
      <c r="AI167" s="55"/>
      <c r="AJ167" s="55"/>
      <c r="AK167" s="55"/>
      <c r="AL167" s="55"/>
      <c r="AM167" s="55"/>
      <c r="AN167" s="55"/>
      <c r="AO167" s="55"/>
      <c r="AP167" s="55"/>
      <c r="AQ167" s="55"/>
    </row>
    <row r="168" spans="24:43" ht="15">
      <c r="X168" s="55"/>
      <c r="Y168" s="55"/>
      <c r="Z168" s="55"/>
      <c r="AA168" s="55"/>
      <c r="AB168" s="55"/>
      <c r="AC168" s="55"/>
      <c r="AD168" s="55"/>
      <c r="AE168" s="55"/>
      <c r="AF168" s="55"/>
      <c r="AG168" s="55"/>
      <c r="AH168" s="55"/>
      <c r="AI168" s="55"/>
      <c r="AJ168" s="55"/>
      <c r="AK168" s="55"/>
      <c r="AL168" s="55"/>
      <c r="AM168" s="55"/>
      <c r="AN168" s="55"/>
      <c r="AO168" s="55"/>
      <c r="AP168" s="55"/>
      <c r="AQ168" s="55"/>
    </row>
    <row r="169" spans="24:43" ht="15">
      <c r="X169" s="55"/>
      <c r="Y169" s="55"/>
      <c r="Z169" s="55"/>
      <c r="AA169" s="55"/>
      <c r="AB169" s="55"/>
      <c r="AC169" s="55"/>
      <c r="AD169" s="55"/>
      <c r="AE169" s="55"/>
      <c r="AF169" s="55"/>
      <c r="AG169" s="55"/>
      <c r="AH169" s="55"/>
      <c r="AI169" s="55"/>
      <c r="AJ169" s="55"/>
      <c r="AK169" s="55"/>
      <c r="AL169" s="55"/>
      <c r="AM169" s="55"/>
      <c r="AN169" s="55"/>
      <c r="AO169" s="55"/>
      <c r="AP169" s="55"/>
      <c r="AQ169" s="55"/>
    </row>
    <row r="170" spans="24:43" ht="15">
      <c r="X170" s="55"/>
      <c r="Y170" s="55"/>
      <c r="Z170" s="55"/>
      <c r="AA170" s="55"/>
      <c r="AB170" s="55"/>
      <c r="AC170" s="55"/>
      <c r="AD170" s="55"/>
      <c r="AE170" s="55"/>
      <c r="AF170" s="55"/>
      <c r="AG170" s="55"/>
      <c r="AH170" s="55"/>
      <c r="AI170" s="55"/>
      <c r="AJ170" s="55"/>
      <c r="AK170" s="55"/>
      <c r="AL170" s="55"/>
      <c r="AM170" s="55"/>
      <c r="AN170" s="55"/>
      <c r="AO170" s="55"/>
      <c r="AP170" s="55"/>
      <c r="AQ170" s="55"/>
    </row>
    <row r="171" spans="24:43" ht="15">
      <c r="X171" s="55"/>
      <c r="Y171" s="55"/>
      <c r="Z171" s="55"/>
      <c r="AA171" s="55"/>
      <c r="AB171" s="55"/>
      <c r="AC171" s="55"/>
      <c r="AD171" s="55"/>
      <c r="AE171" s="55"/>
      <c r="AF171" s="55"/>
      <c r="AG171" s="55"/>
      <c r="AH171" s="55"/>
      <c r="AI171" s="55"/>
      <c r="AJ171" s="55"/>
      <c r="AK171" s="55"/>
      <c r="AL171" s="55"/>
      <c r="AM171" s="55"/>
      <c r="AN171" s="55"/>
      <c r="AO171" s="55"/>
      <c r="AP171" s="55"/>
      <c r="AQ171" s="55"/>
    </row>
    <row r="172" spans="24:43" ht="15">
      <c r="X172" s="55"/>
      <c r="Y172" s="55"/>
      <c r="Z172" s="55"/>
      <c r="AA172" s="55"/>
      <c r="AB172" s="55"/>
      <c r="AC172" s="55"/>
      <c r="AD172" s="55"/>
      <c r="AE172" s="55"/>
      <c r="AF172" s="55"/>
      <c r="AG172" s="55"/>
      <c r="AH172" s="55"/>
      <c r="AI172" s="55"/>
      <c r="AJ172" s="55"/>
      <c r="AK172" s="55"/>
      <c r="AL172" s="55"/>
      <c r="AM172" s="55"/>
      <c r="AN172" s="55"/>
      <c r="AO172" s="55"/>
      <c r="AP172" s="55"/>
      <c r="AQ172" s="55"/>
    </row>
    <row r="173" spans="24:43" ht="15">
      <c r="X173" s="55"/>
      <c r="Y173" s="55"/>
      <c r="Z173" s="55"/>
      <c r="AA173" s="55"/>
      <c r="AB173" s="55"/>
      <c r="AC173" s="55"/>
      <c r="AD173" s="55"/>
      <c r="AE173" s="55"/>
      <c r="AF173" s="55"/>
      <c r="AG173" s="55"/>
      <c r="AH173" s="55"/>
      <c r="AI173" s="55"/>
      <c r="AJ173" s="55"/>
      <c r="AK173" s="55"/>
      <c r="AL173" s="55"/>
      <c r="AM173" s="55"/>
      <c r="AN173" s="55"/>
      <c r="AO173" s="55"/>
      <c r="AP173" s="55"/>
      <c r="AQ173" s="55"/>
    </row>
    <row r="174" spans="24:43" ht="15">
      <c r="X174" s="55"/>
      <c r="Y174" s="55"/>
      <c r="Z174" s="55"/>
      <c r="AA174" s="55"/>
      <c r="AB174" s="55"/>
      <c r="AC174" s="55"/>
      <c r="AD174" s="55"/>
      <c r="AE174" s="55"/>
      <c r="AF174" s="55"/>
      <c r="AG174" s="55"/>
      <c r="AH174" s="55"/>
      <c r="AI174" s="55"/>
      <c r="AJ174" s="55"/>
      <c r="AK174" s="55"/>
      <c r="AL174" s="55"/>
      <c r="AM174" s="55"/>
      <c r="AN174" s="55"/>
      <c r="AO174" s="55"/>
      <c r="AP174" s="55"/>
      <c r="AQ174" s="55"/>
    </row>
    <row r="175" spans="24:43" ht="15">
      <c r="X175" s="55"/>
      <c r="Y175" s="55"/>
      <c r="Z175" s="55"/>
      <c r="AA175" s="55"/>
      <c r="AB175" s="55"/>
      <c r="AC175" s="55"/>
      <c r="AD175" s="55"/>
      <c r="AE175" s="55"/>
      <c r="AF175" s="55"/>
      <c r="AG175" s="55"/>
      <c r="AH175" s="55"/>
      <c r="AI175" s="55"/>
      <c r="AJ175" s="55"/>
      <c r="AK175" s="55"/>
      <c r="AL175" s="55"/>
      <c r="AM175" s="55"/>
      <c r="AN175" s="55"/>
      <c r="AO175" s="55"/>
      <c r="AP175" s="55"/>
      <c r="AQ175" s="55"/>
    </row>
    <row r="176" spans="24:43" ht="15">
      <c r="X176" s="55"/>
      <c r="Y176" s="55"/>
      <c r="Z176" s="55"/>
      <c r="AA176" s="55"/>
      <c r="AB176" s="55"/>
      <c r="AC176" s="55"/>
      <c r="AD176" s="55"/>
      <c r="AE176" s="55"/>
      <c r="AF176" s="55"/>
      <c r="AG176" s="55"/>
      <c r="AH176" s="55"/>
      <c r="AI176" s="55"/>
      <c r="AJ176" s="55"/>
      <c r="AK176" s="55"/>
      <c r="AL176" s="55"/>
      <c r="AM176" s="55"/>
      <c r="AN176" s="55"/>
      <c r="AO176" s="55"/>
      <c r="AP176" s="55"/>
      <c r="AQ176" s="55"/>
    </row>
    <row r="177" spans="24:43" ht="15">
      <c r="X177" s="55"/>
      <c r="Y177" s="55"/>
      <c r="Z177" s="55"/>
      <c r="AA177" s="55"/>
      <c r="AB177" s="55"/>
      <c r="AC177" s="55"/>
      <c r="AD177" s="55"/>
      <c r="AE177" s="55"/>
      <c r="AF177" s="55"/>
      <c r="AG177" s="55"/>
      <c r="AH177" s="55"/>
      <c r="AI177" s="55"/>
      <c r="AJ177" s="55"/>
      <c r="AK177" s="55"/>
      <c r="AL177" s="55"/>
      <c r="AM177" s="55"/>
      <c r="AN177" s="55"/>
      <c r="AO177" s="55"/>
      <c r="AP177" s="55"/>
      <c r="AQ177" s="55"/>
    </row>
    <row r="178" spans="24:43" ht="15">
      <c r="X178" s="55"/>
      <c r="Y178" s="55"/>
      <c r="Z178" s="55"/>
      <c r="AA178" s="55"/>
      <c r="AB178" s="55"/>
      <c r="AC178" s="55"/>
      <c r="AD178" s="55"/>
      <c r="AE178" s="55"/>
      <c r="AF178" s="55"/>
      <c r="AG178" s="55"/>
      <c r="AH178" s="55"/>
      <c r="AI178" s="55"/>
      <c r="AJ178" s="55"/>
      <c r="AK178" s="55"/>
      <c r="AL178" s="55"/>
      <c r="AM178" s="55"/>
      <c r="AN178" s="55"/>
      <c r="AO178" s="55"/>
      <c r="AP178" s="55"/>
      <c r="AQ178" s="55"/>
    </row>
    <row r="179" spans="24:43" ht="15">
      <c r="X179" s="55"/>
      <c r="Y179" s="55"/>
      <c r="Z179" s="55"/>
      <c r="AA179" s="55"/>
      <c r="AB179" s="55"/>
      <c r="AC179" s="55"/>
      <c r="AD179" s="55"/>
      <c r="AE179" s="55"/>
      <c r="AF179" s="55"/>
      <c r="AG179" s="55"/>
      <c r="AH179" s="55"/>
      <c r="AI179" s="55"/>
      <c r="AJ179" s="55"/>
      <c r="AK179" s="55"/>
      <c r="AL179" s="55"/>
      <c r="AM179" s="55"/>
      <c r="AN179" s="55"/>
      <c r="AO179" s="55"/>
      <c r="AP179" s="55"/>
      <c r="AQ179" s="55"/>
    </row>
    <row r="180" spans="24:43" ht="15">
      <c r="X180" s="55"/>
      <c r="Y180" s="55"/>
      <c r="Z180" s="55"/>
      <c r="AA180" s="55"/>
      <c r="AB180" s="55"/>
      <c r="AC180" s="55"/>
      <c r="AD180" s="55"/>
      <c r="AE180" s="55"/>
      <c r="AF180" s="55"/>
      <c r="AG180" s="55"/>
      <c r="AH180" s="55"/>
      <c r="AI180" s="55"/>
      <c r="AJ180" s="55"/>
      <c r="AK180" s="55"/>
      <c r="AL180" s="55"/>
      <c r="AM180" s="55"/>
      <c r="AN180" s="55"/>
      <c r="AO180" s="55"/>
      <c r="AP180" s="55"/>
      <c r="AQ180" s="55"/>
    </row>
    <row r="181" spans="24:43" ht="15">
      <c r="X181" s="55"/>
      <c r="Y181" s="55"/>
      <c r="Z181" s="55"/>
      <c r="AA181" s="55"/>
      <c r="AB181" s="55"/>
      <c r="AC181" s="55"/>
      <c r="AD181" s="55"/>
      <c r="AE181" s="55"/>
      <c r="AF181" s="55"/>
      <c r="AG181" s="55"/>
      <c r="AH181" s="55"/>
      <c r="AI181" s="55"/>
      <c r="AJ181" s="55"/>
      <c r="AK181" s="55"/>
      <c r="AL181" s="55"/>
      <c r="AM181" s="55"/>
      <c r="AN181" s="55"/>
      <c r="AO181" s="55"/>
      <c r="AP181" s="55"/>
      <c r="AQ181" s="55"/>
    </row>
    <row r="182" spans="24:43" ht="15">
      <c r="X182" s="55"/>
      <c r="Y182" s="55"/>
      <c r="Z182" s="55"/>
      <c r="AA182" s="55"/>
      <c r="AB182" s="55"/>
      <c r="AC182" s="55"/>
      <c r="AD182" s="55"/>
      <c r="AE182" s="55"/>
      <c r="AF182" s="55"/>
      <c r="AG182" s="55"/>
      <c r="AH182" s="55"/>
      <c r="AI182" s="55"/>
      <c r="AJ182" s="55"/>
      <c r="AK182" s="55"/>
      <c r="AL182" s="55"/>
      <c r="AM182" s="55"/>
      <c r="AN182" s="55"/>
      <c r="AO182" s="55"/>
      <c r="AP182" s="55"/>
      <c r="AQ182" s="55"/>
    </row>
    <row r="183" spans="24:43" ht="15">
      <c r="X183" s="55"/>
      <c r="Y183" s="55"/>
      <c r="Z183" s="55"/>
      <c r="AA183" s="55"/>
      <c r="AB183" s="55"/>
      <c r="AC183" s="55"/>
      <c r="AD183" s="55"/>
      <c r="AE183" s="55"/>
      <c r="AF183" s="55"/>
      <c r="AG183" s="55"/>
      <c r="AH183" s="55"/>
      <c r="AI183" s="55"/>
      <c r="AJ183" s="55"/>
      <c r="AK183" s="55"/>
      <c r="AL183" s="55"/>
      <c r="AM183" s="55"/>
      <c r="AN183" s="55"/>
      <c r="AO183" s="55"/>
      <c r="AP183" s="55"/>
      <c r="AQ183" s="55"/>
    </row>
    <row r="184" spans="24:43" ht="15">
      <c r="X184" s="55"/>
      <c r="Y184" s="55"/>
      <c r="Z184" s="55"/>
      <c r="AA184" s="55"/>
      <c r="AB184" s="55"/>
      <c r="AC184" s="55"/>
      <c r="AD184" s="55"/>
      <c r="AE184" s="55"/>
      <c r="AF184" s="55"/>
      <c r="AG184" s="55"/>
      <c r="AH184" s="55"/>
      <c r="AI184" s="55"/>
      <c r="AJ184" s="55"/>
      <c r="AK184" s="55"/>
      <c r="AL184" s="55"/>
      <c r="AM184" s="55"/>
      <c r="AN184" s="55"/>
      <c r="AO184" s="55"/>
      <c r="AP184" s="55"/>
      <c r="AQ184" s="55"/>
    </row>
    <row r="185" spans="24:43" ht="15">
      <c r="X185" s="55"/>
      <c r="Y185" s="55"/>
      <c r="Z185" s="55"/>
      <c r="AA185" s="55"/>
      <c r="AB185" s="55"/>
      <c r="AC185" s="55"/>
      <c r="AD185" s="55"/>
      <c r="AE185" s="55"/>
      <c r="AF185" s="55"/>
      <c r="AG185" s="55"/>
      <c r="AH185" s="55"/>
      <c r="AI185" s="55"/>
      <c r="AJ185" s="55"/>
      <c r="AK185" s="55"/>
      <c r="AL185" s="55"/>
      <c r="AM185" s="55"/>
      <c r="AN185" s="55"/>
      <c r="AO185" s="55"/>
      <c r="AP185" s="55"/>
      <c r="AQ185" s="55"/>
    </row>
    <row r="186" spans="24:43" ht="15">
      <c r="X186" s="55"/>
      <c r="Y186" s="55"/>
      <c r="Z186" s="55"/>
      <c r="AA186" s="55"/>
      <c r="AB186" s="55"/>
      <c r="AC186" s="55"/>
      <c r="AD186" s="55"/>
      <c r="AE186" s="55"/>
      <c r="AF186" s="55"/>
      <c r="AG186" s="55"/>
      <c r="AH186" s="55"/>
      <c r="AI186" s="55"/>
      <c r="AJ186" s="55"/>
      <c r="AK186" s="55"/>
      <c r="AL186" s="55"/>
      <c r="AM186" s="55"/>
      <c r="AN186" s="55"/>
      <c r="AO186" s="55"/>
      <c r="AP186" s="55"/>
      <c r="AQ186" s="55"/>
    </row>
    <row r="187" spans="24:43" ht="15">
      <c r="X187" s="55"/>
      <c r="Y187" s="55"/>
      <c r="Z187" s="55"/>
      <c r="AA187" s="55"/>
      <c r="AB187" s="55"/>
      <c r="AC187" s="55"/>
      <c r="AD187" s="55"/>
      <c r="AE187" s="55"/>
      <c r="AF187" s="55"/>
      <c r="AG187" s="55"/>
      <c r="AH187" s="55"/>
      <c r="AI187" s="55"/>
      <c r="AJ187" s="55"/>
      <c r="AK187" s="55"/>
      <c r="AL187" s="55"/>
      <c r="AM187" s="55"/>
      <c r="AN187" s="55"/>
      <c r="AO187" s="55"/>
      <c r="AP187" s="55"/>
      <c r="AQ187" s="55"/>
    </row>
    <row r="188" spans="24:43" ht="15">
      <c r="X188" s="55"/>
      <c r="Y188" s="55"/>
      <c r="Z188" s="55"/>
      <c r="AA188" s="55"/>
      <c r="AB188" s="55"/>
      <c r="AC188" s="55"/>
      <c r="AD188" s="55"/>
      <c r="AE188" s="55"/>
      <c r="AF188" s="55"/>
      <c r="AG188" s="55"/>
      <c r="AH188" s="55"/>
      <c r="AI188" s="55"/>
      <c r="AJ188" s="55"/>
      <c r="AK188" s="55"/>
      <c r="AL188" s="55"/>
      <c r="AM188" s="55"/>
      <c r="AN188" s="55"/>
      <c r="AO188" s="55"/>
      <c r="AP188" s="55"/>
      <c r="AQ188" s="55"/>
    </row>
    <row r="189" spans="24:43" ht="15">
      <c r="X189" s="55"/>
      <c r="Y189" s="55"/>
      <c r="Z189" s="55"/>
      <c r="AA189" s="55"/>
      <c r="AB189" s="55"/>
      <c r="AC189" s="55"/>
      <c r="AD189" s="55"/>
      <c r="AE189" s="55"/>
      <c r="AF189" s="55"/>
      <c r="AG189" s="55"/>
      <c r="AH189" s="55"/>
      <c r="AI189" s="55"/>
      <c r="AJ189" s="55"/>
      <c r="AK189" s="55"/>
      <c r="AL189" s="55"/>
      <c r="AM189" s="55"/>
      <c r="AN189" s="55"/>
      <c r="AO189" s="55"/>
      <c r="AP189" s="55"/>
      <c r="AQ189" s="55"/>
    </row>
    <row r="190" spans="24:43" ht="15">
      <c r="X190" s="55"/>
      <c r="Y190" s="55"/>
      <c r="Z190" s="55"/>
      <c r="AA190" s="55"/>
      <c r="AB190" s="55"/>
      <c r="AC190" s="55"/>
      <c r="AD190" s="55"/>
      <c r="AE190" s="55"/>
      <c r="AF190" s="55"/>
      <c r="AG190" s="55"/>
      <c r="AH190" s="55"/>
      <c r="AI190" s="55"/>
      <c r="AJ190" s="55"/>
      <c r="AK190" s="55"/>
      <c r="AL190" s="55"/>
      <c r="AM190" s="55"/>
      <c r="AN190" s="55"/>
      <c r="AO190" s="55"/>
      <c r="AP190" s="55"/>
      <c r="AQ190" s="55"/>
    </row>
    <row r="191" spans="24:43" ht="15">
      <c r="X191" s="55"/>
      <c r="Y191" s="55"/>
      <c r="Z191" s="55"/>
      <c r="AA191" s="55"/>
      <c r="AB191" s="55"/>
      <c r="AC191" s="55"/>
      <c r="AD191" s="55"/>
      <c r="AE191" s="55"/>
      <c r="AF191" s="55"/>
      <c r="AG191" s="55"/>
      <c r="AH191" s="55"/>
      <c r="AI191" s="55"/>
      <c r="AJ191" s="55"/>
      <c r="AK191" s="55"/>
      <c r="AL191" s="55"/>
      <c r="AM191" s="55"/>
      <c r="AN191" s="55"/>
      <c r="AO191" s="55"/>
      <c r="AP191" s="55"/>
      <c r="AQ191" s="55"/>
    </row>
    <row r="192" spans="24:43" ht="15">
      <c r="X192" s="55"/>
      <c r="Y192" s="55"/>
      <c r="Z192" s="55"/>
      <c r="AA192" s="55"/>
      <c r="AB192" s="55"/>
      <c r="AC192" s="55"/>
      <c r="AD192" s="55"/>
      <c r="AE192" s="55"/>
      <c r="AF192" s="55"/>
      <c r="AG192" s="55"/>
      <c r="AH192" s="55"/>
      <c r="AI192" s="55"/>
      <c r="AJ192" s="55"/>
      <c r="AK192" s="55"/>
      <c r="AL192" s="55"/>
      <c r="AM192" s="55"/>
      <c r="AN192" s="55"/>
      <c r="AO192" s="55"/>
      <c r="AP192" s="55"/>
      <c r="AQ192" s="55"/>
    </row>
    <row r="193" spans="24:43" ht="15">
      <c r="X193" s="55"/>
      <c r="Y193" s="55"/>
      <c r="Z193" s="55"/>
      <c r="AA193" s="55"/>
      <c r="AB193" s="55"/>
      <c r="AC193" s="55"/>
      <c r="AD193" s="55"/>
      <c r="AE193" s="55"/>
      <c r="AF193" s="55"/>
      <c r="AG193" s="55"/>
      <c r="AH193" s="55"/>
      <c r="AI193" s="55"/>
      <c r="AJ193" s="55"/>
      <c r="AK193" s="55"/>
      <c r="AL193" s="55"/>
      <c r="AM193" s="55"/>
      <c r="AN193" s="55"/>
      <c r="AO193" s="55"/>
      <c r="AP193" s="55"/>
      <c r="AQ193" s="55"/>
    </row>
    <row r="194" spans="24:43" ht="15">
      <c r="X194" s="55"/>
      <c r="Y194" s="55"/>
      <c r="Z194" s="55"/>
      <c r="AA194" s="55"/>
      <c r="AB194" s="55"/>
      <c r="AC194" s="55"/>
      <c r="AD194" s="55"/>
      <c r="AE194" s="55"/>
      <c r="AF194" s="55"/>
      <c r="AG194" s="55"/>
      <c r="AH194" s="55"/>
      <c r="AI194" s="55"/>
      <c r="AJ194" s="55"/>
      <c r="AK194" s="55"/>
      <c r="AL194" s="55"/>
      <c r="AM194" s="55"/>
      <c r="AN194" s="55"/>
      <c r="AO194" s="55"/>
      <c r="AP194" s="55"/>
      <c r="AQ194" s="55"/>
    </row>
    <row r="195" spans="24:43" ht="15">
      <c r="X195" s="55"/>
      <c r="Y195" s="55"/>
      <c r="Z195" s="55"/>
      <c r="AA195" s="55"/>
      <c r="AB195" s="55"/>
      <c r="AC195" s="55"/>
      <c r="AD195" s="55"/>
      <c r="AE195" s="55"/>
      <c r="AF195" s="55"/>
      <c r="AG195" s="55"/>
      <c r="AH195" s="55"/>
      <c r="AI195" s="55"/>
      <c r="AJ195" s="55"/>
      <c r="AK195" s="55"/>
      <c r="AL195" s="55"/>
      <c r="AM195" s="55"/>
      <c r="AN195" s="55"/>
      <c r="AO195" s="55"/>
      <c r="AP195" s="55"/>
      <c r="AQ195" s="55"/>
    </row>
    <row r="196" spans="24:43" ht="15">
      <c r="X196" s="55"/>
      <c r="Y196" s="55"/>
      <c r="Z196" s="55"/>
      <c r="AA196" s="55"/>
      <c r="AB196" s="55"/>
      <c r="AC196" s="55"/>
      <c r="AD196" s="55"/>
      <c r="AE196" s="55"/>
      <c r="AF196" s="55"/>
      <c r="AG196" s="55"/>
      <c r="AH196" s="55"/>
      <c r="AI196" s="55"/>
      <c r="AJ196" s="55"/>
      <c r="AK196" s="55"/>
      <c r="AL196" s="55"/>
      <c r="AM196" s="55"/>
      <c r="AN196" s="55"/>
      <c r="AO196" s="55"/>
      <c r="AP196" s="55"/>
      <c r="AQ196" s="55"/>
    </row>
    <row r="197" spans="24:43" ht="15">
      <c r="X197" s="55"/>
      <c r="Y197" s="55"/>
      <c r="Z197" s="55"/>
      <c r="AA197" s="55"/>
      <c r="AB197" s="55"/>
      <c r="AC197" s="55"/>
      <c r="AD197" s="55"/>
      <c r="AE197" s="55"/>
      <c r="AF197" s="55"/>
      <c r="AG197" s="55"/>
      <c r="AH197" s="55"/>
      <c r="AI197" s="55"/>
      <c r="AJ197" s="55"/>
      <c r="AK197" s="55"/>
      <c r="AL197" s="55"/>
      <c r="AM197" s="55"/>
      <c r="AN197" s="55"/>
      <c r="AO197" s="55"/>
      <c r="AP197" s="55"/>
      <c r="AQ197" s="55"/>
    </row>
    <row r="198" spans="24:43" ht="15">
      <c r="X198" s="55"/>
      <c r="Y198" s="55"/>
      <c r="Z198" s="55"/>
      <c r="AA198" s="55"/>
      <c r="AB198" s="55"/>
      <c r="AC198" s="55"/>
      <c r="AD198" s="55"/>
      <c r="AE198" s="55"/>
      <c r="AF198" s="55"/>
      <c r="AG198" s="55"/>
      <c r="AH198" s="55"/>
      <c r="AI198" s="55"/>
      <c r="AJ198" s="55"/>
      <c r="AK198" s="55"/>
      <c r="AL198" s="55"/>
      <c r="AM198" s="55"/>
      <c r="AN198" s="55"/>
      <c r="AO198" s="55"/>
      <c r="AP198" s="55"/>
      <c r="AQ198" s="55"/>
    </row>
    <row r="199" spans="24:43" ht="15">
      <c r="X199" s="55"/>
      <c r="Y199" s="55"/>
      <c r="Z199" s="55"/>
      <c r="AA199" s="55"/>
      <c r="AB199" s="55"/>
      <c r="AC199" s="55"/>
      <c r="AD199" s="55"/>
      <c r="AE199" s="55"/>
      <c r="AF199" s="55"/>
      <c r="AG199" s="55"/>
      <c r="AH199" s="55"/>
      <c r="AI199" s="55"/>
      <c r="AJ199" s="55"/>
      <c r="AK199" s="55"/>
      <c r="AL199" s="55"/>
      <c r="AM199" s="55"/>
      <c r="AN199" s="55"/>
      <c r="AO199" s="55"/>
      <c r="AP199" s="55"/>
      <c r="AQ199" s="55"/>
    </row>
    <row r="200" spans="24:43" ht="15">
      <c r="X200" s="55"/>
      <c r="Y200" s="55"/>
      <c r="Z200" s="55"/>
      <c r="AA200" s="55"/>
      <c r="AB200" s="55"/>
      <c r="AC200" s="55"/>
      <c r="AD200" s="55"/>
      <c r="AE200" s="55"/>
      <c r="AF200" s="55"/>
      <c r="AG200" s="55"/>
      <c r="AH200" s="55"/>
      <c r="AI200" s="55"/>
      <c r="AJ200" s="55"/>
      <c r="AK200" s="55"/>
      <c r="AL200" s="55"/>
      <c r="AM200" s="55"/>
      <c r="AN200" s="55"/>
      <c r="AO200" s="55"/>
      <c r="AP200" s="55"/>
      <c r="AQ200" s="55"/>
    </row>
    <row r="201" spans="24:43" ht="15">
      <c r="X201" s="55"/>
      <c r="Y201" s="55"/>
      <c r="Z201" s="55"/>
      <c r="AA201" s="55"/>
      <c r="AB201" s="55"/>
      <c r="AC201" s="55"/>
      <c r="AD201" s="55"/>
      <c r="AE201" s="55"/>
      <c r="AF201" s="55"/>
      <c r="AG201" s="55"/>
      <c r="AH201" s="55"/>
      <c r="AI201" s="55"/>
      <c r="AJ201" s="55"/>
      <c r="AK201" s="55"/>
      <c r="AL201" s="55"/>
      <c r="AM201" s="55"/>
      <c r="AN201" s="55"/>
      <c r="AO201" s="55"/>
      <c r="AP201" s="55"/>
      <c r="AQ201" s="55"/>
    </row>
    <row r="202" spans="24:43" ht="15">
      <c r="X202" s="55"/>
      <c r="Y202" s="55"/>
      <c r="Z202" s="55"/>
      <c r="AA202" s="55"/>
      <c r="AB202" s="55"/>
      <c r="AC202" s="55"/>
      <c r="AD202" s="55"/>
      <c r="AE202" s="55"/>
      <c r="AF202" s="55"/>
      <c r="AG202" s="55"/>
      <c r="AH202" s="55"/>
      <c r="AI202" s="55"/>
      <c r="AJ202" s="55"/>
      <c r="AK202" s="55"/>
      <c r="AL202" s="55"/>
      <c r="AM202" s="55"/>
      <c r="AN202" s="55"/>
      <c r="AO202" s="55"/>
      <c r="AP202" s="55"/>
      <c r="AQ202" s="55"/>
    </row>
    <row r="203" spans="24:43" ht="15">
      <c r="X203" s="55"/>
      <c r="Y203" s="55"/>
      <c r="Z203" s="55"/>
      <c r="AA203" s="55"/>
      <c r="AB203" s="55"/>
      <c r="AC203" s="55"/>
      <c r="AD203" s="55"/>
      <c r="AE203" s="55"/>
      <c r="AF203" s="55"/>
      <c r="AG203" s="55"/>
      <c r="AH203" s="55"/>
      <c r="AI203" s="55"/>
      <c r="AJ203" s="55"/>
      <c r="AK203" s="55"/>
      <c r="AL203" s="55"/>
      <c r="AM203" s="55"/>
      <c r="AN203" s="55"/>
      <c r="AO203" s="55"/>
      <c r="AP203" s="55"/>
      <c r="AQ203" s="55"/>
    </row>
    <row r="204" spans="24:43" ht="15">
      <c r="X204" s="55"/>
      <c r="Y204" s="55"/>
      <c r="Z204" s="55"/>
      <c r="AA204" s="55"/>
      <c r="AB204" s="55"/>
      <c r="AC204" s="55"/>
      <c r="AD204" s="55"/>
      <c r="AE204" s="55"/>
      <c r="AF204" s="55"/>
      <c r="AG204" s="55"/>
      <c r="AH204" s="55"/>
      <c r="AI204" s="55"/>
      <c r="AJ204" s="55"/>
      <c r="AK204" s="55"/>
      <c r="AL204" s="55"/>
      <c r="AM204" s="55"/>
      <c r="AN204" s="55"/>
      <c r="AO204" s="55"/>
      <c r="AP204" s="55"/>
      <c r="AQ204" s="55"/>
    </row>
    <row r="205" spans="24:43" ht="15">
      <c r="X205" s="55"/>
      <c r="Y205" s="55"/>
      <c r="Z205" s="55"/>
      <c r="AA205" s="55"/>
      <c r="AB205" s="55"/>
      <c r="AC205" s="55"/>
      <c r="AD205" s="55"/>
      <c r="AE205" s="55"/>
      <c r="AF205" s="55"/>
      <c r="AG205" s="55"/>
      <c r="AH205" s="55"/>
      <c r="AI205" s="55"/>
      <c r="AJ205" s="55"/>
      <c r="AK205" s="55"/>
      <c r="AL205" s="55"/>
      <c r="AM205" s="55"/>
      <c r="AN205" s="55"/>
      <c r="AO205" s="55"/>
      <c r="AP205" s="55"/>
      <c r="AQ205" s="55"/>
    </row>
    <row r="206" spans="24:43" ht="15">
      <c r="X206" s="55"/>
      <c r="Y206" s="55"/>
      <c r="Z206" s="55"/>
      <c r="AA206" s="55"/>
      <c r="AB206" s="55"/>
      <c r="AC206" s="55"/>
      <c r="AD206" s="55"/>
      <c r="AE206" s="55"/>
      <c r="AF206" s="55"/>
      <c r="AG206" s="55"/>
      <c r="AH206" s="55"/>
      <c r="AI206" s="55"/>
      <c r="AJ206" s="55"/>
      <c r="AK206" s="55"/>
      <c r="AL206" s="55"/>
      <c r="AM206" s="55"/>
      <c r="AN206" s="55"/>
      <c r="AO206" s="55"/>
      <c r="AP206" s="55"/>
      <c r="AQ206" s="55"/>
    </row>
    <row r="207" spans="24:43" ht="15">
      <c r="X207" s="55"/>
      <c r="Y207" s="55"/>
      <c r="Z207" s="55"/>
      <c r="AA207" s="55"/>
      <c r="AB207" s="55"/>
      <c r="AC207" s="55"/>
      <c r="AD207" s="55"/>
      <c r="AE207" s="55"/>
      <c r="AF207" s="55"/>
      <c r="AG207" s="55"/>
      <c r="AH207" s="55"/>
      <c r="AI207" s="55"/>
      <c r="AJ207" s="55"/>
      <c r="AK207" s="55"/>
      <c r="AL207" s="55"/>
      <c r="AM207" s="55"/>
      <c r="AN207" s="55"/>
      <c r="AO207" s="55"/>
      <c r="AP207" s="55"/>
      <c r="AQ207" s="55"/>
    </row>
    <row r="208" spans="24:43" ht="15">
      <c r="X208" s="55"/>
      <c r="Y208" s="55"/>
      <c r="Z208" s="55"/>
      <c r="AA208" s="55"/>
      <c r="AB208" s="55"/>
      <c r="AC208" s="55"/>
      <c r="AD208" s="55"/>
      <c r="AE208" s="55"/>
      <c r="AF208" s="55"/>
      <c r="AG208" s="55"/>
      <c r="AH208" s="55"/>
      <c r="AI208" s="55"/>
      <c r="AJ208" s="55"/>
      <c r="AK208" s="55"/>
      <c r="AL208" s="55"/>
      <c r="AM208" s="55"/>
      <c r="AN208" s="55"/>
      <c r="AO208" s="55"/>
      <c r="AP208" s="55"/>
      <c r="AQ208" s="55"/>
    </row>
    <row r="209" spans="24:43" ht="15">
      <c r="X209" s="55"/>
      <c r="Y209" s="55"/>
      <c r="Z209" s="55"/>
      <c r="AA209" s="55"/>
      <c r="AB209" s="55"/>
      <c r="AC209" s="55"/>
      <c r="AD209" s="55"/>
      <c r="AE209" s="55"/>
      <c r="AF209" s="55"/>
      <c r="AG209" s="55"/>
      <c r="AH209" s="55"/>
      <c r="AI209" s="55"/>
      <c r="AJ209" s="55"/>
      <c r="AK209" s="55"/>
      <c r="AL209" s="55"/>
      <c r="AM209" s="55"/>
      <c r="AN209" s="55"/>
      <c r="AO209" s="55"/>
      <c r="AP209" s="55"/>
      <c r="AQ209" s="55"/>
    </row>
    <row r="210" spans="24:43" ht="15">
      <c r="X210" s="55"/>
      <c r="Y210" s="55"/>
      <c r="Z210" s="55"/>
      <c r="AA210" s="55"/>
      <c r="AB210" s="55"/>
      <c r="AC210" s="55"/>
      <c r="AD210" s="55"/>
      <c r="AE210" s="55"/>
      <c r="AF210" s="55"/>
      <c r="AG210" s="55"/>
      <c r="AH210" s="55"/>
      <c r="AI210" s="55"/>
      <c r="AJ210" s="55"/>
      <c r="AK210" s="55"/>
      <c r="AL210" s="55"/>
      <c r="AM210" s="55"/>
      <c r="AN210" s="55"/>
      <c r="AO210" s="55"/>
      <c r="AP210" s="55"/>
      <c r="AQ210" s="55"/>
    </row>
    <row r="211" spans="24:43" ht="15">
      <c r="X211" s="55"/>
      <c r="Y211" s="55"/>
      <c r="Z211" s="55"/>
      <c r="AA211" s="55"/>
      <c r="AB211" s="55"/>
      <c r="AC211" s="55"/>
      <c r="AD211" s="55"/>
      <c r="AE211" s="55"/>
      <c r="AF211" s="55"/>
      <c r="AG211" s="55"/>
      <c r="AH211" s="55"/>
      <c r="AI211" s="55"/>
      <c r="AJ211" s="55"/>
      <c r="AK211" s="55"/>
      <c r="AL211" s="55"/>
      <c r="AM211" s="55"/>
      <c r="AN211" s="55"/>
      <c r="AO211" s="55"/>
      <c r="AP211" s="55"/>
      <c r="AQ211" s="55"/>
    </row>
    <row r="212" spans="24:43" ht="15">
      <c r="X212" s="55"/>
      <c r="Y212" s="55"/>
      <c r="Z212" s="55"/>
      <c r="AA212" s="55"/>
      <c r="AB212" s="55"/>
      <c r="AC212" s="55"/>
      <c r="AD212" s="55"/>
      <c r="AE212" s="55"/>
      <c r="AF212" s="55"/>
      <c r="AG212" s="55"/>
      <c r="AH212" s="55"/>
      <c r="AI212" s="55"/>
      <c r="AJ212" s="55"/>
      <c r="AK212" s="55"/>
      <c r="AL212" s="55"/>
      <c r="AM212" s="55"/>
      <c r="AN212" s="55"/>
      <c r="AO212" s="55"/>
      <c r="AP212" s="55"/>
      <c r="AQ212" s="55"/>
    </row>
    <row r="213" spans="24:43" ht="15">
      <c r="X213" s="55"/>
      <c r="Y213" s="55"/>
      <c r="Z213" s="55"/>
      <c r="AA213" s="55"/>
      <c r="AB213" s="55"/>
      <c r="AC213" s="55"/>
      <c r="AD213" s="55"/>
      <c r="AE213" s="55"/>
      <c r="AF213" s="55"/>
      <c r="AG213" s="55"/>
      <c r="AH213" s="55"/>
      <c r="AI213" s="55"/>
      <c r="AJ213" s="55"/>
      <c r="AK213" s="55"/>
      <c r="AL213" s="55"/>
      <c r="AM213" s="55"/>
      <c r="AN213" s="55"/>
      <c r="AO213" s="55"/>
      <c r="AP213" s="55"/>
      <c r="AQ213" s="55"/>
    </row>
    <row r="214" spans="24:43" ht="15">
      <c r="X214" s="55"/>
      <c r="Y214" s="55"/>
      <c r="Z214" s="55"/>
      <c r="AA214" s="55"/>
      <c r="AB214" s="55"/>
      <c r="AC214" s="55"/>
      <c r="AD214" s="55"/>
      <c r="AE214" s="55"/>
      <c r="AF214" s="55"/>
      <c r="AG214" s="55"/>
      <c r="AH214" s="55"/>
      <c r="AI214" s="55"/>
      <c r="AJ214" s="55"/>
      <c r="AK214" s="55"/>
      <c r="AL214" s="55"/>
      <c r="AM214" s="55"/>
      <c r="AN214" s="55"/>
      <c r="AO214" s="55"/>
      <c r="AP214" s="55"/>
      <c r="AQ214" s="55"/>
    </row>
    <row r="215" spans="24:43" ht="15">
      <c r="X215" s="55"/>
      <c r="Y215" s="55"/>
      <c r="Z215" s="55"/>
      <c r="AA215" s="55"/>
      <c r="AB215" s="55"/>
      <c r="AC215" s="55"/>
      <c r="AD215" s="55"/>
      <c r="AE215" s="55"/>
      <c r="AF215" s="55"/>
      <c r="AG215" s="55"/>
      <c r="AH215" s="55"/>
      <c r="AI215" s="55"/>
      <c r="AJ215" s="55"/>
      <c r="AK215" s="55"/>
      <c r="AL215" s="55"/>
      <c r="AM215" s="55"/>
      <c r="AN215" s="55"/>
      <c r="AO215" s="55"/>
      <c r="AP215" s="55"/>
      <c r="AQ215" s="55"/>
    </row>
    <row r="216" spans="24:43" ht="15">
      <c r="X216" s="55"/>
      <c r="Y216" s="55"/>
      <c r="Z216" s="55"/>
      <c r="AA216" s="55"/>
      <c r="AB216" s="55"/>
      <c r="AC216" s="55"/>
      <c r="AD216" s="55"/>
      <c r="AE216" s="55"/>
      <c r="AF216" s="55"/>
      <c r="AG216" s="55"/>
      <c r="AH216" s="55"/>
      <c r="AI216" s="55"/>
      <c r="AJ216" s="55"/>
      <c r="AK216" s="55"/>
      <c r="AL216" s="55"/>
      <c r="AM216" s="55"/>
      <c r="AN216" s="55"/>
      <c r="AO216" s="55"/>
      <c r="AP216" s="55"/>
      <c r="AQ216" s="55"/>
    </row>
    <row r="217" spans="24:43" ht="15">
      <c r="X217" s="55"/>
      <c r="Y217" s="55"/>
      <c r="Z217" s="55"/>
      <c r="AA217" s="55"/>
      <c r="AB217" s="55"/>
      <c r="AC217" s="55"/>
      <c r="AD217" s="55"/>
      <c r="AE217" s="55"/>
      <c r="AF217" s="55"/>
      <c r="AG217" s="55"/>
      <c r="AH217" s="55"/>
      <c r="AI217" s="55"/>
      <c r="AJ217" s="55"/>
      <c r="AK217" s="55"/>
      <c r="AL217" s="55"/>
      <c r="AM217" s="55"/>
      <c r="AN217" s="55"/>
      <c r="AO217" s="55"/>
      <c r="AP217" s="55"/>
      <c r="AQ217" s="55"/>
    </row>
    <row r="218" spans="24:43" ht="15">
      <c r="X218" s="55"/>
      <c r="Y218" s="55"/>
      <c r="Z218" s="55"/>
      <c r="AA218" s="55"/>
      <c r="AB218" s="55"/>
      <c r="AC218" s="55"/>
      <c r="AD218" s="55"/>
      <c r="AE218" s="55"/>
      <c r="AF218" s="55"/>
      <c r="AG218" s="55"/>
      <c r="AH218" s="55"/>
      <c r="AI218" s="55"/>
      <c r="AJ218" s="55"/>
      <c r="AK218" s="55"/>
      <c r="AL218" s="55"/>
      <c r="AM218" s="55"/>
      <c r="AN218" s="55"/>
      <c r="AO218" s="55"/>
      <c r="AP218" s="55"/>
      <c r="AQ218" s="55"/>
    </row>
    <row r="219" spans="24:43" ht="15">
      <c r="X219" s="55"/>
      <c r="Y219" s="55"/>
      <c r="Z219" s="55"/>
      <c r="AA219" s="55"/>
      <c r="AB219" s="55"/>
      <c r="AC219" s="55"/>
      <c r="AD219" s="55"/>
      <c r="AE219" s="55"/>
      <c r="AF219" s="55"/>
      <c r="AG219" s="55"/>
      <c r="AH219" s="55"/>
      <c r="AI219" s="55"/>
      <c r="AJ219" s="55"/>
      <c r="AK219" s="55"/>
      <c r="AL219" s="55"/>
      <c r="AM219" s="55"/>
      <c r="AN219" s="55"/>
      <c r="AO219" s="55"/>
      <c r="AP219" s="55"/>
      <c r="AQ219" s="55"/>
    </row>
    <row r="220" spans="24:43" ht="15">
      <c r="X220" s="55"/>
      <c r="Y220" s="55"/>
      <c r="Z220" s="55"/>
      <c r="AA220" s="55"/>
      <c r="AB220" s="55"/>
      <c r="AC220" s="55"/>
      <c r="AD220" s="55"/>
      <c r="AE220" s="55"/>
      <c r="AF220" s="55"/>
      <c r="AG220" s="55"/>
      <c r="AH220" s="55"/>
      <c r="AI220" s="55"/>
      <c r="AJ220" s="55"/>
      <c r="AK220" s="55"/>
      <c r="AL220" s="55"/>
      <c r="AM220" s="55"/>
      <c r="AN220" s="55"/>
      <c r="AO220" s="55"/>
      <c r="AP220" s="55"/>
      <c r="AQ220" s="55"/>
    </row>
    <row r="221" spans="24:43" ht="15">
      <c r="X221" s="55"/>
      <c r="Y221" s="55"/>
      <c r="Z221" s="55"/>
      <c r="AA221" s="55"/>
      <c r="AB221" s="55"/>
      <c r="AC221" s="55"/>
      <c r="AD221" s="55"/>
      <c r="AE221" s="55"/>
      <c r="AF221" s="55"/>
      <c r="AG221" s="55"/>
      <c r="AH221" s="55"/>
      <c r="AI221" s="55"/>
      <c r="AJ221" s="55"/>
      <c r="AK221" s="55"/>
      <c r="AL221" s="55"/>
      <c r="AM221" s="55"/>
      <c r="AN221" s="55"/>
      <c r="AO221" s="55"/>
      <c r="AP221" s="55"/>
      <c r="AQ221" s="55"/>
    </row>
    <row r="222" spans="24:43" ht="15">
      <c r="X222" s="55"/>
      <c r="Y222" s="55"/>
      <c r="Z222" s="55"/>
      <c r="AA222" s="55"/>
      <c r="AB222" s="55"/>
      <c r="AC222" s="55"/>
      <c r="AD222" s="55"/>
      <c r="AE222" s="55"/>
      <c r="AF222" s="55"/>
      <c r="AG222" s="55"/>
      <c r="AH222" s="55"/>
      <c r="AI222" s="55"/>
      <c r="AJ222" s="55"/>
      <c r="AK222" s="55"/>
      <c r="AL222" s="55"/>
      <c r="AM222" s="55"/>
      <c r="AN222" s="55"/>
      <c r="AO222" s="55"/>
      <c r="AP222" s="55"/>
      <c r="AQ222" s="55"/>
    </row>
    <row r="223" spans="24:43" ht="15">
      <c r="X223" s="55"/>
      <c r="Y223" s="55"/>
      <c r="Z223" s="55"/>
      <c r="AA223" s="55"/>
      <c r="AB223" s="55"/>
      <c r="AC223" s="55"/>
      <c r="AD223" s="55"/>
      <c r="AE223" s="55"/>
      <c r="AF223" s="55"/>
      <c r="AG223" s="55"/>
      <c r="AH223" s="55"/>
      <c r="AI223" s="55"/>
      <c r="AJ223" s="55"/>
      <c r="AK223" s="55"/>
      <c r="AL223" s="55"/>
      <c r="AM223" s="55"/>
      <c r="AN223" s="55"/>
      <c r="AO223" s="55"/>
      <c r="AP223" s="55"/>
      <c r="AQ223" s="55"/>
    </row>
    <row r="224" spans="24:43" ht="15">
      <c r="X224" s="55"/>
      <c r="Y224" s="55"/>
      <c r="Z224" s="55"/>
      <c r="AA224" s="55"/>
      <c r="AB224" s="55"/>
      <c r="AC224" s="55"/>
      <c r="AD224" s="55"/>
      <c r="AE224" s="55"/>
      <c r="AF224" s="55"/>
      <c r="AG224" s="55"/>
      <c r="AH224" s="55"/>
      <c r="AI224" s="55"/>
      <c r="AJ224" s="55"/>
      <c r="AK224" s="55"/>
      <c r="AL224" s="55"/>
      <c r="AM224" s="55"/>
      <c r="AN224" s="55"/>
      <c r="AO224" s="55"/>
      <c r="AP224" s="55"/>
      <c r="AQ224" s="55"/>
    </row>
    <row r="225" spans="24:43" ht="15">
      <c r="X225" s="55"/>
      <c r="Y225" s="55"/>
      <c r="Z225" s="55"/>
      <c r="AA225" s="55"/>
      <c r="AB225" s="55"/>
      <c r="AC225" s="55"/>
      <c r="AD225" s="55"/>
      <c r="AE225" s="55"/>
      <c r="AF225" s="55"/>
      <c r="AG225" s="55"/>
      <c r="AH225" s="55"/>
      <c r="AI225" s="55"/>
      <c r="AJ225" s="55"/>
      <c r="AK225" s="55"/>
      <c r="AL225" s="55"/>
      <c r="AM225" s="55"/>
      <c r="AN225" s="55"/>
      <c r="AO225" s="55"/>
      <c r="AP225" s="55"/>
      <c r="AQ225" s="55"/>
    </row>
    <row r="226" spans="24:43" ht="15">
      <c r="X226" s="55"/>
      <c r="Y226" s="55"/>
      <c r="Z226" s="55"/>
      <c r="AA226" s="55"/>
      <c r="AB226" s="55"/>
      <c r="AC226" s="55"/>
      <c r="AD226" s="55"/>
      <c r="AE226" s="55"/>
      <c r="AF226" s="55"/>
      <c r="AG226" s="55"/>
      <c r="AH226" s="55"/>
      <c r="AI226" s="55"/>
      <c r="AJ226" s="55"/>
      <c r="AK226" s="55"/>
      <c r="AL226" s="55"/>
      <c r="AM226" s="55"/>
      <c r="AN226" s="55"/>
      <c r="AO226" s="55"/>
      <c r="AP226" s="55"/>
      <c r="AQ226" s="55"/>
    </row>
    <row r="227" spans="24:43" ht="15">
      <c r="X227" s="55"/>
      <c r="Y227" s="55"/>
      <c r="Z227" s="55"/>
      <c r="AA227" s="55"/>
      <c r="AB227" s="55"/>
      <c r="AC227" s="55"/>
      <c r="AD227" s="55"/>
      <c r="AE227" s="55"/>
      <c r="AF227" s="55"/>
      <c r="AG227" s="55"/>
      <c r="AH227" s="55"/>
      <c r="AI227" s="55"/>
      <c r="AJ227" s="55"/>
      <c r="AK227" s="55"/>
      <c r="AL227" s="55"/>
      <c r="AM227" s="55"/>
      <c r="AN227" s="55"/>
      <c r="AO227" s="55"/>
      <c r="AP227" s="55"/>
      <c r="AQ227" s="55"/>
    </row>
    <row r="228" spans="24:43" ht="15">
      <c r="X228" s="55"/>
      <c r="Y228" s="55"/>
      <c r="Z228" s="55"/>
      <c r="AA228" s="55"/>
      <c r="AB228" s="55"/>
      <c r="AC228" s="55"/>
      <c r="AD228" s="55"/>
      <c r="AE228" s="55"/>
      <c r="AF228" s="55"/>
      <c r="AG228" s="55"/>
      <c r="AH228" s="55"/>
      <c r="AI228" s="55"/>
      <c r="AJ228" s="55"/>
      <c r="AK228" s="55"/>
      <c r="AL228" s="55"/>
      <c r="AM228" s="55"/>
      <c r="AN228" s="55"/>
      <c r="AO228" s="55"/>
      <c r="AP228" s="55"/>
      <c r="AQ228" s="55"/>
    </row>
    <row r="229" spans="24:43" ht="15">
      <c r="X229" s="55"/>
      <c r="Y229" s="55"/>
      <c r="Z229" s="55"/>
      <c r="AA229" s="55"/>
      <c r="AB229" s="55"/>
      <c r="AC229" s="55"/>
      <c r="AD229" s="55"/>
      <c r="AE229" s="55"/>
      <c r="AF229" s="55"/>
      <c r="AG229" s="55"/>
      <c r="AH229" s="55"/>
      <c r="AI229" s="55"/>
      <c r="AJ229" s="55"/>
      <c r="AK229" s="55"/>
      <c r="AL229" s="55"/>
      <c r="AM229" s="55"/>
      <c r="AN229" s="55"/>
      <c r="AO229" s="55"/>
      <c r="AP229" s="55"/>
      <c r="AQ229" s="55"/>
    </row>
    <row r="230" spans="24:43" ht="15">
      <c r="X230" s="55"/>
      <c r="Y230" s="55"/>
      <c r="Z230" s="55"/>
      <c r="AA230" s="55"/>
      <c r="AB230" s="55"/>
      <c r="AC230" s="55"/>
      <c r="AD230" s="55"/>
      <c r="AE230" s="55"/>
      <c r="AF230" s="55"/>
      <c r="AG230" s="55"/>
      <c r="AH230" s="55"/>
      <c r="AI230" s="55"/>
      <c r="AJ230" s="55"/>
      <c r="AK230" s="55"/>
      <c r="AL230" s="55"/>
      <c r="AM230" s="55"/>
      <c r="AN230" s="55"/>
      <c r="AO230" s="55"/>
      <c r="AP230" s="55"/>
      <c r="AQ230" s="55"/>
    </row>
    <row r="231" spans="24:43" ht="15">
      <c r="X231" s="55"/>
      <c r="Y231" s="55"/>
      <c r="Z231" s="55"/>
      <c r="AA231" s="55"/>
      <c r="AB231" s="55"/>
      <c r="AC231" s="55"/>
      <c r="AD231" s="55"/>
      <c r="AE231" s="55"/>
      <c r="AF231" s="55"/>
      <c r="AG231" s="55"/>
      <c r="AH231" s="55"/>
      <c r="AI231" s="55"/>
      <c r="AJ231" s="55"/>
      <c r="AK231" s="55"/>
      <c r="AL231" s="55"/>
      <c r="AM231" s="55"/>
      <c r="AN231" s="55"/>
      <c r="AO231" s="55"/>
      <c r="AP231" s="55"/>
      <c r="AQ231" s="55"/>
    </row>
    <row r="232" spans="24:43" ht="15">
      <c r="X232" s="55"/>
      <c r="Y232" s="55"/>
      <c r="Z232" s="55"/>
      <c r="AA232" s="55"/>
      <c r="AB232" s="55"/>
      <c r="AC232" s="55"/>
      <c r="AD232" s="55"/>
      <c r="AE232" s="55"/>
      <c r="AF232" s="55"/>
      <c r="AG232" s="55"/>
      <c r="AH232" s="55"/>
      <c r="AI232" s="55"/>
      <c r="AJ232" s="55"/>
      <c r="AK232" s="55"/>
      <c r="AL232" s="55"/>
      <c r="AM232" s="55"/>
      <c r="AN232" s="55"/>
      <c r="AO232" s="55"/>
      <c r="AP232" s="55"/>
      <c r="AQ232" s="55"/>
    </row>
    <row r="233" spans="24:43" ht="15">
      <c r="X233" s="55"/>
      <c r="Y233" s="55"/>
      <c r="Z233" s="55"/>
      <c r="AA233" s="55"/>
      <c r="AB233" s="55"/>
      <c r="AC233" s="55"/>
      <c r="AD233" s="55"/>
      <c r="AE233" s="55"/>
      <c r="AF233" s="55"/>
      <c r="AG233" s="55"/>
      <c r="AH233" s="55"/>
      <c r="AI233" s="55"/>
      <c r="AJ233" s="55"/>
      <c r="AK233" s="55"/>
      <c r="AL233" s="55"/>
      <c r="AM233" s="55"/>
      <c r="AN233" s="55"/>
      <c r="AO233" s="55"/>
      <c r="AP233" s="55"/>
      <c r="AQ233" s="55"/>
    </row>
    <row r="234" spans="24:43" ht="15">
      <c r="X234" s="55"/>
      <c r="Y234" s="55"/>
      <c r="Z234" s="55"/>
      <c r="AA234" s="55"/>
      <c r="AB234" s="55"/>
      <c r="AC234" s="55"/>
      <c r="AD234" s="55"/>
      <c r="AE234" s="55"/>
      <c r="AF234" s="55"/>
      <c r="AG234" s="55"/>
      <c r="AH234" s="55"/>
      <c r="AI234" s="55"/>
      <c r="AJ234" s="55"/>
      <c r="AK234" s="55"/>
      <c r="AL234" s="55"/>
      <c r="AM234" s="55"/>
      <c r="AN234" s="55"/>
      <c r="AO234" s="55"/>
      <c r="AP234" s="55"/>
      <c r="AQ234" s="55"/>
    </row>
    <row r="235" spans="24:43" ht="15">
      <c r="X235" s="55"/>
      <c r="Y235" s="55"/>
      <c r="Z235" s="55"/>
      <c r="AA235" s="55"/>
      <c r="AB235" s="55"/>
      <c r="AC235" s="55"/>
      <c r="AD235" s="55"/>
      <c r="AE235" s="55"/>
      <c r="AF235" s="55"/>
      <c r="AG235" s="55"/>
      <c r="AH235" s="55"/>
      <c r="AI235" s="55"/>
      <c r="AJ235" s="55"/>
      <c r="AK235" s="55"/>
      <c r="AL235" s="55"/>
      <c r="AM235" s="55"/>
      <c r="AN235" s="55"/>
      <c r="AO235" s="55"/>
      <c r="AP235" s="55"/>
      <c r="AQ235" s="55"/>
    </row>
    <row r="236" spans="24:43" ht="15">
      <c r="X236" s="55"/>
      <c r="Y236" s="55"/>
      <c r="Z236" s="55"/>
      <c r="AA236" s="55"/>
      <c r="AB236" s="55"/>
      <c r="AC236" s="55"/>
      <c r="AD236" s="55"/>
      <c r="AE236" s="55"/>
      <c r="AF236" s="55"/>
      <c r="AG236" s="55"/>
      <c r="AH236" s="55"/>
      <c r="AI236" s="55"/>
      <c r="AJ236" s="55"/>
      <c r="AK236" s="55"/>
      <c r="AL236" s="55"/>
      <c r="AM236" s="55"/>
      <c r="AN236" s="55"/>
      <c r="AO236" s="55"/>
      <c r="AP236" s="55"/>
      <c r="AQ236" s="55"/>
    </row>
    <row r="237" spans="24:43" ht="15">
      <c r="X237" s="55"/>
      <c r="Y237" s="55"/>
      <c r="Z237" s="55"/>
      <c r="AA237" s="55"/>
      <c r="AB237" s="55"/>
      <c r="AC237" s="55"/>
      <c r="AD237" s="55"/>
      <c r="AE237" s="55"/>
      <c r="AF237" s="55"/>
      <c r="AG237" s="55"/>
      <c r="AH237" s="55"/>
      <c r="AI237" s="55"/>
      <c r="AJ237" s="55"/>
      <c r="AK237" s="55"/>
      <c r="AL237" s="55"/>
      <c r="AM237" s="55"/>
      <c r="AN237" s="55"/>
      <c r="AO237" s="55"/>
      <c r="AP237" s="55"/>
      <c r="AQ237" s="55"/>
    </row>
    <row r="238" spans="24:43" ht="15">
      <c r="X238" s="55"/>
      <c r="Y238" s="55"/>
      <c r="Z238" s="55"/>
      <c r="AA238" s="55"/>
      <c r="AB238" s="55"/>
      <c r="AC238" s="55"/>
      <c r="AD238" s="55"/>
      <c r="AE238" s="55"/>
      <c r="AF238" s="55"/>
      <c r="AG238" s="55"/>
      <c r="AH238" s="55"/>
      <c r="AI238" s="55"/>
      <c r="AJ238" s="55"/>
      <c r="AK238" s="55"/>
      <c r="AL238" s="55"/>
      <c r="AM238" s="55"/>
      <c r="AN238" s="55"/>
      <c r="AO238" s="55"/>
      <c r="AP238" s="55"/>
      <c r="AQ238" s="55"/>
    </row>
    <row r="239" spans="24:43" ht="15">
      <c r="X239" s="55"/>
      <c r="Y239" s="55"/>
      <c r="Z239" s="55"/>
      <c r="AA239" s="55"/>
      <c r="AB239" s="55"/>
      <c r="AC239" s="55"/>
      <c r="AD239" s="55"/>
      <c r="AE239" s="55"/>
      <c r="AF239" s="55"/>
      <c r="AG239" s="55"/>
      <c r="AH239" s="55"/>
      <c r="AI239" s="55"/>
      <c r="AJ239" s="55"/>
      <c r="AK239" s="55"/>
      <c r="AL239" s="55"/>
      <c r="AM239" s="55"/>
      <c r="AN239" s="55"/>
      <c r="AO239" s="55"/>
      <c r="AP239" s="55"/>
      <c r="AQ239" s="55"/>
    </row>
    <row r="240" spans="24:43" ht="15">
      <c r="X240" s="55"/>
      <c r="Y240" s="55"/>
      <c r="Z240" s="55"/>
      <c r="AA240" s="55"/>
      <c r="AB240" s="55"/>
      <c r="AC240" s="55"/>
      <c r="AD240" s="55"/>
      <c r="AE240" s="55"/>
      <c r="AF240" s="55"/>
      <c r="AG240" s="55"/>
      <c r="AH240" s="55"/>
      <c r="AI240" s="55"/>
      <c r="AJ240" s="55"/>
      <c r="AK240" s="55"/>
      <c r="AL240" s="55"/>
      <c r="AM240" s="55"/>
      <c r="AN240" s="55"/>
      <c r="AO240" s="55"/>
      <c r="AP240" s="55"/>
      <c r="AQ240" s="55"/>
    </row>
    <row r="241" spans="24:43" ht="15">
      <c r="X241" s="55"/>
      <c r="Y241" s="55"/>
      <c r="Z241" s="55"/>
      <c r="AA241" s="55"/>
      <c r="AB241" s="55"/>
      <c r="AC241" s="55"/>
      <c r="AD241" s="55"/>
      <c r="AE241" s="55"/>
      <c r="AF241" s="55"/>
      <c r="AG241" s="55"/>
      <c r="AH241" s="55"/>
      <c r="AI241" s="55"/>
      <c r="AJ241" s="55"/>
      <c r="AK241" s="55"/>
      <c r="AL241" s="55"/>
      <c r="AM241" s="55"/>
      <c r="AN241" s="55"/>
      <c r="AO241" s="55"/>
      <c r="AP241" s="55"/>
      <c r="AQ241" s="55"/>
    </row>
    <row r="242" spans="24:43" ht="15">
      <c r="X242" s="55"/>
      <c r="Y242" s="55"/>
      <c r="Z242" s="55"/>
      <c r="AA242" s="55"/>
      <c r="AB242" s="55"/>
      <c r="AC242" s="55"/>
      <c r="AD242" s="55"/>
      <c r="AE242" s="55"/>
      <c r="AF242" s="55"/>
      <c r="AG242" s="55"/>
      <c r="AH242" s="55"/>
      <c r="AI242" s="55"/>
      <c r="AJ242" s="55"/>
      <c r="AK242" s="55"/>
      <c r="AL242" s="55"/>
      <c r="AM242" s="55"/>
      <c r="AN242" s="55"/>
      <c r="AO242" s="55"/>
      <c r="AP242" s="55"/>
      <c r="AQ242" s="55"/>
    </row>
    <row r="243" spans="24:43" ht="15">
      <c r="X243" s="55"/>
      <c r="Y243" s="55"/>
      <c r="Z243" s="55"/>
      <c r="AA243" s="55"/>
      <c r="AB243" s="55"/>
      <c r="AC243" s="55"/>
      <c r="AD243" s="55"/>
      <c r="AE243" s="55"/>
      <c r="AF243" s="55"/>
      <c r="AG243" s="55"/>
      <c r="AH243" s="55"/>
      <c r="AI243" s="55"/>
      <c r="AJ243" s="55"/>
      <c r="AK243" s="55"/>
      <c r="AL243" s="55"/>
      <c r="AM243" s="55"/>
      <c r="AN243" s="55"/>
      <c r="AO243" s="55"/>
      <c r="AP243" s="55"/>
      <c r="AQ243" s="55"/>
    </row>
    <row r="244" spans="24:43" ht="15">
      <c r="X244" s="55"/>
      <c r="Y244" s="55"/>
      <c r="Z244" s="55"/>
      <c r="AA244" s="55"/>
      <c r="AB244" s="55"/>
      <c r="AC244" s="55"/>
      <c r="AD244" s="55"/>
      <c r="AE244" s="55"/>
      <c r="AF244" s="55"/>
      <c r="AG244" s="55"/>
      <c r="AH244" s="55"/>
      <c r="AI244" s="55"/>
      <c r="AJ244" s="55"/>
      <c r="AK244" s="55"/>
      <c r="AL244" s="55"/>
      <c r="AM244" s="55"/>
      <c r="AN244" s="55"/>
      <c r="AO244" s="55"/>
      <c r="AP244" s="55"/>
      <c r="AQ244" s="55"/>
    </row>
    <row r="245" spans="24:43" ht="15">
      <c r="X245" s="55"/>
      <c r="Y245" s="55"/>
      <c r="Z245" s="55"/>
      <c r="AA245" s="55"/>
      <c r="AB245" s="55"/>
      <c r="AC245" s="55"/>
      <c r="AD245" s="55"/>
      <c r="AE245" s="55"/>
      <c r="AF245" s="55"/>
      <c r="AG245" s="55"/>
      <c r="AH245" s="55"/>
      <c r="AI245" s="55"/>
      <c r="AJ245" s="55"/>
      <c r="AK245" s="55"/>
      <c r="AL245" s="55"/>
      <c r="AM245" s="55"/>
      <c r="AN245" s="55"/>
      <c r="AO245" s="55"/>
      <c r="AP245" s="55"/>
      <c r="AQ245" s="55"/>
    </row>
    <row r="246" spans="24:43" ht="15">
      <c r="X246" s="55"/>
      <c r="Y246" s="55"/>
      <c r="Z246" s="55"/>
      <c r="AA246" s="55"/>
      <c r="AB246" s="55"/>
      <c r="AC246" s="55"/>
      <c r="AD246" s="55"/>
      <c r="AE246" s="55"/>
      <c r="AF246" s="55"/>
      <c r="AG246" s="55"/>
      <c r="AH246" s="55"/>
      <c r="AI246" s="55"/>
      <c r="AJ246" s="55"/>
      <c r="AK246" s="55"/>
      <c r="AL246" s="55"/>
      <c r="AM246" s="55"/>
      <c r="AN246" s="55"/>
      <c r="AO246" s="55"/>
      <c r="AP246" s="55"/>
      <c r="AQ246" s="55"/>
    </row>
    <row r="247" spans="24:43" ht="15">
      <c r="X247" s="55"/>
      <c r="Y247" s="55"/>
      <c r="Z247" s="55"/>
      <c r="AA247" s="55"/>
      <c r="AB247" s="55"/>
      <c r="AC247" s="55"/>
      <c r="AD247" s="55"/>
      <c r="AE247" s="55"/>
      <c r="AF247" s="55"/>
      <c r="AG247" s="55"/>
      <c r="AH247" s="55"/>
      <c r="AI247" s="55"/>
      <c r="AJ247" s="55"/>
      <c r="AK247" s="55"/>
      <c r="AL247" s="55"/>
      <c r="AM247" s="55"/>
      <c r="AN247" s="55"/>
      <c r="AO247" s="55"/>
      <c r="AP247" s="55"/>
      <c r="AQ247" s="55"/>
    </row>
    <row r="248" spans="24:43" ht="15">
      <c r="X248" s="55"/>
      <c r="Y248" s="55"/>
      <c r="Z248" s="55"/>
      <c r="AA248" s="55"/>
      <c r="AB248" s="55"/>
      <c r="AC248" s="55"/>
      <c r="AD248" s="55"/>
      <c r="AE248" s="55"/>
      <c r="AF248" s="55"/>
      <c r="AG248" s="55"/>
      <c r="AH248" s="55"/>
      <c r="AI248" s="55"/>
      <c r="AJ248" s="55"/>
      <c r="AK248" s="55"/>
      <c r="AL248" s="55"/>
      <c r="AM248" s="55"/>
      <c r="AN248" s="55"/>
      <c r="AO248" s="55"/>
      <c r="AP248" s="55"/>
      <c r="AQ248" s="55"/>
    </row>
    <row r="249" spans="24:43" ht="15">
      <c r="X249" s="55"/>
      <c r="Y249" s="55"/>
      <c r="Z249" s="55"/>
      <c r="AA249" s="55"/>
      <c r="AB249" s="55"/>
      <c r="AC249" s="55"/>
      <c r="AD249" s="55"/>
      <c r="AE249" s="55"/>
      <c r="AF249" s="55"/>
      <c r="AG249" s="55"/>
      <c r="AH249" s="55"/>
      <c r="AI249" s="55"/>
      <c r="AJ249" s="55"/>
      <c r="AK249" s="55"/>
      <c r="AL249" s="55"/>
      <c r="AM249" s="55"/>
      <c r="AN249" s="55"/>
      <c r="AO249" s="55"/>
      <c r="AP249" s="55"/>
      <c r="AQ249" s="55"/>
    </row>
    <row r="250" spans="24:43" ht="15">
      <c r="X250" s="55"/>
      <c r="Y250" s="55"/>
      <c r="Z250" s="55"/>
      <c r="AA250" s="55"/>
      <c r="AB250" s="55"/>
      <c r="AC250" s="55"/>
      <c r="AD250" s="55"/>
      <c r="AE250" s="55"/>
      <c r="AF250" s="55"/>
      <c r="AG250" s="55"/>
      <c r="AH250" s="55"/>
      <c r="AI250" s="55"/>
      <c r="AJ250" s="55"/>
      <c r="AK250" s="55"/>
      <c r="AL250" s="55"/>
      <c r="AM250" s="55"/>
      <c r="AN250" s="55"/>
      <c r="AO250" s="55"/>
      <c r="AP250" s="55"/>
      <c r="AQ250" s="55"/>
    </row>
    <row r="251" spans="24:43" ht="15">
      <c r="X251" s="55"/>
      <c r="Y251" s="55"/>
      <c r="Z251" s="55"/>
      <c r="AA251" s="55"/>
      <c r="AB251" s="55"/>
      <c r="AC251" s="55"/>
      <c r="AD251" s="55"/>
      <c r="AE251" s="55"/>
      <c r="AF251" s="55"/>
      <c r="AG251" s="55"/>
      <c r="AH251" s="55"/>
      <c r="AI251" s="55"/>
      <c r="AJ251" s="55"/>
      <c r="AK251" s="55"/>
      <c r="AL251" s="55"/>
      <c r="AM251" s="55"/>
      <c r="AN251" s="55"/>
      <c r="AO251" s="55"/>
      <c r="AP251" s="55"/>
      <c r="AQ251" s="55"/>
    </row>
    <row r="252" spans="24:43" ht="15">
      <c r="X252" s="55"/>
      <c r="Y252" s="55"/>
      <c r="Z252" s="55"/>
      <c r="AA252" s="55"/>
      <c r="AB252" s="55"/>
      <c r="AC252" s="55"/>
      <c r="AD252" s="55"/>
      <c r="AE252" s="55"/>
      <c r="AF252" s="55"/>
      <c r="AG252" s="55"/>
      <c r="AH252" s="55"/>
      <c r="AI252" s="55"/>
      <c r="AJ252" s="55"/>
      <c r="AK252" s="55"/>
      <c r="AL252" s="55"/>
      <c r="AM252" s="55"/>
      <c r="AN252" s="55"/>
      <c r="AO252" s="55"/>
      <c r="AP252" s="55"/>
      <c r="AQ252" s="55"/>
    </row>
    <row r="253" spans="24:43" ht="15">
      <c r="X253" s="55"/>
      <c r="Y253" s="55"/>
      <c r="Z253" s="55"/>
      <c r="AA253" s="55"/>
      <c r="AB253" s="55"/>
      <c r="AC253" s="55"/>
      <c r="AD253" s="55"/>
      <c r="AE253" s="55"/>
      <c r="AF253" s="55"/>
      <c r="AG253" s="55"/>
      <c r="AH253" s="55"/>
      <c r="AI253" s="55"/>
      <c r="AJ253" s="55"/>
      <c r="AK253" s="55"/>
      <c r="AL253" s="55"/>
      <c r="AM253" s="55"/>
      <c r="AN253" s="55"/>
      <c r="AO253" s="55"/>
      <c r="AP253" s="55"/>
      <c r="AQ253" s="55"/>
    </row>
    <row r="254" spans="24:43" ht="15">
      <c r="X254" s="55"/>
      <c r="Y254" s="55"/>
      <c r="Z254" s="55"/>
      <c r="AA254" s="55"/>
      <c r="AB254" s="55"/>
      <c r="AC254" s="55"/>
      <c r="AD254" s="55"/>
      <c r="AE254" s="55"/>
      <c r="AF254" s="55"/>
      <c r="AG254" s="55"/>
      <c r="AH254" s="55"/>
      <c r="AI254" s="55"/>
      <c r="AJ254" s="55"/>
      <c r="AK254" s="55"/>
      <c r="AL254" s="55"/>
      <c r="AM254" s="55"/>
      <c r="AN254" s="55"/>
      <c r="AO254" s="55"/>
      <c r="AP254" s="55"/>
      <c r="AQ254" s="55"/>
    </row>
    <row r="255" spans="24:43" ht="15">
      <c r="X255" s="55"/>
      <c r="Y255" s="55"/>
      <c r="Z255" s="55"/>
      <c r="AA255" s="55"/>
      <c r="AB255" s="55"/>
      <c r="AC255" s="55"/>
      <c r="AD255" s="55"/>
      <c r="AE255" s="55"/>
      <c r="AF255" s="55"/>
      <c r="AG255" s="55"/>
      <c r="AH255" s="55"/>
      <c r="AI255" s="55"/>
      <c r="AJ255" s="55"/>
      <c r="AK255" s="55"/>
      <c r="AL255" s="55"/>
      <c r="AM255" s="55"/>
      <c r="AN255" s="55"/>
      <c r="AO255" s="55"/>
      <c r="AP255" s="55"/>
      <c r="AQ255" s="55"/>
    </row>
    <row r="256" spans="24:43" ht="15">
      <c r="X256" s="55"/>
      <c r="Y256" s="55"/>
      <c r="Z256" s="55"/>
      <c r="AA256" s="55"/>
      <c r="AB256" s="55"/>
      <c r="AC256" s="55"/>
      <c r="AD256" s="55"/>
      <c r="AE256" s="55"/>
      <c r="AF256" s="55"/>
      <c r="AG256" s="55"/>
      <c r="AH256" s="55"/>
      <c r="AI256" s="55"/>
      <c r="AJ256" s="55"/>
      <c r="AK256" s="55"/>
      <c r="AL256" s="55"/>
      <c r="AM256" s="55"/>
      <c r="AN256" s="55"/>
      <c r="AO256" s="55"/>
      <c r="AP256" s="55"/>
      <c r="AQ256" s="55"/>
    </row>
    <row r="257" spans="24:43" ht="15">
      <c r="X257" s="55"/>
      <c r="Y257" s="55"/>
      <c r="Z257" s="55"/>
      <c r="AA257" s="55"/>
      <c r="AB257" s="55"/>
      <c r="AC257" s="55"/>
      <c r="AD257" s="55"/>
      <c r="AE257" s="55"/>
      <c r="AF257" s="55"/>
      <c r="AG257" s="55"/>
      <c r="AH257" s="55"/>
      <c r="AI257" s="55"/>
      <c r="AJ257" s="55"/>
      <c r="AK257" s="55"/>
      <c r="AL257" s="55"/>
      <c r="AM257" s="55"/>
      <c r="AN257" s="55"/>
      <c r="AO257" s="55"/>
      <c r="AP257" s="55"/>
      <c r="AQ257" s="55"/>
    </row>
    <row r="258" spans="24:43" ht="15">
      <c r="X258" s="55"/>
      <c r="Y258" s="55"/>
      <c r="Z258" s="55"/>
      <c r="AA258" s="55"/>
      <c r="AB258" s="55"/>
      <c r="AC258" s="55"/>
      <c r="AD258" s="55"/>
      <c r="AE258" s="55"/>
      <c r="AF258" s="55"/>
      <c r="AG258" s="55"/>
      <c r="AH258" s="55"/>
      <c r="AI258" s="55"/>
      <c r="AJ258" s="55"/>
      <c r="AK258" s="55"/>
      <c r="AL258" s="55"/>
      <c r="AM258" s="55"/>
      <c r="AN258" s="55"/>
      <c r="AO258" s="55"/>
      <c r="AP258" s="55"/>
      <c r="AQ258" s="55"/>
    </row>
    <row r="259" spans="24:43" ht="15">
      <c r="X259" s="55"/>
      <c r="Y259" s="55"/>
      <c r="Z259" s="55"/>
      <c r="AA259" s="55"/>
      <c r="AB259" s="55"/>
      <c r="AC259" s="55"/>
      <c r="AD259" s="55"/>
      <c r="AE259" s="55"/>
      <c r="AF259" s="55"/>
      <c r="AG259" s="55"/>
      <c r="AH259" s="55"/>
      <c r="AI259" s="55"/>
      <c r="AJ259" s="55"/>
      <c r="AK259" s="55"/>
      <c r="AL259" s="55"/>
      <c r="AM259" s="55"/>
      <c r="AN259" s="55"/>
      <c r="AO259" s="55"/>
      <c r="AP259" s="55"/>
      <c r="AQ259" s="55"/>
    </row>
    <row r="260" spans="24:43" ht="15">
      <c r="X260" s="55"/>
      <c r="Y260" s="55"/>
      <c r="Z260" s="55"/>
      <c r="AA260" s="55"/>
      <c r="AB260" s="55"/>
      <c r="AC260" s="55"/>
      <c r="AD260" s="55"/>
      <c r="AE260" s="55"/>
      <c r="AF260" s="55"/>
      <c r="AG260" s="55"/>
      <c r="AH260" s="55"/>
      <c r="AI260" s="55"/>
      <c r="AJ260" s="55"/>
      <c r="AK260" s="55"/>
      <c r="AL260" s="55"/>
      <c r="AM260" s="55"/>
      <c r="AN260" s="55"/>
      <c r="AO260" s="55"/>
      <c r="AP260" s="55"/>
      <c r="AQ260" s="55"/>
    </row>
    <row r="261" spans="24:43" ht="15">
      <c r="X261" s="55"/>
      <c r="Y261" s="55"/>
      <c r="Z261" s="55"/>
      <c r="AA261" s="55"/>
      <c r="AB261" s="55"/>
      <c r="AC261" s="55"/>
      <c r="AD261" s="55"/>
      <c r="AE261" s="55"/>
      <c r="AF261" s="55"/>
      <c r="AG261" s="55"/>
      <c r="AH261" s="55"/>
      <c r="AI261" s="55"/>
      <c r="AJ261" s="55"/>
      <c r="AK261" s="55"/>
      <c r="AL261" s="55"/>
      <c r="AM261" s="55"/>
      <c r="AN261" s="55"/>
      <c r="AO261" s="55"/>
      <c r="AP261" s="55"/>
      <c r="AQ261" s="55"/>
    </row>
    <row r="262" spans="24:43" ht="15">
      <c r="X262" s="55"/>
      <c r="Y262" s="55"/>
      <c r="Z262" s="55"/>
      <c r="AA262" s="55"/>
      <c r="AB262" s="55"/>
      <c r="AC262" s="55"/>
      <c r="AD262" s="55"/>
      <c r="AE262" s="55"/>
      <c r="AF262" s="55"/>
      <c r="AG262" s="55"/>
      <c r="AH262" s="55"/>
      <c r="AI262" s="55"/>
      <c r="AJ262" s="55"/>
      <c r="AK262" s="55"/>
      <c r="AL262" s="55"/>
      <c r="AM262" s="55"/>
      <c r="AN262" s="55"/>
      <c r="AO262" s="55"/>
      <c r="AP262" s="55"/>
      <c r="AQ262" s="55"/>
    </row>
    <row r="263" spans="24:43" ht="15">
      <c r="X263" s="55"/>
      <c r="Y263" s="55"/>
      <c r="Z263" s="55"/>
      <c r="AA263" s="55"/>
      <c r="AB263" s="55"/>
      <c r="AC263" s="55"/>
      <c r="AD263" s="55"/>
      <c r="AE263" s="55"/>
      <c r="AF263" s="55"/>
      <c r="AG263" s="55"/>
      <c r="AH263" s="55"/>
      <c r="AI263" s="55"/>
      <c r="AJ263" s="55"/>
      <c r="AK263" s="55"/>
      <c r="AL263" s="55"/>
      <c r="AM263" s="55"/>
      <c r="AN263" s="55"/>
      <c r="AO263" s="55"/>
      <c r="AP263" s="55"/>
      <c r="AQ263" s="55"/>
    </row>
    <row r="264" spans="24:43" ht="15">
      <c r="X264" s="55"/>
      <c r="Y264" s="55"/>
      <c r="Z264" s="55"/>
      <c r="AA264" s="55"/>
      <c r="AB264" s="55"/>
      <c r="AC264" s="55"/>
      <c r="AD264" s="55"/>
      <c r="AE264" s="55"/>
      <c r="AF264" s="55"/>
      <c r="AG264" s="55"/>
      <c r="AH264" s="55"/>
      <c r="AI264" s="55"/>
      <c r="AJ264" s="55"/>
      <c r="AK264" s="55"/>
      <c r="AL264" s="55"/>
      <c r="AM264" s="55"/>
      <c r="AN264" s="55"/>
      <c r="AO264" s="55"/>
      <c r="AP264" s="55"/>
      <c r="AQ264" s="55"/>
    </row>
    <row r="265" spans="24:43" ht="15">
      <c r="X265" s="55"/>
      <c r="Y265" s="55"/>
      <c r="Z265" s="55"/>
      <c r="AA265" s="55"/>
      <c r="AB265" s="55"/>
      <c r="AC265" s="55"/>
      <c r="AD265" s="55"/>
      <c r="AE265" s="55"/>
      <c r="AF265" s="55"/>
      <c r="AG265" s="55"/>
      <c r="AH265" s="55"/>
      <c r="AI265" s="55"/>
      <c r="AJ265" s="55"/>
      <c r="AK265" s="55"/>
      <c r="AL265" s="55"/>
      <c r="AM265" s="55"/>
      <c r="AN265" s="55"/>
      <c r="AO265" s="55"/>
      <c r="AP265" s="55"/>
      <c r="AQ265" s="55"/>
    </row>
    <row r="266" spans="24:43" ht="15">
      <c r="X266" s="55"/>
      <c r="Y266" s="55"/>
      <c r="Z266" s="55"/>
      <c r="AA266" s="55"/>
      <c r="AB266" s="55"/>
      <c r="AC266" s="55"/>
      <c r="AD266" s="55"/>
      <c r="AE266" s="55"/>
      <c r="AF266" s="55"/>
      <c r="AG266" s="55"/>
      <c r="AH266" s="55"/>
      <c r="AI266" s="55"/>
      <c r="AJ266" s="55"/>
      <c r="AK266" s="55"/>
      <c r="AL266" s="55"/>
      <c r="AM266" s="55"/>
      <c r="AN266" s="55"/>
      <c r="AO266" s="55"/>
      <c r="AP266" s="55"/>
      <c r="AQ266" s="55"/>
    </row>
    <row r="267" spans="24:43" ht="15">
      <c r="X267" s="55"/>
      <c r="Y267" s="55"/>
      <c r="Z267" s="55"/>
      <c r="AA267" s="55"/>
      <c r="AB267" s="55"/>
      <c r="AC267" s="55"/>
      <c r="AD267" s="55"/>
      <c r="AE267" s="55"/>
      <c r="AF267" s="55"/>
      <c r="AG267" s="55"/>
      <c r="AH267" s="55"/>
      <c r="AI267" s="55"/>
      <c r="AJ267" s="55"/>
      <c r="AK267" s="55"/>
      <c r="AL267" s="55"/>
      <c r="AM267" s="55"/>
      <c r="AN267" s="55"/>
      <c r="AO267" s="55"/>
      <c r="AP267" s="55"/>
      <c r="AQ267" s="55"/>
    </row>
    <row r="268" spans="24:43" ht="15">
      <c r="X268" s="55"/>
      <c r="Y268" s="55"/>
      <c r="Z268" s="55"/>
      <c r="AA268" s="55"/>
      <c r="AB268" s="55"/>
      <c r="AC268" s="55"/>
      <c r="AD268" s="55"/>
      <c r="AE268" s="55"/>
      <c r="AF268" s="55"/>
      <c r="AG268" s="55"/>
      <c r="AH268" s="55"/>
      <c r="AI268" s="55"/>
      <c r="AJ268" s="55"/>
      <c r="AK268" s="55"/>
      <c r="AL268" s="55"/>
      <c r="AM268" s="55"/>
      <c r="AN268" s="55"/>
      <c r="AO268" s="55"/>
      <c r="AP268" s="55"/>
      <c r="AQ268" s="55"/>
    </row>
    <row r="269" spans="24:43" ht="15">
      <c r="X269" s="55"/>
      <c r="Y269" s="55"/>
      <c r="Z269" s="55"/>
      <c r="AA269" s="55"/>
      <c r="AB269" s="55"/>
      <c r="AC269" s="55"/>
      <c r="AD269" s="55"/>
      <c r="AE269" s="55"/>
      <c r="AF269" s="55"/>
      <c r="AG269" s="55"/>
      <c r="AH269" s="55"/>
      <c r="AI269" s="55"/>
      <c r="AJ269" s="55"/>
      <c r="AK269" s="55"/>
      <c r="AL269" s="55"/>
      <c r="AM269" s="55"/>
      <c r="AN269" s="55"/>
      <c r="AO269" s="55"/>
      <c r="AP269" s="55"/>
      <c r="AQ269" s="55"/>
    </row>
    <row r="270" spans="24:43" ht="15">
      <c r="X270" s="55"/>
      <c r="Y270" s="55"/>
      <c r="Z270" s="55"/>
      <c r="AA270" s="55"/>
      <c r="AB270" s="55"/>
      <c r="AC270" s="55"/>
      <c r="AD270" s="55"/>
      <c r="AE270" s="55"/>
      <c r="AF270" s="55"/>
      <c r="AG270" s="55"/>
      <c r="AH270" s="55"/>
      <c r="AI270" s="55"/>
      <c r="AJ270" s="55"/>
      <c r="AK270" s="55"/>
      <c r="AL270" s="55"/>
      <c r="AM270" s="55"/>
      <c r="AN270" s="55"/>
      <c r="AO270" s="55"/>
      <c r="AP270" s="55"/>
      <c r="AQ270" s="55"/>
    </row>
    <row r="271" spans="24:43" ht="15">
      <c r="X271" s="55"/>
      <c r="Y271" s="55"/>
      <c r="Z271" s="55"/>
      <c r="AA271" s="55"/>
      <c r="AB271" s="55"/>
      <c r="AC271" s="55"/>
      <c r="AD271" s="55"/>
      <c r="AE271" s="55"/>
      <c r="AF271" s="55"/>
      <c r="AG271" s="55"/>
      <c r="AH271" s="55"/>
      <c r="AI271" s="55"/>
      <c r="AJ271" s="55"/>
      <c r="AK271" s="55"/>
      <c r="AL271" s="55"/>
      <c r="AM271" s="55"/>
      <c r="AN271" s="55"/>
      <c r="AO271" s="55"/>
      <c r="AP271" s="55"/>
      <c r="AQ271" s="55"/>
    </row>
    <row r="272" spans="24:43" ht="15">
      <c r="X272" s="55"/>
      <c r="Y272" s="55"/>
      <c r="Z272" s="55"/>
      <c r="AA272" s="55"/>
      <c r="AB272" s="55"/>
      <c r="AC272" s="55"/>
      <c r="AD272" s="55"/>
      <c r="AE272" s="55"/>
      <c r="AF272" s="55"/>
      <c r="AG272" s="55"/>
      <c r="AH272" s="55"/>
      <c r="AI272" s="55"/>
      <c r="AJ272" s="55"/>
      <c r="AK272" s="55"/>
      <c r="AL272" s="55"/>
      <c r="AM272" s="55"/>
      <c r="AN272" s="55"/>
      <c r="AO272" s="55"/>
      <c r="AP272" s="55"/>
      <c r="AQ272" s="55"/>
    </row>
    <row r="273" spans="24:43" ht="15">
      <c r="X273" s="55"/>
      <c r="Y273" s="55"/>
      <c r="Z273" s="55"/>
      <c r="AA273" s="55"/>
      <c r="AB273" s="55"/>
      <c r="AC273" s="55"/>
      <c r="AD273" s="55"/>
      <c r="AE273" s="55"/>
      <c r="AF273" s="55"/>
      <c r="AG273" s="55"/>
      <c r="AH273" s="55"/>
      <c r="AI273" s="55"/>
      <c r="AJ273" s="55"/>
      <c r="AK273" s="55"/>
      <c r="AL273" s="55"/>
      <c r="AM273" s="55"/>
      <c r="AN273" s="55"/>
      <c r="AO273" s="55"/>
      <c r="AP273" s="55"/>
      <c r="AQ273" s="55"/>
    </row>
    <row r="274" spans="24:43" ht="15">
      <c r="X274" s="55"/>
      <c r="Y274" s="55"/>
      <c r="Z274" s="55"/>
      <c r="AA274" s="55"/>
      <c r="AB274" s="55"/>
      <c r="AC274" s="55"/>
      <c r="AD274" s="55"/>
      <c r="AE274" s="55"/>
      <c r="AF274" s="55"/>
      <c r="AG274" s="55"/>
      <c r="AH274" s="55"/>
      <c r="AI274" s="55"/>
      <c r="AJ274" s="55"/>
      <c r="AK274" s="55"/>
      <c r="AL274" s="55"/>
      <c r="AM274" s="55"/>
      <c r="AN274" s="55"/>
      <c r="AO274" s="55"/>
      <c r="AP274" s="55"/>
      <c r="AQ274" s="55"/>
    </row>
    <row r="275" spans="24:43" ht="15">
      <c r="X275" s="55"/>
      <c r="Y275" s="55"/>
      <c r="Z275" s="55"/>
      <c r="AA275" s="55"/>
      <c r="AB275" s="55"/>
      <c r="AC275" s="55"/>
      <c r="AD275" s="55"/>
      <c r="AE275" s="55"/>
      <c r="AF275" s="55"/>
      <c r="AG275" s="55"/>
      <c r="AH275" s="55"/>
      <c r="AI275" s="55"/>
      <c r="AJ275" s="55"/>
      <c r="AK275" s="55"/>
      <c r="AL275" s="55"/>
      <c r="AM275" s="55"/>
      <c r="AN275" s="55"/>
      <c r="AO275" s="55"/>
      <c r="AP275" s="55"/>
      <c r="AQ275" s="55"/>
    </row>
    <row r="276" spans="24:43" ht="15">
      <c r="X276" s="55"/>
      <c r="Y276" s="55"/>
      <c r="Z276" s="55"/>
      <c r="AA276" s="55"/>
      <c r="AB276" s="55"/>
      <c r="AC276" s="55"/>
      <c r="AD276" s="55"/>
      <c r="AE276" s="55"/>
      <c r="AF276" s="55"/>
      <c r="AG276" s="55"/>
      <c r="AH276" s="55"/>
      <c r="AI276" s="55"/>
      <c r="AJ276" s="55"/>
      <c r="AK276" s="55"/>
      <c r="AL276" s="55"/>
      <c r="AM276" s="55"/>
      <c r="AN276" s="55"/>
      <c r="AO276" s="55"/>
      <c r="AP276" s="55"/>
      <c r="AQ276" s="55"/>
    </row>
    <row r="277" spans="24:43" ht="15">
      <c r="X277" s="55"/>
      <c r="Y277" s="55"/>
      <c r="Z277" s="55"/>
      <c r="AA277" s="55"/>
      <c r="AB277" s="55"/>
      <c r="AC277" s="55"/>
      <c r="AD277" s="55"/>
      <c r="AE277" s="55"/>
      <c r="AF277" s="55"/>
      <c r="AG277" s="55"/>
      <c r="AH277" s="55"/>
      <c r="AI277" s="55"/>
      <c r="AJ277" s="55"/>
      <c r="AK277" s="55"/>
      <c r="AL277" s="55"/>
      <c r="AM277" s="55"/>
      <c r="AN277" s="55"/>
      <c r="AO277" s="55"/>
      <c r="AP277" s="55"/>
      <c r="AQ277" s="55"/>
    </row>
    <row r="278" spans="24:43" ht="15">
      <c r="X278" s="55"/>
      <c r="Y278" s="55"/>
      <c r="Z278" s="55"/>
      <c r="AA278" s="55"/>
      <c r="AB278" s="55"/>
      <c r="AC278" s="55"/>
      <c r="AD278" s="55"/>
      <c r="AE278" s="55"/>
      <c r="AF278" s="55"/>
      <c r="AG278" s="55"/>
      <c r="AH278" s="55"/>
      <c r="AI278" s="55"/>
      <c r="AJ278" s="55"/>
      <c r="AK278" s="55"/>
      <c r="AL278" s="55"/>
      <c r="AM278" s="55"/>
      <c r="AN278" s="55"/>
      <c r="AO278" s="55"/>
      <c r="AP278" s="55"/>
      <c r="AQ278" s="55"/>
    </row>
    <row r="279" spans="24:43" ht="15">
      <c r="X279" s="55"/>
      <c r="Y279" s="55"/>
      <c r="Z279" s="55"/>
      <c r="AA279" s="55"/>
      <c r="AB279" s="55"/>
      <c r="AC279" s="55"/>
      <c r="AD279" s="55"/>
      <c r="AE279" s="55"/>
      <c r="AF279" s="55"/>
      <c r="AG279" s="55"/>
      <c r="AH279" s="55"/>
      <c r="AI279" s="55"/>
      <c r="AJ279" s="55"/>
      <c r="AK279" s="55"/>
      <c r="AL279" s="55"/>
      <c r="AM279" s="55"/>
      <c r="AN279" s="55"/>
      <c r="AO279" s="55"/>
      <c r="AP279" s="55"/>
      <c r="AQ279" s="55"/>
    </row>
    <row r="280" spans="24:43" ht="15">
      <c r="X280" s="55"/>
      <c r="Y280" s="55"/>
      <c r="Z280" s="55"/>
      <c r="AA280" s="55"/>
      <c r="AB280" s="55"/>
      <c r="AC280" s="55"/>
      <c r="AD280" s="55"/>
      <c r="AE280" s="55"/>
      <c r="AF280" s="55"/>
      <c r="AG280" s="55"/>
      <c r="AH280" s="55"/>
      <c r="AI280" s="55"/>
      <c r="AJ280" s="55"/>
      <c r="AK280" s="55"/>
      <c r="AL280" s="55"/>
      <c r="AM280" s="55"/>
      <c r="AN280" s="55"/>
      <c r="AO280" s="55"/>
      <c r="AP280" s="55"/>
      <c r="AQ280" s="55"/>
    </row>
    <row r="281" spans="24:43" ht="15">
      <c r="X281" s="55"/>
      <c r="Y281" s="55"/>
      <c r="Z281" s="55"/>
      <c r="AA281" s="55"/>
      <c r="AB281" s="55"/>
      <c r="AC281" s="55"/>
      <c r="AD281" s="55"/>
      <c r="AE281" s="55"/>
      <c r="AF281" s="55"/>
      <c r="AG281" s="55"/>
      <c r="AH281" s="55"/>
      <c r="AI281" s="55"/>
      <c r="AJ281" s="55"/>
      <c r="AK281" s="55"/>
      <c r="AL281" s="55"/>
      <c r="AM281" s="55"/>
      <c r="AN281" s="55"/>
      <c r="AO281" s="55"/>
      <c r="AP281" s="55"/>
      <c r="AQ281" s="55"/>
    </row>
    <row r="282" spans="24:43" ht="15">
      <c r="X282" s="55"/>
      <c r="Y282" s="55"/>
      <c r="Z282" s="55"/>
      <c r="AA282" s="55"/>
      <c r="AB282" s="55"/>
      <c r="AC282" s="55"/>
      <c r="AD282" s="55"/>
      <c r="AE282" s="55"/>
      <c r="AF282" s="55"/>
      <c r="AG282" s="55"/>
      <c r="AH282" s="55"/>
      <c r="AI282" s="55"/>
      <c r="AJ282" s="55"/>
      <c r="AK282" s="55"/>
      <c r="AL282" s="55"/>
      <c r="AM282" s="55"/>
      <c r="AN282" s="55"/>
      <c r="AO282" s="55"/>
      <c r="AP282" s="55"/>
      <c r="AQ282" s="55"/>
    </row>
    <row r="283" spans="24:43" ht="15">
      <c r="X283" s="55"/>
      <c r="Y283" s="55"/>
      <c r="Z283" s="55"/>
      <c r="AA283" s="55"/>
      <c r="AB283" s="55"/>
      <c r="AC283" s="55"/>
      <c r="AD283" s="55"/>
      <c r="AE283" s="55"/>
      <c r="AF283" s="55"/>
      <c r="AG283" s="55"/>
      <c r="AH283" s="55"/>
      <c r="AI283" s="55"/>
      <c r="AJ283" s="55"/>
      <c r="AK283" s="55"/>
      <c r="AL283" s="55"/>
      <c r="AM283" s="55"/>
      <c r="AN283" s="55"/>
      <c r="AO283" s="55"/>
      <c r="AP283" s="55"/>
      <c r="AQ283" s="55"/>
    </row>
    <row r="284" spans="24:43" ht="15">
      <c r="X284" s="55"/>
      <c r="Y284" s="55"/>
      <c r="Z284" s="55"/>
      <c r="AA284" s="55"/>
      <c r="AB284" s="55"/>
      <c r="AC284" s="55"/>
      <c r="AD284" s="55"/>
      <c r="AE284" s="55"/>
      <c r="AF284" s="55"/>
      <c r="AG284" s="55"/>
      <c r="AH284" s="55"/>
      <c r="AI284" s="55"/>
      <c r="AJ284" s="55"/>
      <c r="AK284" s="55"/>
      <c r="AL284" s="55"/>
      <c r="AM284" s="55"/>
      <c r="AN284" s="55"/>
      <c r="AO284" s="55"/>
      <c r="AP284" s="55"/>
      <c r="AQ284" s="55"/>
    </row>
    <row r="285" spans="24:43" ht="15">
      <c r="X285" s="55"/>
      <c r="Y285" s="55"/>
      <c r="Z285" s="55"/>
      <c r="AA285" s="55"/>
      <c r="AB285" s="55"/>
      <c r="AC285" s="55"/>
      <c r="AD285" s="55"/>
      <c r="AE285" s="55"/>
      <c r="AF285" s="55"/>
      <c r="AG285" s="55"/>
      <c r="AH285" s="55"/>
      <c r="AI285" s="55"/>
      <c r="AJ285" s="55"/>
      <c r="AK285" s="55"/>
      <c r="AL285" s="55"/>
      <c r="AM285" s="55"/>
      <c r="AN285" s="55"/>
      <c r="AO285" s="55"/>
      <c r="AP285" s="55"/>
      <c r="AQ285" s="55"/>
    </row>
    <row r="286" spans="24:43" ht="15">
      <c r="X286" s="55"/>
      <c r="Y286" s="55"/>
      <c r="Z286" s="55"/>
      <c r="AA286" s="55"/>
      <c r="AB286" s="55"/>
      <c r="AC286" s="55"/>
      <c r="AD286" s="55"/>
      <c r="AE286" s="55"/>
      <c r="AF286" s="55"/>
      <c r="AG286" s="55"/>
      <c r="AH286" s="55"/>
      <c r="AI286" s="55"/>
      <c r="AJ286" s="55"/>
      <c r="AK286" s="55"/>
      <c r="AL286" s="55"/>
      <c r="AM286" s="55"/>
      <c r="AN286" s="55"/>
      <c r="AO286" s="55"/>
      <c r="AP286" s="55"/>
      <c r="AQ286" s="55"/>
    </row>
    <row r="287" spans="24:43" ht="15">
      <c r="X287" s="55"/>
      <c r="Y287" s="55"/>
      <c r="Z287" s="55"/>
      <c r="AA287" s="55"/>
      <c r="AB287" s="55"/>
      <c r="AC287" s="55"/>
      <c r="AD287" s="55"/>
      <c r="AE287" s="55"/>
      <c r="AF287" s="55"/>
      <c r="AG287" s="55"/>
      <c r="AH287" s="55"/>
      <c r="AI287" s="55"/>
      <c r="AJ287" s="55"/>
      <c r="AK287" s="55"/>
      <c r="AL287" s="55"/>
      <c r="AM287" s="55"/>
      <c r="AN287" s="55"/>
      <c r="AO287" s="55"/>
      <c r="AP287" s="55"/>
      <c r="AQ287" s="55"/>
    </row>
    <row r="288" spans="24:43" ht="15">
      <c r="X288" s="55"/>
      <c r="Y288" s="55"/>
      <c r="Z288" s="55"/>
      <c r="AA288" s="55"/>
      <c r="AB288" s="55"/>
      <c r="AC288" s="55"/>
      <c r="AD288" s="55"/>
      <c r="AE288" s="55"/>
      <c r="AF288" s="55"/>
      <c r="AG288" s="55"/>
      <c r="AH288" s="55"/>
      <c r="AI288" s="55"/>
      <c r="AJ288" s="55"/>
      <c r="AK288" s="55"/>
      <c r="AL288" s="55"/>
      <c r="AM288" s="55"/>
      <c r="AN288" s="55"/>
      <c r="AO288" s="55"/>
      <c r="AP288" s="55"/>
      <c r="AQ288" s="55"/>
    </row>
    <row r="289" spans="24:43" ht="15">
      <c r="X289" s="55"/>
      <c r="Y289" s="55"/>
      <c r="Z289" s="55"/>
      <c r="AA289" s="55"/>
      <c r="AB289" s="55"/>
      <c r="AC289" s="55"/>
      <c r="AD289" s="55"/>
      <c r="AE289" s="55"/>
      <c r="AF289" s="55"/>
      <c r="AG289" s="55"/>
      <c r="AH289" s="55"/>
      <c r="AI289" s="55"/>
      <c r="AJ289" s="55"/>
      <c r="AK289" s="55"/>
      <c r="AL289" s="55"/>
      <c r="AM289" s="55"/>
      <c r="AN289" s="55"/>
      <c r="AO289" s="55"/>
      <c r="AP289" s="55"/>
      <c r="AQ289" s="55"/>
    </row>
    <row r="290" spans="24:43" ht="15">
      <c r="X290" s="55"/>
      <c r="Y290" s="55"/>
      <c r="Z290" s="55"/>
      <c r="AA290" s="55"/>
      <c r="AB290" s="55"/>
      <c r="AC290" s="55"/>
      <c r="AD290" s="55"/>
      <c r="AE290" s="55"/>
      <c r="AF290" s="55"/>
      <c r="AG290" s="55"/>
      <c r="AH290" s="55"/>
      <c r="AI290" s="55"/>
      <c r="AJ290" s="55"/>
      <c r="AK290" s="55"/>
      <c r="AL290" s="55"/>
      <c r="AM290" s="55"/>
      <c r="AN290" s="55"/>
      <c r="AO290" s="55"/>
      <c r="AP290" s="55"/>
      <c r="AQ290" s="55"/>
    </row>
    <row r="291" spans="24:43" ht="15">
      <c r="X291" s="55"/>
      <c r="Y291" s="55"/>
      <c r="Z291" s="55"/>
      <c r="AA291" s="55"/>
      <c r="AB291" s="55"/>
      <c r="AC291" s="55"/>
      <c r="AD291" s="55"/>
      <c r="AE291" s="55"/>
      <c r="AF291" s="55"/>
      <c r="AG291" s="55"/>
      <c r="AH291" s="55"/>
      <c r="AI291" s="55"/>
      <c r="AJ291" s="55"/>
      <c r="AK291" s="55"/>
      <c r="AL291" s="55"/>
      <c r="AM291" s="55"/>
      <c r="AN291" s="55"/>
      <c r="AO291" s="55"/>
      <c r="AP291" s="55"/>
      <c r="AQ291" s="55"/>
    </row>
    <row r="292" spans="24:43" ht="15">
      <c r="X292" s="55"/>
      <c r="Y292" s="55"/>
      <c r="Z292" s="55"/>
      <c r="AA292" s="55"/>
      <c r="AB292" s="55"/>
      <c r="AC292" s="55"/>
      <c r="AD292" s="55"/>
      <c r="AE292" s="55"/>
      <c r="AF292" s="55"/>
      <c r="AG292" s="55"/>
      <c r="AH292" s="55"/>
      <c r="AI292" s="55"/>
      <c r="AJ292" s="55"/>
      <c r="AK292" s="55"/>
      <c r="AL292" s="55"/>
      <c r="AM292" s="55"/>
      <c r="AN292" s="55"/>
      <c r="AO292" s="55"/>
      <c r="AP292" s="55"/>
      <c r="AQ292" s="55"/>
    </row>
    <row r="293" spans="24:43" ht="15">
      <c r="X293" s="55"/>
      <c r="Y293" s="55"/>
      <c r="Z293" s="55"/>
      <c r="AA293" s="55"/>
      <c r="AB293" s="55"/>
      <c r="AC293" s="55"/>
      <c r="AD293" s="55"/>
      <c r="AE293" s="55"/>
      <c r="AF293" s="55"/>
      <c r="AG293" s="55"/>
      <c r="AH293" s="55"/>
      <c r="AI293" s="55"/>
      <c r="AJ293" s="55"/>
      <c r="AK293" s="55"/>
      <c r="AL293" s="55"/>
      <c r="AM293" s="55"/>
      <c r="AN293" s="55"/>
      <c r="AO293" s="55"/>
      <c r="AP293" s="55"/>
      <c r="AQ293" s="55"/>
    </row>
    <row r="294" spans="24:43" ht="15">
      <c r="X294" s="55"/>
      <c r="Y294" s="55"/>
      <c r="Z294" s="55"/>
      <c r="AA294" s="55"/>
      <c r="AB294" s="55"/>
      <c r="AC294" s="55"/>
      <c r="AD294" s="55"/>
      <c r="AE294" s="55"/>
      <c r="AF294" s="55"/>
      <c r="AG294" s="55"/>
      <c r="AH294" s="55"/>
      <c r="AI294" s="55"/>
      <c r="AJ294" s="55"/>
      <c r="AK294" s="55"/>
      <c r="AL294" s="55"/>
      <c r="AM294" s="55"/>
      <c r="AN294" s="55"/>
      <c r="AO294" s="55"/>
      <c r="AP294" s="55"/>
      <c r="AQ294" s="55"/>
    </row>
    <row r="295" spans="24:43" ht="15">
      <c r="X295" s="55"/>
      <c r="Y295" s="55"/>
      <c r="Z295" s="55"/>
      <c r="AA295" s="55"/>
      <c r="AB295" s="55"/>
      <c r="AC295" s="55"/>
      <c r="AD295" s="55"/>
      <c r="AE295" s="55"/>
      <c r="AF295" s="55"/>
      <c r="AG295" s="55"/>
      <c r="AH295" s="55"/>
      <c r="AI295" s="55"/>
      <c r="AJ295" s="55"/>
      <c r="AK295" s="55"/>
      <c r="AL295" s="55"/>
      <c r="AM295" s="55"/>
      <c r="AN295" s="55"/>
      <c r="AO295" s="55"/>
      <c r="AP295" s="55"/>
      <c r="AQ295" s="55"/>
    </row>
    <row r="296" spans="24:43" ht="15">
      <c r="X296" s="55"/>
      <c r="Y296" s="55"/>
      <c r="Z296" s="55"/>
      <c r="AA296" s="55"/>
      <c r="AB296" s="55"/>
      <c r="AC296" s="55"/>
      <c r="AD296" s="55"/>
      <c r="AE296" s="55"/>
      <c r="AF296" s="55"/>
      <c r="AG296" s="55"/>
      <c r="AH296" s="55"/>
      <c r="AI296" s="55"/>
      <c r="AJ296" s="55"/>
      <c r="AK296" s="55"/>
      <c r="AL296" s="55"/>
      <c r="AM296" s="55"/>
      <c r="AN296" s="55"/>
      <c r="AO296" s="55"/>
      <c r="AP296" s="55"/>
      <c r="AQ296" s="55"/>
    </row>
    <row r="297" spans="24:43" ht="15">
      <c r="X297" s="55"/>
      <c r="Y297" s="55"/>
      <c r="Z297" s="55"/>
      <c r="AA297" s="55"/>
      <c r="AB297" s="55"/>
      <c r="AC297" s="55"/>
      <c r="AD297" s="55"/>
      <c r="AE297" s="55"/>
      <c r="AF297" s="55"/>
      <c r="AG297" s="55"/>
      <c r="AH297" s="55"/>
      <c r="AI297" s="55"/>
      <c r="AJ297" s="55"/>
      <c r="AK297" s="55"/>
      <c r="AL297" s="55"/>
      <c r="AM297" s="55"/>
      <c r="AN297" s="55"/>
      <c r="AO297" s="55"/>
      <c r="AP297" s="55"/>
      <c r="AQ297" s="55"/>
    </row>
    <row r="298" spans="24:43" ht="15">
      <c r="X298" s="55"/>
      <c r="Y298" s="55"/>
      <c r="Z298" s="55"/>
      <c r="AA298" s="55"/>
      <c r="AB298" s="55"/>
      <c r="AC298" s="55"/>
      <c r="AD298" s="55"/>
      <c r="AE298" s="55"/>
      <c r="AF298" s="55"/>
      <c r="AG298" s="55"/>
      <c r="AH298" s="55"/>
      <c r="AI298" s="55"/>
      <c r="AJ298" s="55"/>
      <c r="AK298" s="55"/>
      <c r="AL298" s="55"/>
      <c r="AM298" s="55"/>
      <c r="AN298" s="55"/>
      <c r="AO298" s="55"/>
      <c r="AP298" s="55"/>
      <c r="AQ298" s="55"/>
    </row>
    <row r="299" spans="24:43" ht="15">
      <c r="X299" s="55"/>
      <c r="Y299" s="55"/>
      <c r="Z299" s="55"/>
      <c r="AA299" s="55"/>
      <c r="AB299" s="55"/>
      <c r="AC299" s="55"/>
      <c r="AD299" s="55"/>
      <c r="AE299" s="55"/>
      <c r="AF299" s="55"/>
      <c r="AG299" s="55"/>
      <c r="AH299" s="55"/>
      <c r="AI299" s="55"/>
      <c r="AJ299" s="55"/>
      <c r="AK299" s="55"/>
      <c r="AL299" s="55"/>
      <c r="AM299" s="55"/>
      <c r="AN299" s="55"/>
      <c r="AO299" s="55"/>
      <c r="AP299" s="55"/>
      <c r="AQ299" s="55"/>
    </row>
    <row r="300" spans="24:43" ht="15">
      <c r="X300" s="55"/>
      <c r="Y300" s="55"/>
      <c r="Z300" s="55"/>
      <c r="AA300" s="55"/>
      <c r="AB300" s="55"/>
      <c r="AC300" s="55"/>
      <c r="AD300" s="55"/>
      <c r="AE300" s="55"/>
      <c r="AF300" s="55"/>
      <c r="AG300" s="55"/>
      <c r="AH300" s="55"/>
      <c r="AI300" s="55"/>
      <c r="AJ300" s="55"/>
      <c r="AK300" s="55"/>
      <c r="AL300" s="55"/>
      <c r="AM300" s="55"/>
      <c r="AN300" s="55"/>
      <c r="AO300" s="55"/>
      <c r="AP300" s="55"/>
      <c r="AQ300" s="55"/>
    </row>
    <row r="301" spans="24:43" ht="15">
      <c r="X301" s="55"/>
      <c r="Y301" s="55"/>
      <c r="Z301" s="55"/>
      <c r="AA301" s="55"/>
      <c r="AB301" s="55"/>
      <c r="AC301" s="55"/>
      <c r="AD301" s="55"/>
      <c r="AE301" s="55"/>
      <c r="AF301" s="55"/>
      <c r="AG301" s="55"/>
      <c r="AH301" s="55"/>
      <c r="AI301" s="55"/>
      <c r="AJ301" s="55"/>
      <c r="AK301" s="55"/>
      <c r="AL301" s="55"/>
      <c r="AM301" s="55"/>
      <c r="AN301" s="55"/>
      <c r="AO301" s="55"/>
      <c r="AP301" s="55"/>
      <c r="AQ301" s="55"/>
    </row>
    <row r="302" spans="24:43" ht="15">
      <c r="X302" s="55"/>
      <c r="Y302" s="55"/>
      <c r="Z302" s="55"/>
      <c r="AA302" s="55"/>
      <c r="AB302" s="55"/>
      <c r="AC302" s="55"/>
      <c r="AD302" s="55"/>
      <c r="AE302" s="55"/>
      <c r="AF302" s="55"/>
      <c r="AG302" s="55"/>
      <c r="AH302" s="55"/>
      <c r="AI302" s="55"/>
      <c r="AJ302" s="55"/>
      <c r="AK302" s="55"/>
      <c r="AL302" s="55"/>
      <c r="AM302" s="55"/>
      <c r="AN302" s="55"/>
      <c r="AO302" s="55"/>
      <c r="AP302" s="55"/>
      <c r="AQ302" s="55"/>
    </row>
    <row r="303" spans="24:43" ht="15">
      <c r="X303" s="55"/>
      <c r="Y303" s="55"/>
      <c r="Z303" s="55"/>
      <c r="AA303" s="55"/>
      <c r="AB303" s="55"/>
      <c r="AC303" s="55"/>
      <c r="AD303" s="55"/>
      <c r="AE303" s="55"/>
      <c r="AF303" s="55"/>
      <c r="AG303" s="55"/>
      <c r="AH303" s="55"/>
      <c r="AI303" s="55"/>
      <c r="AJ303" s="55"/>
      <c r="AK303" s="55"/>
      <c r="AL303" s="55"/>
      <c r="AM303" s="55"/>
      <c r="AN303" s="55"/>
      <c r="AO303" s="55"/>
      <c r="AP303" s="55"/>
      <c r="AQ303" s="55"/>
    </row>
    <row r="304" spans="24:43" ht="15">
      <c r="X304" s="55"/>
      <c r="Y304" s="55"/>
      <c r="Z304" s="55"/>
      <c r="AA304" s="55"/>
      <c r="AB304" s="55"/>
      <c r="AC304" s="55"/>
      <c r="AD304" s="55"/>
      <c r="AE304" s="55"/>
      <c r="AF304" s="55"/>
      <c r="AG304" s="55"/>
      <c r="AH304" s="55"/>
      <c r="AI304" s="55"/>
      <c r="AJ304" s="55"/>
      <c r="AK304" s="55"/>
      <c r="AL304" s="55"/>
      <c r="AM304" s="55"/>
      <c r="AN304" s="55"/>
      <c r="AO304" s="55"/>
      <c r="AP304" s="55"/>
      <c r="AQ304" s="55"/>
    </row>
    <row r="305" spans="24:43" ht="15">
      <c r="X305" s="55"/>
      <c r="Y305" s="55"/>
      <c r="Z305" s="55"/>
      <c r="AA305" s="55"/>
      <c r="AB305" s="55"/>
      <c r="AC305" s="55"/>
      <c r="AD305" s="55"/>
      <c r="AE305" s="55"/>
      <c r="AF305" s="55"/>
      <c r="AG305" s="55"/>
      <c r="AH305" s="55"/>
      <c r="AI305" s="55"/>
      <c r="AJ305" s="55"/>
      <c r="AK305" s="55"/>
      <c r="AL305" s="55"/>
      <c r="AM305" s="55"/>
      <c r="AN305" s="55"/>
      <c r="AO305" s="55"/>
      <c r="AP305" s="55"/>
      <c r="AQ305" s="55"/>
    </row>
    <row r="306" spans="24:43" ht="15">
      <c r="X306" s="55"/>
      <c r="Y306" s="55"/>
      <c r="Z306" s="55"/>
      <c r="AA306" s="55"/>
      <c r="AB306" s="55"/>
      <c r="AC306" s="55"/>
      <c r="AD306" s="55"/>
      <c r="AE306" s="55"/>
      <c r="AF306" s="55"/>
      <c r="AG306" s="55"/>
      <c r="AH306" s="55"/>
      <c r="AI306" s="55"/>
      <c r="AJ306" s="55"/>
      <c r="AK306" s="55"/>
      <c r="AL306" s="55"/>
      <c r="AM306" s="55"/>
      <c r="AN306" s="55"/>
      <c r="AO306" s="55"/>
      <c r="AP306" s="55"/>
      <c r="AQ306" s="55"/>
    </row>
    <row r="307" spans="24:43" ht="15">
      <c r="X307" s="55"/>
      <c r="Y307" s="55"/>
      <c r="Z307" s="55"/>
      <c r="AA307" s="55"/>
      <c r="AB307" s="55"/>
      <c r="AC307" s="55"/>
      <c r="AD307" s="55"/>
      <c r="AE307" s="55"/>
      <c r="AF307" s="55"/>
      <c r="AG307" s="55"/>
      <c r="AH307" s="55"/>
      <c r="AI307" s="55"/>
      <c r="AJ307" s="55"/>
      <c r="AK307" s="55"/>
      <c r="AL307" s="55"/>
      <c r="AM307" s="55"/>
      <c r="AN307" s="55"/>
      <c r="AO307" s="55"/>
      <c r="AP307" s="55"/>
      <c r="AQ307" s="55"/>
    </row>
    <row r="308" spans="24:43" ht="15">
      <c r="X308" s="55"/>
      <c r="Y308" s="55"/>
      <c r="Z308" s="55"/>
      <c r="AA308" s="55"/>
      <c r="AB308" s="55"/>
      <c r="AC308" s="55"/>
      <c r="AD308" s="55"/>
      <c r="AE308" s="55"/>
      <c r="AF308" s="55"/>
      <c r="AG308" s="55"/>
      <c r="AH308" s="55"/>
      <c r="AI308" s="55"/>
      <c r="AJ308" s="55"/>
      <c r="AK308" s="55"/>
      <c r="AL308" s="55"/>
      <c r="AM308" s="55"/>
      <c r="AN308" s="55"/>
      <c r="AO308" s="55"/>
      <c r="AP308" s="55"/>
      <c r="AQ308" s="55"/>
    </row>
    <row r="309" spans="24:43" ht="15">
      <c r="X309" s="55"/>
      <c r="Y309" s="55"/>
      <c r="Z309" s="55"/>
      <c r="AA309" s="55"/>
      <c r="AB309" s="55"/>
      <c r="AC309" s="55"/>
      <c r="AD309" s="55"/>
      <c r="AE309" s="55"/>
      <c r="AF309" s="55"/>
      <c r="AG309" s="55"/>
      <c r="AH309" s="55"/>
      <c r="AI309" s="55"/>
      <c r="AJ309" s="55"/>
      <c r="AK309" s="55"/>
      <c r="AL309" s="55"/>
      <c r="AM309" s="55"/>
      <c r="AN309" s="55"/>
      <c r="AO309" s="55"/>
      <c r="AP309" s="55"/>
      <c r="AQ309" s="55"/>
    </row>
    <row r="310" spans="24:43" ht="15">
      <c r="X310" s="55"/>
      <c r="Y310" s="55"/>
      <c r="Z310" s="55"/>
      <c r="AA310" s="55"/>
      <c r="AB310" s="55"/>
      <c r="AC310" s="55"/>
      <c r="AD310" s="55"/>
      <c r="AE310" s="55"/>
      <c r="AF310" s="55"/>
      <c r="AG310" s="55"/>
      <c r="AH310" s="55"/>
      <c r="AI310" s="55"/>
      <c r="AJ310" s="55"/>
      <c r="AK310" s="55"/>
      <c r="AL310" s="55"/>
      <c r="AM310" s="55"/>
      <c r="AN310" s="55"/>
      <c r="AO310" s="55"/>
      <c r="AP310" s="55"/>
      <c r="AQ310" s="55"/>
    </row>
    <row r="311" spans="24:43" ht="15">
      <c r="X311" s="55"/>
      <c r="Y311" s="55"/>
      <c r="Z311" s="55"/>
      <c r="AA311" s="55"/>
      <c r="AB311" s="55"/>
      <c r="AC311" s="55"/>
      <c r="AD311" s="55"/>
      <c r="AE311" s="55"/>
      <c r="AF311" s="55"/>
      <c r="AG311" s="55"/>
      <c r="AH311" s="55"/>
      <c r="AI311" s="55"/>
      <c r="AJ311" s="55"/>
      <c r="AK311" s="55"/>
      <c r="AL311" s="55"/>
      <c r="AM311" s="55"/>
      <c r="AN311" s="55"/>
      <c r="AO311" s="55"/>
      <c r="AP311" s="55"/>
      <c r="AQ311" s="55"/>
    </row>
    <row r="312" spans="24:43" ht="15">
      <c r="X312" s="55"/>
      <c r="Y312" s="55"/>
      <c r="Z312" s="55"/>
      <c r="AA312" s="55"/>
      <c r="AB312" s="55"/>
      <c r="AC312" s="55"/>
      <c r="AD312" s="55"/>
      <c r="AE312" s="55"/>
      <c r="AF312" s="55"/>
      <c r="AG312" s="55"/>
      <c r="AH312" s="55"/>
      <c r="AI312" s="55"/>
      <c r="AJ312" s="55"/>
      <c r="AK312" s="55"/>
      <c r="AL312" s="55"/>
      <c r="AM312" s="55"/>
      <c r="AN312" s="55"/>
      <c r="AO312" s="55"/>
      <c r="AP312" s="55"/>
      <c r="AQ312" s="55"/>
    </row>
    <row r="313" spans="24:43" ht="15">
      <c r="X313" s="55"/>
      <c r="Y313" s="55"/>
      <c r="Z313" s="55"/>
      <c r="AA313" s="55"/>
      <c r="AB313" s="55"/>
      <c r="AC313" s="55"/>
      <c r="AD313" s="55"/>
      <c r="AE313" s="55"/>
      <c r="AF313" s="55"/>
      <c r="AG313" s="55"/>
      <c r="AH313" s="55"/>
      <c r="AI313" s="55"/>
      <c r="AJ313" s="55"/>
      <c r="AK313" s="55"/>
      <c r="AL313" s="55"/>
      <c r="AM313" s="55"/>
      <c r="AN313" s="55"/>
      <c r="AO313" s="55"/>
      <c r="AP313" s="55"/>
      <c r="AQ313" s="55"/>
    </row>
    <row r="314" spans="24:43" ht="15">
      <c r="X314" s="55"/>
      <c r="Y314" s="55"/>
      <c r="Z314" s="55"/>
      <c r="AA314" s="55"/>
      <c r="AB314" s="55"/>
      <c r="AC314" s="55"/>
      <c r="AD314" s="55"/>
      <c r="AE314" s="55"/>
      <c r="AF314" s="55"/>
      <c r="AG314" s="55"/>
      <c r="AH314" s="55"/>
      <c r="AI314" s="55"/>
      <c r="AJ314" s="55"/>
      <c r="AK314" s="55"/>
      <c r="AL314" s="55"/>
      <c r="AM314" s="55"/>
      <c r="AN314" s="55"/>
      <c r="AO314" s="55"/>
      <c r="AP314" s="55"/>
      <c r="AQ314" s="55"/>
    </row>
    <row r="315" spans="24:43" ht="15">
      <c r="X315" s="55"/>
      <c r="Y315" s="55"/>
      <c r="Z315" s="55"/>
      <c r="AA315" s="55"/>
      <c r="AB315" s="55"/>
      <c r="AC315" s="55"/>
      <c r="AD315" s="55"/>
      <c r="AE315" s="55"/>
      <c r="AF315" s="55"/>
      <c r="AG315" s="55"/>
      <c r="AH315" s="55"/>
      <c r="AI315" s="55"/>
      <c r="AJ315" s="55"/>
      <c r="AK315" s="55"/>
      <c r="AL315" s="55"/>
      <c r="AM315" s="55"/>
      <c r="AN315" s="55"/>
      <c r="AO315" s="55"/>
      <c r="AP315" s="55"/>
      <c r="AQ315" s="55"/>
    </row>
    <row r="316" spans="24:43" ht="15">
      <c r="X316" s="55"/>
      <c r="Y316" s="55"/>
      <c r="Z316" s="55"/>
      <c r="AA316" s="55"/>
      <c r="AB316" s="55"/>
      <c r="AC316" s="55"/>
      <c r="AD316" s="55"/>
      <c r="AE316" s="55"/>
      <c r="AF316" s="55"/>
      <c r="AG316" s="55"/>
      <c r="AH316" s="55"/>
      <c r="AI316" s="55"/>
      <c r="AJ316" s="55"/>
      <c r="AK316" s="55"/>
      <c r="AL316" s="55"/>
      <c r="AM316" s="55"/>
      <c r="AN316" s="55"/>
      <c r="AO316" s="55"/>
      <c r="AP316" s="55"/>
      <c r="AQ316" s="55"/>
    </row>
    <row r="317" spans="24:43" ht="15">
      <c r="X317" s="55"/>
      <c r="Y317" s="55"/>
      <c r="Z317" s="55"/>
      <c r="AA317" s="55"/>
      <c r="AB317" s="55"/>
      <c r="AC317" s="55"/>
      <c r="AD317" s="55"/>
      <c r="AE317" s="55"/>
      <c r="AF317" s="55"/>
      <c r="AG317" s="55"/>
      <c r="AH317" s="55"/>
      <c r="AI317" s="55"/>
      <c r="AJ317" s="55"/>
      <c r="AK317" s="55"/>
      <c r="AL317" s="55"/>
      <c r="AM317" s="55"/>
      <c r="AN317" s="55"/>
      <c r="AO317" s="55"/>
      <c r="AP317" s="55"/>
      <c r="AQ317" s="55"/>
    </row>
    <row r="318" spans="24:43" ht="15">
      <c r="X318" s="55"/>
      <c r="Y318" s="55"/>
      <c r="Z318" s="55"/>
      <c r="AA318" s="55"/>
      <c r="AB318" s="55"/>
      <c r="AC318" s="55"/>
      <c r="AD318" s="55"/>
      <c r="AE318" s="55"/>
      <c r="AF318" s="55"/>
      <c r="AG318" s="55"/>
      <c r="AH318" s="55"/>
      <c r="AI318" s="55"/>
      <c r="AJ318" s="55"/>
      <c r="AK318" s="55"/>
      <c r="AL318" s="55"/>
      <c r="AM318" s="55"/>
      <c r="AN318" s="55"/>
      <c r="AO318" s="55"/>
      <c r="AP318" s="55"/>
      <c r="AQ318" s="55"/>
    </row>
    <row r="319" spans="24:43" ht="15">
      <c r="X319" s="55"/>
      <c r="Y319" s="55"/>
      <c r="Z319" s="55"/>
      <c r="AA319" s="55"/>
      <c r="AB319" s="55"/>
      <c r="AC319" s="55"/>
      <c r="AD319" s="55"/>
      <c r="AE319" s="55"/>
      <c r="AF319" s="55"/>
      <c r="AG319" s="55"/>
      <c r="AH319" s="55"/>
      <c r="AI319" s="55"/>
      <c r="AJ319" s="55"/>
      <c r="AK319" s="55"/>
      <c r="AL319" s="55"/>
      <c r="AM319" s="55"/>
      <c r="AN319" s="55"/>
      <c r="AO319" s="55"/>
      <c r="AP319" s="55"/>
      <c r="AQ319" s="55"/>
    </row>
    <row r="320" spans="24:43" ht="15">
      <c r="X320" s="55"/>
      <c r="Y320" s="55"/>
      <c r="Z320" s="55"/>
      <c r="AA320" s="55"/>
      <c r="AB320" s="55"/>
      <c r="AC320" s="55"/>
      <c r="AD320" s="55"/>
      <c r="AE320" s="55"/>
      <c r="AF320" s="55"/>
      <c r="AG320" s="55"/>
      <c r="AH320" s="55"/>
      <c r="AI320" s="55"/>
      <c r="AJ320" s="55"/>
      <c r="AK320" s="55"/>
      <c r="AL320" s="55"/>
      <c r="AM320" s="55"/>
      <c r="AN320" s="55"/>
      <c r="AO320" s="55"/>
      <c r="AP320" s="55"/>
      <c r="AQ320" s="55"/>
    </row>
    <row r="321" spans="24:43" ht="15">
      <c r="X321" s="55"/>
      <c r="Y321" s="55"/>
      <c r="Z321" s="55"/>
      <c r="AA321" s="55"/>
      <c r="AB321" s="55"/>
      <c r="AC321" s="55"/>
      <c r="AD321" s="55"/>
      <c r="AE321" s="55"/>
      <c r="AF321" s="55"/>
      <c r="AG321" s="55"/>
      <c r="AH321" s="55"/>
      <c r="AI321" s="55"/>
      <c r="AJ321" s="55"/>
      <c r="AK321" s="55"/>
      <c r="AL321" s="55"/>
      <c r="AM321" s="55"/>
      <c r="AN321" s="55"/>
      <c r="AO321" s="55"/>
      <c r="AP321" s="55"/>
      <c r="AQ321" s="55"/>
    </row>
    <row r="322" spans="24:43" ht="15">
      <c r="X322" s="55"/>
      <c r="Y322" s="55"/>
      <c r="Z322" s="55"/>
      <c r="AA322" s="55"/>
      <c r="AB322" s="55"/>
      <c r="AC322" s="55"/>
      <c r="AD322" s="55"/>
      <c r="AE322" s="55"/>
      <c r="AF322" s="55"/>
      <c r="AG322" s="55"/>
      <c r="AH322" s="55"/>
      <c r="AI322" s="55"/>
      <c r="AJ322" s="55"/>
      <c r="AK322" s="55"/>
      <c r="AL322" s="55"/>
      <c r="AM322" s="55"/>
      <c r="AN322" s="55"/>
      <c r="AO322" s="55"/>
      <c r="AP322" s="55"/>
      <c r="AQ322" s="55"/>
    </row>
    <row r="323" spans="24:43" ht="15">
      <c r="X323" s="55"/>
      <c r="Y323" s="55"/>
      <c r="Z323" s="55"/>
      <c r="AA323" s="55"/>
      <c r="AB323" s="55"/>
      <c r="AC323" s="55"/>
      <c r="AD323" s="55"/>
      <c r="AE323" s="55"/>
      <c r="AF323" s="55"/>
      <c r="AG323" s="55"/>
      <c r="AH323" s="55"/>
      <c r="AI323" s="55"/>
      <c r="AJ323" s="55"/>
      <c r="AK323" s="55"/>
      <c r="AL323" s="55"/>
      <c r="AM323" s="55"/>
      <c r="AN323" s="55"/>
      <c r="AO323" s="55"/>
      <c r="AP323" s="55"/>
      <c r="AQ323" s="55"/>
    </row>
    <row r="324" spans="24:43" ht="15">
      <c r="X324" s="55"/>
      <c r="Y324" s="55"/>
      <c r="Z324" s="55"/>
      <c r="AA324" s="55"/>
      <c r="AB324" s="55"/>
      <c r="AC324" s="55"/>
      <c r="AD324" s="55"/>
      <c r="AE324" s="55"/>
      <c r="AF324" s="55"/>
      <c r="AG324" s="55"/>
      <c r="AH324" s="55"/>
      <c r="AI324" s="55"/>
      <c r="AJ324" s="55"/>
      <c r="AK324" s="55"/>
      <c r="AL324" s="55"/>
      <c r="AM324" s="55"/>
      <c r="AN324" s="55"/>
      <c r="AO324" s="55"/>
      <c r="AP324" s="55"/>
      <c r="AQ324" s="55"/>
    </row>
    <row r="325" spans="24:43" ht="15">
      <c r="X325" s="55"/>
      <c r="Y325" s="55"/>
      <c r="Z325" s="55"/>
      <c r="AA325" s="55"/>
      <c r="AB325" s="55"/>
      <c r="AC325" s="55"/>
      <c r="AD325" s="55"/>
      <c r="AE325" s="55"/>
      <c r="AF325" s="55"/>
      <c r="AG325" s="55"/>
      <c r="AH325" s="55"/>
      <c r="AI325" s="55"/>
      <c r="AJ325" s="55"/>
      <c r="AK325" s="55"/>
      <c r="AL325" s="55"/>
      <c r="AM325" s="55"/>
      <c r="AN325" s="55"/>
      <c r="AO325" s="55"/>
      <c r="AP325" s="55"/>
      <c r="AQ325" s="55"/>
    </row>
    <row r="326" spans="24:43" ht="15">
      <c r="X326" s="55"/>
      <c r="Y326" s="55"/>
      <c r="Z326" s="55"/>
      <c r="AA326" s="55"/>
      <c r="AB326" s="55"/>
      <c r="AC326" s="55"/>
      <c r="AD326" s="55"/>
      <c r="AE326" s="55"/>
      <c r="AF326" s="55"/>
      <c r="AG326" s="55"/>
      <c r="AH326" s="55"/>
      <c r="AI326" s="55"/>
      <c r="AJ326" s="55"/>
      <c r="AK326" s="55"/>
      <c r="AL326" s="55"/>
      <c r="AM326" s="55"/>
      <c r="AN326" s="55"/>
      <c r="AO326" s="55"/>
      <c r="AP326" s="55"/>
      <c r="AQ326" s="55"/>
    </row>
    <row r="327" spans="24:43" ht="15">
      <c r="X327" s="55"/>
      <c r="Y327" s="55"/>
      <c r="Z327" s="55"/>
      <c r="AA327" s="55"/>
      <c r="AB327" s="55"/>
      <c r="AC327" s="55"/>
      <c r="AD327" s="55"/>
      <c r="AE327" s="55"/>
      <c r="AF327" s="55"/>
      <c r="AG327" s="55"/>
      <c r="AH327" s="55"/>
      <c r="AI327" s="55"/>
      <c r="AJ327" s="55"/>
      <c r="AK327" s="55"/>
      <c r="AL327" s="55"/>
      <c r="AM327" s="55"/>
      <c r="AN327" s="55"/>
      <c r="AO327" s="55"/>
      <c r="AP327" s="55"/>
      <c r="AQ327" s="55"/>
    </row>
    <row r="328" spans="24:43" ht="15">
      <c r="X328" s="55"/>
      <c r="Y328" s="55"/>
      <c r="Z328" s="55"/>
      <c r="AA328" s="55"/>
      <c r="AB328" s="55"/>
      <c r="AC328" s="55"/>
      <c r="AD328" s="55"/>
      <c r="AE328" s="55"/>
      <c r="AF328" s="55"/>
      <c r="AG328" s="55"/>
      <c r="AH328" s="55"/>
      <c r="AI328" s="55"/>
      <c r="AJ328" s="55"/>
      <c r="AK328" s="55"/>
      <c r="AL328" s="55"/>
      <c r="AM328" s="55"/>
      <c r="AN328" s="55"/>
      <c r="AO328" s="55"/>
      <c r="AP328" s="55"/>
      <c r="AQ328" s="55"/>
    </row>
    <row r="329" spans="24:43" ht="15">
      <c r="X329" s="55"/>
      <c r="Y329" s="55"/>
      <c r="Z329" s="55"/>
      <c r="AA329" s="55"/>
      <c r="AB329" s="55"/>
      <c r="AC329" s="55"/>
      <c r="AD329" s="55"/>
      <c r="AE329" s="55"/>
      <c r="AF329" s="55"/>
      <c r="AG329" s="55"/>
      <c r="AH329" s="55"/>
      <c r="AI329" s="55"/>
      <c r="AJ329" s="55"/>
      <c r="AK329" s="55"/>
      <c r="AL329" s="55"/>
      <c r="AM329" s="55"/>
      <c r="AN329" s="55"/>
      <c r="AO329" s="55"/>
      <c r="AP329" s="55"/>
      <c r="AQ329" s="55"/>
    </row>
    <row r="330" spans="24:43" ht="15">
      <c r="X330" s="55"/>
      <c r="Y330" s="55"/>
      <c r="Z330" s="55"/>
      <c r="AA330" s="55"/>
      <c r="AB330" s="55"/>
      <c r="AC330" s="55"/>
      <c r="AD330" s="55"/>
      <c r="AE330" s="55"/>
      <c r="AF330" s="55"/>
      <c r="AG330" s="55"/>
      <c r="AH330" s="55"/>
      <c r="AI330" s="55"/>
      <c r="AJ330" s="55"/>
      <c r="AK330" s="55"/>
      <c r="AL330" s="55"/>
      <c r="AM330" s="55"/>
      <c r="AN330" s="55"/>
      <c r="AO330" s="55"/>
      <c r="AP330" s="55"/>
      <c r="AQ330" s="55"/>
    </row>
    <row r="331" spans="24:43" ht="15">
      <c r="X331" s="55"/>
      <c r="Y331" s="55"/>
      <c r="Z331" s="55"/>
      <c r="AA331" s="55"/>
      <c r="AB331" s="55"/>
      <c r="AC331" s="55"/>
      <c r="AD331" s="55"/>
      <c r="AE331" s="55"/>
      <c r="AF331" s="55"/>
      <c r="AG331" s="55"/>
      <c r="AH331" s="55"/>
      <c r="AI331" s="55"/>
      <c r="AJ331" s="55"/>
      <c r="AK331" s="55"/>
      <c r="AL331" s="55"/>
      <c r="AM331" s="55"/>
      <c r="AN331" s="55"/>
      <c r="AO331" s="55"/>
      <c r="AP331" s="55"/>
      <c r="AQ331" s="55"/>
    </row>
    <row r="332" spans="24:43" ht="15">
      <c r="X332" s="55"/>
      <c r="Y332" s="55"/>
      <c r="Z332" s="55"/>
      <c r="AA332" s="55"/>
      <c r="AB332" s="55"/>
      <c r="AC332" s="55"/>
      <c r="AD332" s="55"/>
      <c r="AE332" s="55"/>
      <c r="AF332" s="55"/>
      <c r="AG332" s="55"/>
      <c r="AH332" s="55"/>
      <c r="AI332" s="55"/>
      <c r="AJ332" s="55"/>
      <c r="AK332" s="55"/>
      <c r="AL332" s="55"/>
      <c r="AM332" s="55"/>
      <c r="AN332" s="55"/>
      <c r="AO332" s="55"/>
      <c r="AP332" s="55"/>
      <c r="AQ332" s="55"/>
    </row>
    <row r="333" spans="24:43" ht="15">
      <c r="X333" s="55"/>
      <c r="Y333" s="55"/>
      <c r="Z333" s="55"/>
      <c r="AA333" s="55"/>
      <c r="AB333" s="55"/>
      <c r="AC333" s="55"/>
      <c r="AD333" s="55"/>
      <c r="AE333" s="55"/>
      <c r="AF333" s="55"/>
      <c r="AG333" s="55"/>
      <c r="AH333" s="55"/>
      <c r="AI333" s="55"/>
      <c r="AJ333" s="55"/>
      <c r="AK333" s="55"/>
      <c r="AL333" s="55"/>
      <c r="AM333" s="55"/>
      <c r="AN333" s="55"/>
      <c r="AO333" s="55"/>
      <c r="AP333" s="55"/>
      <c r="AQ333" s="55"/>
    </row>
    <row r="334" spans="24:43" ht="15">
      <c r="X334" s="55"/>
      <c r="Y334" s="55"/>
      <c r="Z334" s="55"/>
      <c r="AA334" s="55"/>
      <c r="AB334" s="55"/>
      <c r="AC334" s="55"/>
      <c r="AD334" s="55"/>
      <c r="AE334" s="55"/>
      <c r="AF334" s="55"/>
      <c r="AG334" s="55"/>
      <c r="AH334" s="55"/>
      <c r="AI334" s="55"/>
      <c r="AJ334" s="55"/>
      <c r="AK334" s="55"/>
      <c r="AL334" s="55"/>
      <c r="AM334" s="55"/>
      <c r="AN334" s="55"/>
      <c r="AO334" s="55"/>
      <c r="AP334" s="55"/>
      <c r="AQ334" s="55"/>
    </row>
    <row r="335" spans="24:43" ht="15">
      <c r="X335" s="55"/>
      <c r="Y335" s="55"/>
      <c r="Z335" s="55"/>
      <c r="AA335" s="55"/>
      <c r="AB335" s="55"/>
      <c r="AC335" s="55"/>
      <c r="AD335" s="55"/>
      <c r="AE335" s="55"/>
      <c r="AF335" s="55"/>
      <c r="AG335" s="55"/>
      <c r="AH335" s="55"/>
      <c r="AI335" s="55"/>
      <c r="AJ335" s="55"/>
      <c r="AK335" s="55"/>
      <c r="AL335" s="55"/>
      <c r="AM335" s="55"/>
      <c r="AN335" s="55"/>
      <c r="AO335" s="55"/>
      <c r="AP335" s="55"/>
      <c r="AQ335" s="55"/>
    </row>
    <row r="336" spans="24:43" ht="15">
      <c r="X336" s="55"/>
      <c r="Y336" s="55"/>
      <c r="Z336" s="55"/>
      <c r="AA336" s="55"/>
      <c r="AB336" s="55"/>
      <c r="AC336" s="55"/>
      <c r="AD336" s="55"/>
      <c r="AE336" s="55"/>
      <c r="AF336" s="55"/>
      <c r="AG336" s="55"/>
      <c r="AH336" s="55"/>
      <c r="AI336" s="55"/>
      <c r="AJ336" s="55"/>
      <c r="AK336" s="55"/>
      <c r="AL336" s="55"/>
      <c r="AM336" s="55"/>
      <c r="AN336" s="55"/>
      <c r="AO336" s="55"/>
      <c r="AP336" s="55"/>
      <c r="AQ336" s="55"/>
    </row>
    <row r="337" spans="24:43" ht="15">
      <c r="X337" s="55"/>
      <c r="Y337" s="55"/>
      <c r="Z337" s="55"/>
      <c r="AA337" s="55"/>
      <c r="AB337" s="55"/>
      <c r="AC337" s="55"/>
      <c r="AD337" s="55"/>
      <c r="AE337" s="55"/>
      <c r="AF337" s="55"/>
      <c r="AG337" s="55"/>
      <c r="AH337" s="55"/>
      <c r="AI337" s="55"/>
      <c r="AJ337" s="55"/>
      <c r="AK337" s="55"/>
      <c r="AL337" s="55"/>
      <c r="AM337" s="55"/>
      <c r="AN337" s="55"/>
      <c r="AO337" s="55"/>
      <c r="AP337" s="55"/>
      <c r="AQ337" s="55"/>
    </row>
    <row r="338" spans="24:43" ht="15">
      <c r="X338" s="55"/>
      <c r="Y338" s="55"/>
      <c r="Z338" s="55"/>
      <c r="AA338" s="55"/>
      <c r="AB338" s="55"/>
      <c r="AC338" s="55"/>
      <c r="AD338" s="55"/>
      <c r="AE338" s="55"/>
      <c r="AF338" s="55"/>
      <c r="AG338" s="55"/>
      <c r="AH338" s="55"/>
      <c r="AI338" s="55"/>
      <c r="AJ338" s="55"/>
      <c r="AK338" s="55"/>
      <c r="AL338" s="55"/>
      <c r="AM338" s="55"/>
      <c r="AN338" s="55"/>
      <c r="AO338" s="55"/>
      <c r="AP338" s="55"/>
      <c r="AQ338" s="55"/>
    </row>
    <row r="339" spans="24:43" ht="15">
      <c r="X339" s="55"/>
      <c r="Y339" s="55"/>
      <c r="Z339" s="55"/>
      <c r="AA339" s="55"/>
      <c r="AB339" s="55"/>
      <c r="AC339" s="55"/>
      <c r="AD339" s="55"/>
      <c r="AE339" s="55"/>
      <c r="AF339" s="55"/>
      <c r="AG339" s="55"/>
      <c r="AH339" s="55"/>
      <c r="AI339" s="55"/>
      <c r="AJ339" s="55"/>
      <c r="AK339" s="55"/>
      <c r="AL339" s="55"/>
      <c r="AM339" s="55"/>
      <c r="AN339" s="55"/>
      <c r="AO339" s="55"/>
      <c r="AP339" s="55"/>
      <c r="AQ339" s="55"/>
    </row>
    <row r="340" spans="24:43" ht="15">
      <c r="X340" s="55"/>
      <c r="Y340" s="55"/>
      <c r="Z340" s="55"/>
      <c r="AA340" s="55"/>
      <c r="AB340" s="55"/>
      <c r="AC340" s="55"/>
      <c r="AD340" s="55"/>
      <c r="AE340" s="55"/>
      <c r="AF340" s="55"/>
      <c r="AG340" s="55"/>
      <c r="AH340" s="55"/>
      <c r="AI340" s="55"/>
      <c r="AJ340" s="55"/>
      <c r="AK340" s="55"/>
      <c r="AL340" s="55"/>
      <c r="AM340" s="55"/>
      <c r="AN340" s="55"/>
      <c r="AO340" s="55"/>
      <c r="AP340" s="55"/>
      <c r="AQ340" s="55"/>
    </row>
    <row r="341" spans="24:43" ht="15">
      <c r="X341" s="55"/>
      <c r="Y341" s="55"/>
      <c r="Z341" s="55"/>
      <c r="AA341" s="55"/>
      <c r="AB341" s="55"/>
      <c r="AC341" s="55"/>
      <c r="AD341" s="55"/>
      <c r="AE341" s="55"/>
      <c r="AF341" s="55"/>
      <c r="AG341" s="55"/>
      <c r="AH341" s="55"/>
      <c r="AI341" s="55"/>
      <c r="AJ341" s="55"/>
      <c r="AK341" s="55"/>
      <c r="AL341" s="55"/>
      <c r="AM341" s="55"/>
      <c r="AN341" s="55"/>
      <c r="AO341" s="55"/>
      <c r="AP341" s="55"/>
      <c r="AQ341" s="55"/>
    </row>
    <row r="342" spans="24:43" ht="15">
      <c r="X342" s="55"/>
      <c r="Y342" s="55"/>
      <c r="Z342" s="55"/>
      <c r="AA342" s="55"/>
      <c r="AB342" s="55"/>
      <c r="AC342" s="55"/>
      <c r="AD342" s="55"/>
      <c r="AE342" s="55"/>
      <c r="AF342" s="55"/>
      <c r="AG342" s="55"/>
      <c r="AH342" s="55"/>
      <c r="AI342" s="55"/>
      <c r="AJ342" s="55"/>
      <c r="AK342" s="55"/>
      <c r="AL342" s="55"/>
      <c r="AM342" s="55"/>
      <c r="AN342" s="55"/>
      <c r="AO342" s="55"/>
      <c r="AP342" s="55"/>
      <c r="AQ342" s="55"/>
    </row>
    <row r="343" spans="24:43" ht="15">
      <c r="X343" s="55"/>
      <c r="Y343" s="55"/>
      <c r="Z343" s="55"/>
      <c r="AA343" s="55"/>
      <c r="AB343" s="55"/>
      <c r="AC343" s="55"/>
      <c r="AD343" s="55"/>
      <c r="AE343" s="55"/>
      <c r="AF343" s="55"/>
      <c r="AG343" s="55"/>
      <c r="AH343" s="55"/>
      <c r="AI343" s="55"/>
      <c r="AJ343" s="55"/>
      <c r="AK343" s="55"/>
      <c r="AL343" s="55"/>
      <c r="AM343" s="55"/>
      <c r="AN343" s="55"/>
      <c r="AO343" s="55"/>
      <c r="AP343" s="55"/>
      <c r="AQ343" s="55"/>
    </row>
    <row r="344" spans="24:43" ht="15">
      <c r="X344" s="55"/>
      <c r="Y344" s="55"/>
      <c r="Z344" s="55"/>
      <c r="AA344" s="55"/>
      <c r="AB344" s="55"/>
      <c r="AC344" s="55"/>
      <c r="AD344" s="55"/>
      <c r="AE344" s="55"/>
      <c r="AF344" s="55"/>
      <c r="AG344" s="55"/>
      <c r="AH344" s="55"/>
      <c r="AI344" s="55"/>
      <c r="AJ344" s="55"/>
      <c r="AK344" s="55"/>
      <c r="AL344" s="55"/>
      <c r="AM344" s="55"/>
      <c r="AN344" s="55"/>
      <c r="AO344" s="55"/>
      <c r="AP344" s="55"/>
      <c r="AQ344" s="55"/>
    </row>
    <row r="345" spans="24:43" ht="15">
      <c r="X345" s="55"/>
      <c r="Y345" s="55"/>
      <c r="Z345" s="55"/>
      <c r="AA345" s="55"/>
      <c r="AB345" s="55"/>
      <c r="AC345" s="55"/>
      <c r="AD345" s="55"/>
      <c r="AE345" s="55"/>
      <c r="AF345" s="55"/>
      <c r="AG345" s="55"/>
      <c r="AH345" s="55"/>
      <c r="AI345" s="55"/>
      <c r="AJ345" s="55"/>
      <c r="AK345" s="55"/>
      <c r="AL345" s="55"/>
      <c r="AM345" s="55"/>
      <c r="AN345" s="55"/>
      <c r="AO345" s="55"/>
      <c r="AP345" s="55"/>
      <c r="AQ345" s="55"/>
    </row>
    <row r="346" spans="24:43" ht="15">
      <c r="X346" s="55"/>
      <c r="Y346" s="55"/>
      <c r="Z346" s="55"/>
      <c r="AA346" s="55"/>
      <c r="AB346" s="55"/>
      <c r="AC346" s="55"/>
      <c r="AD346" s="55"/>
      <c r="AE346" s="55"/>
      <c r="AF346" s="55"/>
      <c r="AG346" s="55"/>
      <c r="AH346" s="55"/>
      <c r="AI346" s="55"/>
      <c r="AJ346" s="55"/>
      <c r="AK346" s="55"/>
      <c r="AL346" s="55"/>
      <c r="AM346" s="55"/>
      <c r="AN346" s="55"/>
      <c r="AO346" s="55"/>
      <c r="AP346" s="55"/>
      <c r="AQ346" s="55"/>
    </row>
    <row r="347" spans="24:43" ht="15">
      <c r="X347" s="55"/>
      <c r="Y347" s="55"/>
      <c r="Z347" s="55"/>
      <c r="AA347" s="55"/>
      <c r="AB347" s="55"/>
      <c r="AC347" s="55"/>
      <c r="AD347" s="55"/>
      <c r="AE347" s="55"/>
      <c r="AF347" s="55"/>
      <c r="AG347" s="55"/>
      <c r="AH347" s="55"/>
      <c r="AI347" s="55"/>
      <c r="AJ347" s="55"/>
      <c r="AK347" s="55"/>
      <c r="AL347" s="55"/>
      <c r="AM347" s="55"/>
      <c r="AN347" s="55"/>
      <c r="AO347" s="55"/>
      <c r="AP347" s="55"/>
      <c r="AQ347" s="55"/>
    </row>
    <row r="348" spans="24:43" ht="15">
      <c r="X348" s="55"/>
      <c r="Y348" s="55"/>
      <c r="Z348" s="55"/>
      <c r="AA348" s="55"/>
      <c r="AB348" s="55"/>
      <c r="AC348" s="55"/>
      <c r="AD348" s="55"/>
      <c r="AE348" s="55"/>
      <c r="AF348" s="55"/>
      <c r="AG348" s="55"/>
      <c r="AH348" s="55"/>
      <c r="AI348" s="55"/>
      <c r="AJ348" s="55"/>
      <c r="AK348" s="55"/>
      <c r="AL348" s="55"/>
      <c r="AM348" s="55"/>
      <c r="AN348" s="55"/>
      <c r="AO348" s="55"/>
      <c r="AP348" s="55"/>
      <c r="AQ348" s="55"/>
    </row>
    <row r="349" spans="24:43" ht="15">
      <c r="X349" s="55"/>
      <c r="Y349" s="55"/>
      <c r="Z349" s="55"/>
      <c r="AA349" s="55"/>
      <c r="AB349" s="55"/>
      <c r="AC349" s="55"/>
      <c r="AD349" s="55"/>
      <c r="AE349" s="55"/>
      <c r="AF349" s="55"/>
      <c r="AG349" s="55"/>
      <c r="AH349" s="55"/>
      <c r="AI349" s="55"/>
      <c r="AJ349" s="55"/>
      <c r="AK349" s="55"/>
      <c r="AL349" s="55"/>
      <c r="AM349" s="55"/>
      <c r="AN349" s="55"/>
      <c r="AO349" s="55"/>
      <c r="AP349" s="55"/>
      <c r="AQ349" s="55"/>
    </row>
    <row r="350" spans="24:43" ht="15">
      <c r="X350" s="55"/>
      <c r="Y350" s="55"/>
      <c r="Z350" s="55"/>
      <c r="AA350" s="55"/>
      <c r="AB350" s="55"/>
      <c r="AC350" s="55"/>
      <c r="AD350" s="55"/>
      <c r="AE350" s="55"/>
      <c r="AF350" s="55"/>
      <c r="AG350" s="55"/>
      <c r="AH350" s="55"/>
      <c r="AI350" s="55"/>
      <c r="AJ350" s="55"/>
      <c r="AK350" s="55"/>
      <c r="AL350" s="55"/>
      <c r="AM350" s="55"/>
      <c r="AN350" s="55"/>
      <c r="AO350" s="55"/>
      <c r="AP350" s="55"/>
      <c r="AQ350" s="55"/>
    </row>
    <row r="351" spans="24:43" ht="15">
      <c r="X351" s="55"/>
      <c r="Y351" s="55"/>
      <c r="Z351" s="55"/>
      <c r="AA351" s="55"/>
      <c r="AB351" s="55"/>
      <c r="AC351" s="55"/>
      <c r="AD351" s="55"/>
      <c r="AE351" s="55"/>
      <c r="AF351" s="55"/>
      <c r="AG351" s="55"/>
      <c r="AH351" s="55"/>
      <c r="AI351" s="55"/>
      <c r="AJ351" s="55"/>
      <c r="AK351" s="55"/>
      <c r="AL351" s="55"/>
      <c r="AM351" s="55"/>
      <c r="AN351" s="55"/>
      <c r="AO351" s="55"/>
      <c r="AP351" s="55"/>
      <c r="AQ351" s="55"/>
    </row>
    <row r="352" spans="24:43" ht="15">
      <c r="X352" s="55"/>
      <c r="Y352" s="55"/>
      <c r="Z352" s="55"/>
      <c r="AA352" s="55"/>
      <c r="AB352" s="55"/>
      <c r="AC352" s="55"/>
      <c r="AD352" s="55"/>
      <c r="AE352" s="55"/>
      <c r="AF352" s="55"/>
      <c r="AG352" s="55"/>
      <c r="AH352" s="55"/>
      <c r="AI352" s="55"/>
      <c r="AJ352" s="55"/>
      <c r="AK352" s="55"/>
      <c r="AL352" s="55"/>
      <c r="AM352" s="55"/>
      <c r="AN352" s="55"/>
      <c r="AO352" s="55"/>
      <c r="AP352" s="55"/>
      <c r="AQ352" s="55"/>
    </row>
    <row r="353" spans="24:43" ht="15">
      <c r="X353" s="55"/>
      <c r="Y353" s="55"/>
      <c r="Z353" s="55"/>
      <c r="AA353" s="55"/>
      <c r="AB353" s="55"/>
      <c r="AC353" s="55"/>
      <c r="AD353" s="55"/>
      <c r="AE353" s="55"/>
      <c r="AF353" s="55"/>
      <c r="AG353" s="55"/>
      <c r="AH353" s="55"/>
      <c r="AI353" s="55"/>
      <c r="AJ353" s="55"/>
      <c r="AK353" s="55"/>
      <c r="AL353" s="55"/>
      <c r="AM353" s="55"/>
      <c r="AN353" s="55"/>
      <c r="AO353" s="55"/>
      <c r="AP353" s="55"/>
      <c r="AQ353" s="55"/>
    </row>
    <row r="354" spans="24:43" ht="15">
      <c r="X354" s="55"/>
      <c r="Y354" s="55"/>
      <c r="Z354" s="55"/>
      <c r="AA354" s="55"/>
      <c r="AB354" s="55"/>
      <c r="AC354" s="55"/>
      <c r="AD354" s="55"/>
      <c r="AE354" s="55"/>
      <c r="AF354" s="55"/>
      <c r="AG354" s="55"/>
      <c r="AH354" s="55"/>
      <c r="AI354" s="55"/>
      <c r="AJ354" s="55"/>
      <c r="AK354" s="55"/>
      <c r="AL354" s="55"/>
      <c r="AM354" s="55"/>
      <c r="AN354" s="55"/>
      <c r="AO354" s="55"/>
      <c r="AP354" s="55"/>
      <c r="AQ354" s="55"/>
    </row>
    <row r="355" spans="24:43" ht="15">
      <c r="X355" s="55"/>
      <c r="Y355" s="55"/>
      <c r="Z355" s="55"/>
      <c r="AA355" s="55"/>
      <c r="AB355" s="55"/>
      <c r="AC355" s="55"/>
      <c r="AD355" s="55"/>
      <c r="AE355" s="55"/>
      <c r="AF355" s="55"/>
      <c r="AG355" s="55"/>
      <c r="AH355" s="55"/>
      <c r="AI355" s="55"/>
      <c r="AJ355" s="55"/>
      <c r="AK355" s="55"/>
      <c r="AL355" s="55"/>
      <c r="AM355" s="55"/>
      <c r="AN355" s="55"/>
      <c r="AO355" s="55"/>
      <c r="AP355" s="55"/>
      <c r="AQ355" s="55"/>
    </row>
    <row r="356" spans="24:43" ht="15">
      <c r="X356" s="55"/>
      <c r="Y356" s="55"/>
      <c r="Z356" s="55"/>
      <c r="AA356" s="55"/>
      <c r="AB356" s="55"/>
      <c r="AC356" s="55"/>
      <c r="AD356" s="55"/>
      <c r="AE356" s="55"/>
      <c r="AF356" s="55"/>
      <c r="AG356" s="55"/>
      <c r="AH356" s="55"/>
      <c r="AI356" s="55"/>
      <c r="AJ356" s="55"/>
      <c r="AK356" s="55"/>
      <c r="AL356" s="55"/>
      <c r="AM356" s="55"/>
      <c r="AN356" s="55"/>
      <c r="AO356" s="55"/>
      <c r="AP356" s="55"/>
      <c r="AQ356" s="55"/>
    </row>
    <row r="357" spans="24:43" ht="15">
      <c r="X357" s="55"/>
      <c r="Y357" s="55"/>
      <c r="Z357" s="55"/>
      <c r="AA357" s="55"/>
      <c r="AB357" s="55"/>
      <c r="AC357" s="55"/>
      <c r="AD357" s="55"/>
      <c r="AE357" s="55"/>
      <c r="AF357" s="55"/>
      <c r="AG357" s="55"/>
      <c r="AH357" s="55"/>
      <c r="AI357" s="55"/>
      <c r="AJ357" s="55"/>
      <c r="AK357" s="55"/>
      <c r="AL357" s="55"/>
      <c r="AM357" s="55"/>
      <c r="AN357" s="55"/>
      <c r="AO357" s="55"/>
      <c r="AP357" s="55"/>
      <c r="AQ357" s="55"/>
    </row>
    <row r="358" spans="24:43" ht="15">
      <c r="X358" s="55"/>
      <c r="Y358" s="55"/>
      <c r="Z358" s="55"/>
      <c r="AA358" s="55"/>
      <c r="AB358" s="55"/>
      <c r="AC358" s="55"/>
      <c r="AD358" s="55"/>
      <c r="AE358" s="55"/>
      <c r="AF358" s="55"/>
      <c r="AG358" s="55"/>
      <c r="AH358" s="55"/>
      <c r="AI358" s="55"/>
      <c r="AJ358" s="55"/>
      <c r="AK358" s="55"/>
      <c r="AL358" s="55"/>
      <c r="AM358" s="55"/>
      <c r="AN358" s="55"/>
      <c r="AO358" s="55"/>
      <c r="AP358" s="55"/>
      <c r="AQ358" s="55"/>
    </row>
    <row r="359" spans="24:43" ht="15">
      <c r="X359" s="55"/>
      <c r="Y359" s="55"/>
      <c r="Z359" s="55"/>
      <c r="AA359" s="55"/>
      <c r="AB359" s="55"/>
      <c r="AC359" s="55"/>
      <c r="AD359" s="55"/>
      <c r="AE359" s="55"/>
      <c r="AF359" s="55"/>
      <c r="AG359" s="55"/>
      <c r="AH359" s="55"/>
      <c r="AI359" s="55"/>
      <c r="AJ359" s="55"/>
      <c r="AK359" s="55"/>
      <c r="AL359" s="55"/>
      <c r="AM359" s="55"/>
      <c r="AN359" s="55"/>
      <c r="AO359" s="55"/>
      <c r="AP359" s="55"/>
      <c r="AQ359" s="55"/>
    </row>
    <row r="360" spans="24:43" ht="15">
      <c r="X360" s="55"/>
      <c r="Y360" s="55"/>
      <c r="Z360" s="55"/>
      <c r="AA360" s="55"/>
      <c r="AB360" s="55"/>
      <c r="AC360" s="55"/>
      <c r="AD360" s="55"/>
      <c r="AE360" s="55"/>
      <c r="AF360" s="55"/>
      <c r="AG360" s="55"/>
      <c r="AH360" s="55"/>
      <c r="AI360" s="55"/>
      <c r="AJ360" s="55"/>
      <c r="AK360" s="55"/>
      <c r="AL360" s="55"/>
      <c r="AM360" s="55"/>
      <c r="AN360" s="55"/>
      <c r="AO360" s="55"/>
      <c r="AP360" s="55"/>
      <c r="AQ360" s="55"/>
    </row>
    <row r="361" spans="24:43" ht="15">
      <c r="X361" s="55"/>
      <c r="Y361" s="55"/>
      <c r="Z361" s="55"/>
      <c r="AA361" s="55"/>
      <c r="AB361" s="55"/>
      <c r="AC361" s="55"/>
      <c r="AD361" s="55"/>
      <c r="AE361" s="55"/>
      <c r="AF361" s="55"/>
      <c r="AG361" s="55"/>
      <c r="AH361" s="55"/>
      <c r="AI361" s="55"/>
      <c r="AJ361" s="55"/>
      <c r="AK361" s="55"/>
      <c r="AL361" s="55"/>
      <c r="AM361" s="55"/>
      <c r="AN361" s="55"/>
      <c r="AO361" s="55"/>
      <c r="AP361" s="55"/>
      <c r="AQ361" s="55"/>
    </row>
    <row r="362" spans="24:43" ht="15">
      <c r="X362" s="55"/>
      <c r="Y362" s="55"/>
      <c r="Z362" s="55"/>
      <c r="AA362" s="55"/>
      <c r="AB362" s="55"/>
      <c r="AC362" s="55"/>
      <c r="AD362" s="55"/>
      <c r="AE362" s="55"/>
      <c r="AF362" s="55"/>
      <c r="AG362" s="55"/>
      <c r="AH362" s="55"/>
      <c r="AI362" s="55"/>
      <c r="AJ362" s="55"/>
      <c r="AK362" s="55"/>
      <c r="AL362" s="55"/>
      <c r="AM362" s="55"/>
      <c r="AN362" s="55"/>
      <c r="AO362" s="55"/>
      <c r="AP362" s="55"/>
      <c r="AQ362" s="55"/>
    </row>
    <row r="363" spans="24:43" ht="15">
      <c r="X363" s="55"/>
      <c r="Y363" s="55"/>
      <c r="Z363" s="55"/>
      <c r="AA363" s="55"/>
      <c r="AB363" s="55"/>
      <c r="AC363" s="55"/>
      <c r="AD363" s="55"/>
      <c r="AE363" s="55"/>
      <c r="AF363" s="55"/>
      <c r="AG363" s="55"/>
      <c r="AH363" s="55"/>
      <c r="AI363" s="55"/>
      <c r="AJ363" s="55"/>
      <c r="AK363" s="55"/>
      <c r="AL363" s="55"/>
      <c r="AM363" s="55"/>
      <c r="AN363" s="55"/>
      <c r="AO363" s="55"/>
      <c r="AP363" s="55"/>
      <c r="AQ363" s="55"/>
    </row>
    <row r="364" spans="24:43" ht="15">
      <c r="X364" s="55"/>
      <c r="Y364" s="55"/>
      <c r="Z364" s="55"/>
      <c r="AA364" s="55"/>
      <c r="AB364" s="55"/>
      <c r="AC364" s="55"/>
      <c r="AD364" s="55"/>
      <c r="AE364" s="55"/>
      <c r="AF364" s="55"/>
      <c r="AG364" s="55"/>
      <c r="AH364" s="55"/>
      <c r="AI364" s="55"/>
      <c r="AJ364" s="55"/>
      <c r="AK364" s="55"/>
      <c r="AL364" s="55"/>
      <c r="AM364" s="55"/>
      <c r="AN364" s="55"/>
      <c r="AO364" s="55"/>
      <c r="AP364" s="55"/>
      <c r="AQ364" s="55"/>
    </row>
    <row r="365" spans="24:43" ht="15">
      <c r="X365" s="55"/>
      <c r="Y365" s="55"/>
      <c r="Z365" s="55"/>
      <c r="AA365" s="55"/>
      <c r="AB365" s="55"/>
      <c r="AC365" s="55"/>
      <c r="AD365" s="55"/>
      <c r="AE365" s="55"/>
      <c r="AF365" s="55"/>
      <c r="AG365" s="55"/>
      <c r="AH365" s="55"/>
      <c r="AI365" s="55"/>
      <c r="AJ365" s="55"/>
      <c r="AK365" s="55"/>
      <c r="AL365" s="55"/>
      <c r="AM365" s="55"/>
      <c r="AN365" s="55"/>
      <c r="AO365" s="55"/>
      <c r="AP365" s="55"/>
      <c r="AQ365" s="55"/>
    </row>
    <row r="366" spans="24:43" ht="15">
      <c r="X366" s="55"/>
      <c r="Y366" s="55"/>
      <c r="Z366" s="55"/>
      <c r="AA366" s="55"/>
      <c r="AB366" s="55"/>
      <c r="AC366" s="55"/>
      <c r="AD366" s="55"/>
      <c r="AE366" s="55"/>
      <c r="AF366" s="55"/>
      <c r="AG366" s="55"/>
      <c r="AH366" s="55"/>
      <c r="AI366" s="55"/>
      <c r="AJ366" s="55"/>
      <c r="AK366" s="55"/>
      <c r="AL366" s="55"/>
      <c r="AM366" s="55"/>
      <c r="AN366" s="55"/>
      <c r="AO366" s="55"/>
      <c r="AP366" s="55"/>
      <c r="AQ366" s="55"/>
    </row>
    <row r="367" spans="24:43" ht="15">
      <c r="X367" s="55"/>
      <c r="Y367" s="55"/>
      <c r="Z367" s="55"/>
      <c r="AA367" s="55"/>
      <c r="AB367" s="55"/>
      <c r="AC367" s="55"/>
      <c r="AD367" s="55"/>
      <c r="AE367" s="55"/>
      <c r="AF367" s="55"/>
      <c r="AG367" s="55"/>
      <c r="AH367" s="55"/>
      <c r="AI367" s="55"/>
      <c r="AJ367" s="55"/>
      <c r="AK367" s="55"/>
      <c r="AL367" s="55"/>
      <c r="AM367" s="55"/>
      <c r="AN367" s="55"/>
      <c r="AO367" s="55"/>
      <c r="AP367" s="55"/>
      <c r="AQ367" s="55"/>
    </row>
    <row r="368" spans="24:43" ht="15">
      <c r="X368" s="55"/>
      <c r="Y368" s="55"/>
      <c r="Z368" s="55"/>
      <c r="AA368" s="55"/>
      <c r="AB368" s="55"/>
      <c r="AC368" s="55"/>
      <c r="AD368" s="55"/>
      <c r="AE368" s="55"/>
      <c r="AF368" s="55"/>
      <c r="AG368" s="55"/>
      <c r="AH368" s="55"/>
      <c r="AI368" s="55"/>
      <c r="AJ368" s="55"/>
      <c r="AK368" s="55"/>
      <c r="AL368" s="55"/>
      <c r="AM368" s="55"/>
      <c r="AN368" s="55"/>
      <c r="AO368" s="55"/>
      <c r="AP368" s="55"/>
      <c r="AQ368" s="55"/>
    </row>
    <row r="369" spans="24:43" ht="15">
      <c r="X369" s="55"/>
      <c r="Y369" s="55"/>
      <c r="Z369" s="55"/>
      <c r="AA369" s="55"/>
      <c r="AB369" s="55"/>
      <c r="AC369" s="55"/>
      <c r="AD369" s="55"/>
      <c r="AE369" s="55"/>
      <c r="AF369" s="55"/>
      <c r="AG369" s="55"/>
      <c r="AH369" s="55"/>
      <c r="AI369" s="55"/>
      <c r="AJ369" s="55"/>
      <c r="AK369" s="55"/>
      <c r="AL369" s="55"/>
      <c r="AM369" s="55"/>
      <c r="AN369" s="55"/>
      <c r="AO369" s="55"/>
      <c r="AP369" s="55"/>
      <c r="AQ369" s="55"/>
    </row>
    <row r="370" spans="24:43" ht="15">
      <c r="X370" s="55"/>
      <c r="Y370" s="55"/>
      <c r="Z370" s="55"/>
      <c r="AA370" s="55"/>
      <c r="AB370" s="55"/>
      <c r="AC370" s="55"/>
      <c r="AD370" s="55"/>
      <c r="AE370" s="55"/>
      <c r="AF370" s="55"/>
      <c r="AG370" s="55"/>
      <c r="AH370" s="55"/>
      <c r="AI370" s="55"/>
      <c r="AJ370" s="55"/>
      <c r="AK370" s="55"/>
      <c r="AL370" s="55"/>
      <c r="AM370" s="55"/>
      <c r="AN370" s="55"/>
      <c r="AO370" s="55"/>
      <c r="AP370" s="55"/>
      <c r="AQ370" s="55"/>
    </row>
    <row r="371" spans="24:43" ht="15">
      <c r="X371" s="55"/>
      <c r="Y371" s="55"/>
      <c r="Z371" s="55"/>
      <c r="AA371" s="55"/>
      <c r="AB371" s="55"/>
      <c r="AC371" s="55"/>
      <c r="AD371" s="55"/>
      <c r="AE371" s="55"/>
      <c r="AF371" s="55"/>
      <c r="AG371" s="55"/>
      <c r="AH371" s="55"/>
      <c r="AI371" s="55"/>
      <c r="AJ371" s="55"/>
      <c r="AK371" s="55"/>
      <c r="AL371" s="55"/>
      <c r="AM371" s="55"/>
      <c r="AN371" s="55"/>
      <c r="AO371" s="55"/>
      <c r="AP371" s="55"/>
      <c r="AQ371" s="55"/>
    </row>
    <row r="372" spans="24:43" ht="15">
      <c r="X372" s="55"/>
      <c r="Y372" s="55"/>
      <c r="Z372" s="55"/>
      <c r="AA372" s="55"/>
      <c r="AB372" s="55"/>
      <c r="AC372" s="55"/>
      <c r="AD372" s="55"/>
      <c r="AE372" s="55"/>
      <c r="AF372" s="55"/>
      <c r="AG372" s="55"/>
      <c r="AH372" s="55"/>
      <c r="AI372" s="55"/>
      <c r="AJ372" s="55"/>
      <c r="AK372" s="55"/>
      <c r="AL372" s="55"/>
      <c r="AM372" s="55"/>
      <c r="AN372" s="55"/>
      <c r="AO372" s="55"/>
      <c r="AP372" s="55"/>
      <c r="AQ372" s="55"/>
    </row>
    <row r="373" spans="24:43" ht="15">
      <c r="X373" s="55"/>
      <c r="Y373" s="55"/>
      <c r="Z373" s="55"/>
      <c r="AA373" s="55"/>
      <c r="AB373" s="55"/>
      <c r="AC373" s="55"/>
      <c r="AD373" s="55"/>
      <c r="AE373" s="55"/>
      <c r="AF373" s="55"/>
      <c r="AG373" s="55"/>
      <c r="AH373" s="55"/>
      <c r="AI373" s="55"/>
      <c r="AJ373" s="55"/>
      <c r="AK373" s="55"/>
      <c r="AL373" s="55"/>
      <c r="AM373" s="55"/>
      <c r="AN373" s="55"/>
      <c r="AO373" s="55"/>
      <c r="AP373" s="55"/>
      <c r="AQ373" s="55"/>
    </row>
    <row r="374" spans="24:43" ht="15">
      <c r="X374" s="55"/>
      <c r="Y374" s="55"/>
      <c r="Z374" s="55"/>
      <c r="AA374" s="55"/>
      <c r="AB374" s="55"/>
      <c r="AC374" s="55"/>
      <c r="AD374" s="55"/>
      <c r="AE374" s="55"/>
      <c r="AF374" s="55"/>
      <c r="AG374" s="55"/>
      <c r="AH374" s="55"/>
      <c r="AI374" s="55"/>
      <c r="AJ374" s="55"/>
      <c r="AK374" s="55"/>
      <c r="AL374" s="55"/>
      <c r="AM374" s="55"/>
      <c r="AN374" s="55"/>
      <c r="AO374" s="55"/>
      <c r="AP374" s="55"/>
      <c r="AQ374" s="55"/>
    </row>
    <row r="375" spans="24:43" ht="15">
      <c r="X375" s="55"/>
      <c r="Y375" s="55"/>
      <c r="Z375" s="55"/>
      <c r="AA375" s="55"/>
      <c r="AB375" s="55"/>
      <c r="AC375" s="55"/>
      <c r="AD375" s="55"/>
      <c r="AE375" s="55"/>
      <c r="AF375" s="55"/>
      <c r="AG375" s="55"/>
      <c r="AH375" s="55"/>
      <c r="AI375" s="55"/>
      <c r="AJ375" s="55"/>
      <c r="AK375" s="55"/>
      <c r="AL375" s="55"/>
      <c r="AM375" s="55"/>
      <c r="AN375" s="55"/>
      <c r="AO375" s="55"/>
      <c r="AP375" s="55"/>
      <c r="AQ375" s="55"/>
    </row>
    <row r="376" spans="24:43" ht="15">
      <c r="X376" s="55"/>
      <c r="Y376" s="55"/>
      <c r="Z376" s="55"/>
      <c r="AA376" s="55"/>
      <c r="AB376" s="55"/>
      <c r="AC376" s="55"/>
      <c r="AD376" s="55"/>
      <c r="AE376" s="55"/>
      <c r="AF376" s="55"/>
      <c r="AG376" s="55"/>
      <c r="AH376" s="55"/>
      <c r="AI376" s="55"/>
      <c r="AJ376" s="55"/>
      <c r="AK376" s="55"/>
      <c r="AL376" s="55"/>
      <c r="AM376" s="55"/>
      <c r="AN376" s="55"/>
      <c r="AO376" s="55"/>
      <c r="AP376" s="55"/>
      <c r="AQ376" s="55"/>
    </row>
    <row r="377" spans="24:43" ht="15">
      <c r="X377" s="55"/>
      <c r="Y377" s="55"/>
      <c r="Z377" s="55"/>
      <c r="AA377" s="55"/>
      <c r="AB377" s="55"/>
      <c r="AC377" s="55"/>
      <c r="AD377" s="55"/>
      <c r="AE377" s="55"/>
      <c r="AF377" s="55"/>
      <c r="AG377" s="55"/>
      <c r="AH377" s="55"/>
      <c r="AI377" s="55"/>
      <c r="AJ377" s="55"/>
      <c r="AK377" s="55"/>
      <c r="AL377" s="55"/>
      <c r="AM377" s="55"/>
      <c r="AN377" s="55"/>
      <c r="AO377" s="55"/>
      <c r="AP377" s="55"/>
      <c r="AQ377" s="55"/>
    </row>
    <row r="378" spans="24:43" ht="15">
      <c r="X378" s="55"/>
      <c r="Y378" s="55"/>
      <c r="Z378" s="55"/>
      <c r="AA378" s="55"/>
      <c r="AB378" s="55"/>
      <c r="AC378" s="55"/>
      <c r="AD378" s="55"/>
      <c r="AE378" s="55"/>
      <c r="AF378" s="55"/>
      <c r="AG378" s="55"/>
      <c r="AH378" s="55"/>
      <c r="AI378" s="55"/>
      <c r="AJ378" s="55"/>
      <c r="AK378" s="55"/>
      <c r="AL378" s="55"/>
      <c r="AM378" s="55"/>
      <c r="AN378" s="55"/>
      <c r="AO378" s="55"/>
      <c r="AP378" s="55"/>
      <c r="AQ378" s="55"/>
    </row>
    <row r="379" spans="24:43" ht="15">
      <c r="X379" s="55"/>
      <c r="Y379" s="55"/>
      <c r="Z379" s="55"/>
      <c r="AA379" s="55"/>
      <c r="AB379" s="55"/>
      <c r="AC379" s="55"/>
      <c r="AD379" s="55"/>
      <c r="AE379" s="55"/>
      <c r="AF379" s="55"/>
      <c r="AG379" s="55"/>
      <c r="AH379" s="55"/>
      <c r="AI379" s="55"/>
      <c r="AJ379" s="55"/>
      <c r="AK379" s="55"/>
      <c r="AL379" s="55"/>
      <c r="AM379" s="55"/>
      <c r="AN379" s="55"/>
      <c r="AO379" s="55"/>
      <c r="AP379" s="55"/>
      <c r="AQ379" s="55"/>
    </row>
    <row r="380" spans="24:43" ht="15">
      <c r="X380" s="55"/>
      <c r="Y380" s="55"/>
      <c r="Z380" s="55"/>
      <c r="AA380" s="55"/>
      <c r="AB380" s="55"/>
      <c r="AC380" s="55"/>
      <c r="AD380" s="55"/>
      <c r="AE380" s="55"/>
      <c r="AF380" s="55"/>
      <c r="AG380" s="55"/>
      <c r="AH380" s="55"/>
      <c r="AI380" s="55"/>
      <c r="AJ380" s="55"/>
      <c r="AK380" s="55"/>
      <c r="AL380" s="55"/>
      <c r="AM380" s="55"/>
      <c r="AN380" s="55"/>
      <c r="AO380" s="55"/>
      <c r="AP380" s="55"/>
      <c r="AQ380" s="55"/>
    </row>
    <row r="381" spans="24:43" ht="15">
      <c r="X381" s="55"/>
      <c r="Y381" s="55"/>
      <c r="Z381" s="55"/>
      <c r="AA381" s="55"/>
      <c r="AB381" s="55"/>
      <c r="AC381" s="55"/>
      <c r="AD381" s="55"/>
      <c r="AE381" s="55"/>
      <c r="AF381" s="55"/>
      <c r="AG381" s="55"/>
      <c r="AH381" s="55"/>
      <c r="AI381" s="55"/>
      <c r="AJ381" s="55"/>
      <c r="AK381" s="55"/>
      <c r="AL381" s="55"/>
      <c r="AM381" s="55"/>
      <c r="AN381" s="55"/>
      <c r="AO381" s="55"/>
      <c r="AP381" s="55"/>
      <c r="AQ381" s="55"/>
    </row>
  </sheetData>
  <autoFilter ref="X3:AP132" xr:uid="{00000000-0009-0000-0000-000016000000}"/>
  <mergeCells count="7">
    <mergeCell ref="A1:V1"/>
    <mergeCell ref="A2:B2"/>
    <mergeCell ref="A3:B3"/>
    <mergeCell ref="B133:Q133"/>
    <mergeCell ref="B134:Q134"/>
    <mergeCell ref="U2:U3"/>
    <mergeCell ref="V2:V3"/>
  </mergeCells>
  <hyperlinks>
    <hyperlink ref="W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tabSelected="1" topLeftCell="A19" zoomScale="80" zoomScaleNormal="80" workbookViewId="0">
      <selection activeCell="E46" sqref="E46"/>
    </sheetView>
  </sheetViews>
  <sheetFormatPr baseColWidth="10" defaultColWidth="11.42578125"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8" max="8" width="14.7109375" customWidth="1"/>
    <col min="10" max="10" width="19.85546875" customWidth="1"/>
    <col min="12" max="12" width="14.7109375" customWidth="1"/>
    <col min="14" max="14" width="24" customWidth="1"/>
    <col min="15" max="15" width="21.7109375" customWidth="1"/>
    <col min="16" max="16" width="20.140625" customWidth="1"/>
    <col min="17" max="17" width="29.42578125" customWidth="1"/>
    <col min="18" max="18" width="22.5703125" customWidth="1"/>
    <col min="19" max="22" width="11.42578125" customWidth="1"/>
    <col min="23" max="23" width="15.5703125" customWidth="1"/>
    <col min="24" max="31" width="11.42578125" customWidth="1"/>
  </cols>
  <sheetData>
    <row r="1" spans="1:15" ht="66" customHeight="1">
      <c r="A1" s="985" t="s">
        <v>1094</v>
      </c>
      <c r="B1" s="986"/>
      <c r="C1" s="986"/>
      <c r="D1" s="986"/>
      <c r="E1" s="986"/>
      <c r="F1" s="986"/>
      <c r="G1" s="986"/>
      <c r="H1" s="986"/>
      <c r="I1" s="986"/>
      <c r="J1" s="986"/>
      <c r="K1" s="986"/>
      <c r="L1" s="986"/>
      <c r="M1" s="986"/>
      <c r="N1" s="986"/>
      <c r="O1" s="17" t="str">
        <f>+'17. Tipo_Población_RS'!W1</f>
        <v>ENERO 2026</v>
      </c>
    </row>
    <row r="2" spans="1:15" ht="20.25">
      <c r="O2" s="18" t="s">
        <v>314</v>
      </c>
    </row>
    <row r="8" spans="1:15">
      <c r="F8" s="1" t="s">
        <v>1095</v>
      </c>
      <c r="G8" s="1" t="s">
        <v>1096</v>
      </c>
      <c r="H8" t="s">
        <v>605</v>
      </c>
    </row>
    <row r="9" spans="1:15">
      <c r="F9" t="s">
        <v>947</v>
      </c>
      <c r="G9" s="2">
        <f>+D24</f>
        <v>22855642</v>
      </c>
      <c r="H9" s="3">
        <f>+E24</f>
        <v>42.526871836856209</v>
      </c>
    </row>
    <row r="10" spans="1:15">
      <c r="F10" s="1" t="s">
        <v>477</v>
      </c>
      <c r="G10" s="2">
        <f>+F24</f>
        <v>2157281</v>
      </c>
      <c r="H10" s="3">
        <f>+G24</f>
        <v>4.0139941202738907</v>
      </c>
    </row>
    <row r="11" spans="1:15">
      <c r="F11" t="s">
        <v>946</v>
      </c>
      <c r="G11" s="2">
        <f>+J24</f>
        <v>26801350</v>
      </c>
      <c r="H11" s="4">
        <f>+K24</f>
        <v>49.86854346531706</v>
      </c>
    </row>
    <row r="12" spans="1:15">
      <c r="F12" s="1" t="s">
        <v>1097</v>
      </c>
      <c r="G12" s="5">
        <f>+N24</f>
        <v>1838646</v>
      </c>
      <c r="H12" s="3">
        <f>+O24</f>
        <v>3.4211186364989579</v>
      </c>
    </row>
    <row r="13" spans="1:15">
      <c r="G13" s="2"/>
      <c r="H13" s="6">
        <f>+H12+H11+H10+H9</f>
        <v>99.830528058946129</v>
      </c>
    </row>
    <row r="18" spans="1:31">
      <c r="N18" s="2"/>
    </row>
    <row r="21" spans="1:31" ht="23.25">
      <c r="Q21" s="25" t="s">
        <v>1056</v>
      </c>
    </row>
    <row r="23" spans="1:31" ht="47.25">
      <c r="A23" s="7" t="s">
        <v>1098</v>
      </c>
      <c r="B23" s="7" t="s">
        <v>1099</v>
      </c>
      <c r="C23" s="7" t="s">
        <v>1100</v>
      </c>
      <c r="D23" s="7" t="s">
        <v>947</v>
      </c>
      <c r="E23" s="7" t="s">
        <v>605</v>
      </c>
      <c r="F23" s="7" t="s">
        <v>477</v>
      </c>
      <c r="G23" s="7" t="s">
        <v>605</v>
      </c>
      <c r="H23" s="7" t="s">
        <v>1101</v>
      </c>
      <c r="I23" s="7" t="s">
        <v>605</v>
      </c>
      <c r="J23" s="7" t="s">
        <v>946</v>
      </c>
      <c r="K23" s="7" t="s">
        <v>605</v>
      </c>
      <c r="L23" s="19" t="s">
        <v>1102</v>
      </c>
      <c r="M23" s="7" t="s">
        <v>605</v>
      </c>
      <c r="N23" s="7" t="s">
        <v>1103</v>
      </c>
      <c r="O23" s="7" t="s">
        <v>605</v>
      </c>
      <c r="Q23" s="26" t="s">
        <v>1063</v>
      </c>
      <c r="R23" s="27">
        <v>23069426</v>
      </c>
      <c r="S23" s="27">
        <v>2145744</v>
      </c>
      <c r="T23" s="27">
        <v>85474</v>
      </c>
      <c r="U23" s="27">
        <v>26596962</v>
      </c>
      <c r="V23" s="27">
        <v>51897606</v>
      </c>
    </row>
    <row r="24" spans="1:31" ht="19.5" customHeight="1">
      <c r="A24" s="8"/>
      <c r="B24" s="9" t="s">
        <v>1104</v>
      </c>
      <c r="C24" s="10">
        <f>SUM(C25:C59)</f>
        <v>53744000</v>
      </c>
      <c r="D24" s="10">
        <f>SUM(D25:D59)</f>
        <v>22855642</v>
      </c>
      <c r="E24" s="11">
        <f>+D24/C24*100</f>
        <v>42.526871836856209</v>
      </c>
      <c r="F24" s="10">
        <f>SUM(F25:F59)</f>
        <v>2157281</v>
      </c>
      <c r="G24" s="11">
        <f>+F24/C24*100</f>
        <v>4.0139941202738907</v>
      </c>
      <c r="H24" s="10">
        <f>SUM(H25:H59)</f>
        <v>91081</v>
      </c>
      <c r="I24" s="11">
        <f>+H24/C24*100</f>
        <v>0.16947194105388508</v>
      </c>
      <c r="J24" s="10">
        <f>SUM(J25:J59)</f>
        <v>26801350</v>
      </c>
      <c r="K24" s="11">
        <f>+J24/C24*100</f>
        <v>49.86854346531706</v>
      </c>
      <c r="L24" s="10">
        <f>+D24+F24+H24+J24</f>
        <v>51905354</v>
      </c>
      <c r="M24" s="11">
        <f>+L24/C24*100</f>
        <v>96.57888136350104</v>
      </c>
      <c r="N24" s="20">
        <f>+C24-L24</f>
        <v>1838646</v>
      </c>
      <c r="O24" s="21">
        <f>+N24/C24*100</f>
        <v>3.4211186364989579</v>
      </c>
      <c r="P24" s="3"/>
      <c r="Q24" s="28" t="s">
        <v>1105</v>
      </c>
      <c r="R24" s="28" t="s">
        <v>947</v>
      </c>
      <c r="S24" s="28" t="s">
        <v>1106</v>
      </c>
      <c r="T24" s="28" t="s">
        <v>1101</v>
      </c>
      <c r="U24" s="28" t="s">
        <v>946</v>
      </c>
      <c r="V24" s="28" t="s">
        <v>1063</v>
      </c>
      <c r="Z24" s="28" t="s">
        <v>1105</v>
      </c>
      <c r="AA24" s="28" t="s">
        <v>947</v>
      </c>
      <c r="AB24" s="28" t="s">
        <v>1106</v>
      </c>
      <c r="AC24" s="28" t="s">
        <v>1101</v>
      </c>
      <c r="AD24" s="28" t="s">
        <v>946</v>
      </c>
      <c r="AE24" s="28" t="s">
        <v>1063</v>
      </c>
    </row>
    <row r="25" spans="1:31" ht="15">
      <c r="A25" s="12" t="s">
        <v>1107</v>
      </c>
      <c r="B25" s="13" t="s">
        <v>1108</v>
      </c>
      <c r="C25" s="14">
        <v>93000</v>
      </c>
      <c r="D25" s="14">
        <f>VLOOKUP(B25,$Q$25:$U$60,2,0)</f>
        <v>16602</v>
      </c>
      <c r="E25" s="15">
        <f t="shared" ref="E25:E59" si="0">+D25/C25*100</f>
        <v>17.851612903225806</v>
      </c>
      <c r="F25" s="14">
        <f>VLOOKUP(B25,$Q$25:$U$60,3,0)</f>
        <v>1984</v>
      </c>
      <c r="G25" s="15">
        <f t="shared" ref="G25:G59" si="1">+F25/C25*100</f>
        <v>2.1333333333333333</v>
      </c>
      <c r="H25" s="14">
        <f>VLOOKUP(B25,$Q$25:$U$60,4,0)</f>
        <v>152</v>
      </c>
      <c r="I25" s="15">
        <f t="shared" ref="I25:I59" si="2">+H25/C25*100</f>
        <v>0.16344086021505377</v>
      </c>
      <c r="J25" s="14">
        <f>VLOOKUP(B25,$Q$25:$U$60,5,0)</f>
        <v>59422</v>
      </c>
      <c r="K25" s="15">
        <f t="shared" ref="K25:K59" si="3">+J25/C25*100</f>
        <v>63.894623655913975</v>
      </c>
      <c r="L25" s="22">
        <f>+D25+F25+H25+J25</f>
        <v>78160</v>
      </c>
      <c r="M25" s="15">
        <f t="shared" ref="M25:M59" si="4">+L25/C25*100</f>
        <v>84.043010752688176</v>
      </c>
      <c r="N25" s="23">
        <f>IF(M25&lt;100,C25-L25,"Cobertura del 100 o más")</f>
        <v>14840</v>
      </c>
      <c r="O25" s="24">
        <f>IF(M25&lt;100,N25/C25*100,"Cobertura del 100 o más")</f>
        <v>15.956989247311828</v>
      </c>
      <c r="P25" t="b">
        <f>EXACT(Q25,B25)</f>
        <v>1</v>
      </c>
      <c r="Q25" s="29" t="s">
        <v>1108</v>
      </c>
      <c r="R25" s="2">
        <f>VLOOKUP(Q25,$Z$25:$AE$59,2,0)</f>
        <v>16602</v>
      </c>
      <c r="S25" s="2">
        <f>VLOOKUP(Q25,$Z$25:$AE$59,3,0)</f>
        <v>1984</v>
      </c>
      <c r="T25" s="2">
        <f t="shared" ref="T25:T59" si="5">VLOOKUP(Q25,$Z$25:$AE$59,4,0)</f>
        <v>152</v>
      </c>
      <c r="U25" s="2">
        <f>VLOOKUP(Q25,$Z$25:$AE$59,5,0)</f>
        <v>59422</v>
      </c>
      <c r="V25" s="2">
        <f>VLOOKUP(Q25,$Z$25:$AE$59,6,0)</f>
        <v>78160</v>
      </c>
      <c r="W25" t="b">
        <f t="shared" ref="W25:W60" si="6">EXACT(A25,X25)</f>
        <v>1</v>
      </c>
      <c r="X25">
        <v>91</v>
      </c>
      <c r="Z25" s="29" t="s">
        <v>1108</v>
      </c>
      <c r="AA25" s="2">
        <v>16602</v>
      </c>
      <c r="AB25" s="2">
        <v>1984</v>
      </c>
      <c r="AC25" s="2">
        <v>152</v>
      </c>
      <c r="AD25" s="2">
        <v>59422</v>
      </c>
      <c r="AE25" s="2">
        <v>78160</v>
      </c>
    </row>
    <row r="26" spans="1:31" ht="15">
      <c r="A26" s="12" t="s">
        <v>1109</v>
      </c>
      <c r="B26" s="13" t="s">
        <v>1110</v>
      </c>
      <c r="C26" s="14">
        <v>6972000</v>
      </c>
      <c r="D26" s="16">
        <f>'1. Población_Afiliada_Regimen'!F4</f>
        <v>3989638</v>
      </c>
      <c r="E26" s="15">
        <f t="shared" si="0"/>
        <v>57.22372346528973</v>
      </c>
      <c r="F26" s="14">
        <f>'1. Población_Afiliada_Regimen'!H4</f>
        <v>107498</v>
      </c>
      <c r="G26" s="15">
        <f t="shared" si="1"/>
        <v>1.5418531267928859</v>
      </c>
      <c r="H26" s="14">
        <f>+'1. Población_Afiliada_Regimen'!L4</f>
        <v>12510</v>
      </c>
      <c r="I26" s="15">
        <f t="shared" si="2"/>
        <v>0.17943201376936319</v>
      </c>
      <c r="J26" s="16">
        <f>'1. Población_Afiliada_Regimen'!D4</f>
        <v>2738134</v>
      </c>
      <c r="K26" s="15">
        <f t="shared" si="3"/>
        <v>39.273293172690764</v>
      </c>
      <c r="L26" s="22">
        <f>+D26+F26+H26+J26</f>
        <v>6847780</v>
      </c>
      <c r="M26" s="15">
        <f t="shared" si="4"/>
        <v>98.218301778542738</v>
      </c>
      <c r="N26" s="23">
        <f>IF(M26&lt;100,C26-L26,"Cobertura del 100 o más")</f>
        <v>124220</v>
      </c>
      <c r="O26" s="24">
        <f>IF(M26&lt;100,N26/C26*100,"Cobertura del 100 o más")</f>
        <v>1.7816982214572576</v>
      </c>
      <c r="P26" t="b">
        <f t="shared" ref="P26:P59" si="7">EXACT(Q26,B26)</f>
        <v>1</v>
      </c>
      <c r="Q26" s="30" t="s">
        <v>1110</v>
      </c>
      <c r="R26" s="31">
        <v>3989638</v>
      </c>
      <c r="S26" s="32">
        <f>+AB26</f>
        <v>107498</v>
      </c>
      <c r="T26" s="32">
        <f>+AC26</f>
        <v>12510</v>
      </c>
      <c r="U26" s="31">
        <v>2738134</v>
      </c>
      <c r="V26" s="2">
        <f>SUM(R26:U26)</f>
        <v>6847780</v>
      </c>
      <c r="W26" t="b">
        <f t="shared" si="6"/>
        <v>1</v>
      </c>
      <c r="X26" t="s">
        <v>1109</v>
      </c>
      <c r="Z26" s="29" t="s">
        <v>1110</v>
      </c>
      <c r="AA26" s="2">
        <v>4066923</v>
      </c>
      <c r="AB26" s="2">
        <v>107498</v>
      </c>
      <c r="AC26" s="2">
        <v>12510</v>
      </c>
      <c r="AD26" s="2">
        <v>2900890</v>
      </c>
      <c r="AE26" s="2">
        <v>7087821</v>
      </c>
    </row>
    <row r="27" spans="1:31" ht="15">
      <c r="A27" s="12" t="s">
        <v>1111</v>
      </c>
      <c r="B27" s="13" t="s">
        <v>1112</v>
      </c>
      <c r="C27" s="14">
        <v>320000</v>
      </c>
      <c r="D27" s="14">
        <f t="shared" ref="D27:D42" si="8">VLOOKUP(B27,$Q$25:$U$60,2,0)</f>
        <v>50558</v>
      </c>
      <c r="E27" s="15">
        <f t="shared" si="0"/>
        <v>15.799375</v>
      </c>
      <c r="F27" s="14">
        <f>VLOOKUP(B27,$Q$25:$U$60,3,0)</f>
        <v>6639</v>
      </c>
      <c r="G27" s="15">
        <f t="shared" si="1"/>
        <v>2.0746875</v>
      </c>
      <c r="H27" s="14">
        <f t="shared" ref="H27:H59" si="9">VLOOKUP(B27,$Q$25:$U$60,4,0)</f>
        <v>406</v>
      </c>
      <c r="I27" s="15">
        <f t="shared" si="2"/>
        <v>0.12687499999999999</v>
      </c>
      <c r="J27" s="14">
        <f t="shared" ref="J27:J42" si="10">VLOOKUP(B27,$Q$25:$U$60,5,0)</f>
        <v>267964</v>
      </c>
      <c r="K27" s="15">
        <f t="shared" si="3"/>
        <v>83.738749999999996</v>
      </c>
      <c r="L27" s="22">
        <f t="shared" ref="L27:L59" si="11">+D27+F27+H27+J27</f>
        <v>325567</v>
      </c>
      <c r="M27" s="15">
        <f t="shared" si="4"/>
        <v>101.7396875</v>
      </c>
      <c r="N27" s="23" t="str">
        <f t="shared" ref="N27:N59" si="12">IF(M27&lt;100,C27-L27,"Cobertura del 100 o más")</f>
        <v>Cobertura del 100 o más</v>
      </c>
      <c r="O27" s="24" t="str">
        <f t="shared" ref="O27:O59" si="13">IF(M27&lt;100,N27/C27*100,"Cobertura del 100 o más")</f>
        <v>Cobertura del 100 o más</v>
      </c>
      <c r="P27" t="b">
        <f t="shared" si="7"/>
        <v>1</v>
      </c>
      <c r="Q27" s="29" t="s">
        <v>1112</v>
      </c>
      <c r="R27" s="2">
        <f t="shared" ref="R27:R59" si="14">VLOOKUP(Q27,$Z$25:$AE$59,2,0)</f>
        <v>50558</v>
      </c>
      <c r="S27" s="2">
        <f t="shared" ref="S27:S59" si="15">VLOOKUP(Q27,$Z$25:$AE$59,3,0)</f>
        <v>6639</v>
      </c>
      <c r="T27" s="2">
        <f t="shared" si="5"/>
        <v>406</v>
      </c>
      <c r="U27" s="2">
        <f t="shared" ref="U27:U59" si="16">VLOOKUP(Q27,$Z$25:$AE$59,5,0)</f>
        <v>267964</v>
      </c>
      <c r="V27" s="2">
        <f t="shared" ref="V27:V59" si="17">VLOOKUP(Q27,$Z$25:$AE$59,6,0)</f>
        <v>325567</v>
      </c>
      <c r="W27" t="b">
        <f t="shared" si="6"/>
        <v>1</v>
      </c>
      <c r="X27" t="s">
        <v>1111</v>
      </c>
      <c r="Z27" s="29" t="s">
        <v>1112</v>
      </c>
      <c r="AA27" s="2">
        <v>50558</v>
      </c>
      <c r="AB27" s="2">
        <v>6639</v>
      </c>
      <c r="AC27" s="2">
        <v>406</v>
      </c>
      <c r="AD27" s="2">
        <v>267964</v>
      </c>
      <c r="AE27" s="2">
        <v>325567</v>
      </c>
    </row>
    <row r="28" spans="1:31" ht="15">
      <c r="A28" s="12" t="s">
        <v>1113</v>
      </c>
      <c r="B28" s="13" t="s">
        <v>1114</v>
      </c>
      <c r="C28" s="14">
        <v>2855000</v>
      </c>
      <c r="D28" s="14">
        <f t="shared" si="8"/>
        <v>1183057</v>
      </c>
      <c r="E28" s="15">
        <f t="shared" si="0"/>
        <v>41.438073555166376</v>
      </c>
      <c r="F28" s="14">
        <f t="shared" ref="F28:F59" si="18">VLOOKUP(B28,$Q$25:$U$60,3,0)</f>
        <v>39468</v>
      </c>
      <c r="G28" s="15">
        <f t="shared" si="1"/>
        <v>1.3824168126094569</v>
      </c>
      <c r="H28" s="14">
        <f t="shared" si="9"/>
        <v>1337</v>
      </c>
      <c r="I28" s="15">
        <f t="shared" si="2"/>
        <v>4.6830122591943961E-2</v>
      </c>
      <c r="J28" s="14">
        <f t="shared" si="10"/>
        <v>1608547</v>
      </c>
      <c r="K28" s="15">
        <f t="shared" si="3"/>
        <v>56.341401050788086</v>
      </c>
      <c r="L28" s="22">
        <f t="shared" si="11"/>
        <v>2832409</v>
      </c>
      <c r="M28" s="15">
        <f t="shared" si="4"/>
        <v>99.208721541155867</v>
      </c>
      <c r="N28" s="23">
        <f t="shared" si="12"/>
        <v>22591</v>
      </c>
      <c r="O28" s="24">
        <f t="shared" si="13"/>
        <v>0.79127845884413317</v>
      </c>
      <c r="P28" t="b">
        <f t="shared" si="7"/>
        <v>1</v>
      </c>
      <c r="Q28" s="29" t="s">
        <v>1114</v>
      </c>
      <c r="R28" s="2">
        <f t="shared" si="14"/>
        <v>1183057</v>
      </c>
      <c r="S28" s="2">
        <f t="shared" si="15"/>
        <v>39468</v>
      </c>
      <c r="T28" s="2">
        <f t="shared" si="5"/>
        <v>1337</v>
      </c>
      <c r="U28" s="2">
        <f t="shared" si="16"/>
        <v>1608547</v>
      </c>
      <c r="V28" s="2">
        <f t="shared" si="17"/>
        <v>2832409</v>
      </c>
      <c r="W28" t="b">
        <f t="shared" si="6"/>
        <v>1</v>
      </c>
      <c r="X28" t="s">
        <v>1113</v>
      </c>
      <c r="Z28" s="29" t="s">
        <v>1114</v>
      </c>
      <c r="AA28" s="2">
        <v>1183057</v>
      </c>
      <c r="AB28" s="2">
        <v>39468</v>
      </c>
      <c r="AC28" s="2">
        <v>1337</v>
      </c>
      <c r="AD28" s="2">
        <v>1608547</v>
      </c>
      <c r="AE28" s="2">
        <v>2832409</v>
      </c>
    </row>
    <row r="29" spans="1:31" ht="15">
      <c r="A29" s="12" t="s">
        <v>1115</v>
      </c>
      <c r="B29" s="13" t="s">
        <v>1116</v>
      </c>
      <c r="C29" s="14">
        <v>8380000</v>
      </c>
      <c r="D29" s="14">
        <f t="shared" si="8"/>
        <v>5898959</v>
      </c>
      <c r="E29" s="15">
        <f t="shared" si="0"/>
        <v>70.393305489260143</v>
      </c>
      <c r="F29" s="14">
        <f t="shared" si="18"/>
        <v>129045</v>
      </c>
      <c r="G29" s="15">
        <f t="shared" si="1"/>
        <v>1.5399164677804296</v>
      </c>
      <c r="H29" s="14">
        <f t="shared" si="9"/>
        <v>13479</v>
      </c>
      <c r="I29" s="15">
        <f t="shared" si="2"/>
        <v>0.16084725536992839</v>
      </c>
      <c r="J29" s="14">
        <f t="shared" si="10"/>
        <v>1783150</v>
      </c>
      <c r="K29" s="15">
        <f t="shared" si="3"/>
        <v>21.278639618138424</v>
      </c>
      <c r="L29" s="22">
        <f t="shared" si="11"/>
        <v>7824633</v>
      </c>
      <c r="M29" s="15">
        <f t="shared" si="4"/>
        <v>93.372708830548916</v>
      </c>
      <c r="N29" s="23">
        <f t="shared" si="12"/>
        <v>555367</v>
      </c>
      <c r="O29" s="24">
        <f t="shared" si="13"/>
        <v>6.6272911694510741</v>
      </c>
      <c r="P29" t="b">
        <f t="shared" si="7"/>
        <v>1</v>
      </c>
      <c r="Q29" s="29" t="s">
        <v>1116</v>
      </c>
      <c r="R29" s="2">
        <f t="shared" si="14"/>
        <v>5898959</v>
      </c>
      <c r="S29" s="2">
        <f t="shared" si="15"/>
        <v>129045</v>
      </c>
      <c r="T29" s="2">
        <f t="shared" si="5"/>
        <v>13479</v>
      </c>
      <c r="U29" s="2">
        <f t="shared" si="16"/>
        <v>1783150</v>
      </c>
      <c r="V29" s="2">
        <f t="shared" si="17"/>
        <v>7824633</v>
      </c>
      <c r="W29" t="b">
        <f t="shared" si="6"/>
        <v>1</v>
      </c>
      <c r="X29" t="s">
        <v>1115</v>
      </c>
      <c r="Z29" s="29" t="s">
        <v>1116</v>
      </c>
      <c r="AA29" s="2">
        <v>5898959</v>
      </c>
      <c r="AB29" s="2">
        <v>129045</v>
      </c>
      <c r="AC29" s="2">
        <v>13479</v>
      </c>
      <c r="AD29" s="2">
        <v>1783150</v>
      </c>
      <c r="AE29" s="2">
        <v>7824633</v>
      </c>
    </row>
    <row r="30" spans="1:31" ht="15">
      <c r="A30" s="12" t="s">
        <v>1117</v>
      </c>
      <c r="B30" s="13" t="s">
        <v>1118</v>
      </c>
      <c r="C30" s="14">
        <v>2287000</v>
      </c>
      <c r="D30" s="14">
        <f t="shared" si="8"/>
        <v>690817</v>
      </c>
      <c r="E30" s="15">
        <f t="shared" si="0"/>
        <v>30.206252732837779</v>
      </c>
      <c r="F30" s="14">
        <f t="shared" si="18"/>
        <v>41676</v>
      </c>
      <c r="G30" s="15">
        <f t="shared" si="1"/>
        <v>1.8222999562745954</v>
      </c>
      <c r="H30" s="14">
        <f t="shared" si="9"/>
        <v>1720</v>
      </c>
      <c r="I30" s="15">
        <f t="shared" si="2"/>
        <v>7.520769567118496E-2</v>
      </c>
      <c r="J30" s="14">
        <f t="shared" si="10"/>
        <v>1645951</v>
      </c>
      <c r="K30" s="15">
        <f t="shared" si="3"/>
        <v>71.969873196327057</v>
      </c>
      <c r="L30" s="22">
        <f t="shared" si="11"/>
        <v>2380164</v>
      </c>
      <c r="M30" s="15">
        <f t="shared" si="4"/>
        <v>104.07363358111064</v>
      </c>
      <c r="N30" s="23" t="str">
        <f t="shared" si="12"/>
        <v>Cobertura del 100 o más</v>
      </c>
      <c r="O30" s="24" t="str">
        <f t="shared" si="13"/>
        <v>Cobertura del 100 o más</v>
      </c>
      <c r="P30" t="b">
        <f t="shared" si="7"/>
        <v>1</v>
      </c>
      <c r="Q30" s="29" t="s">
        <v>1118</v>
      </c>
      <c r="R30" s="2">
        <f t="shared" si="14"/>
        <v>690817</v>
      </c>
      <c r="S30" s="2">
        <f t="shared" si="15"/>
        <v>41676</v>
      </c>
      <c r="T30" s="2">
        <f t="shared" si="5"/>
        <v>1720</v>
      </c>
      <c r="U30" s="2">
        <f t="shared" si="16"/>
        <v>1645951</v>
      </c>
      <c r="V30" s="2">
        <f t="shared" si="17"/>
        <v>2380164</v>
      </c>
      <c r="W30" t="b">
        <f t="shared" si="6"/>
        <v>1</v>
      </c>
      <c r="X30" t="s">
        <v>1117</v>
      </c>
      <c r="Z30" s="29" t="s">
        <v>1118</v>
      </c>
      <c r="AA30" s="2">
        <v>690817</v>
      </c>
      <c r="AB30" s="2">
        <v>41676</v>
      </c>
      <c r="AC30" s="2">
        <v>1720</v>
      </c>
      <c r="AD30" s="2">
        <v>1645951</v>
      </c>
      <c r="AE30" s="2">
        <v>2380164</v>
      </c>
    </row>
    <row r="31" spans="1:31" ht="15">
      <c r="A31" s="12" t="s">
        <v>1119</v>
      </c>
      <c r="B31" s="13" t="s">
        <v>1120</v>
      </c>
      <c r="C31" s="14">
        <v>1325000</v>
      </c>
      <c r="D31" s="14">
        <f t="shared" si="8"/>
        <v>471274</v>
      </c>
      <c r="E31" s="15">
        <f t="shared" si="0"/>
        <v>35.567849056603777</v>
      </c>
      <c r="F31" s="14">
        <f t="shared" si="18"/>
        <v>31435</v>
      </c>
      <c r="G31" s="15">
        <f t="shared" si="1"/>
        <v>2.3724528301886791</v>
      </c>
      <c r="H31" s="14">
        <f t="shared" si="9"/>
        <v>1621</v>
      </c>
      <c r="I31" s="15">
        <f t="shared" si="2"/>
        <v>0.12233962264150944</v>
      </c>
      <c r="J31" s="14">
        <f t="shared" si="10"/>
        <v>695069</v>
      </c>
      <c r="K31" s="15">
        <f t="shared" si="3"/>
        <v>52.458037735849061</v>
      </c>
      <c r="L31" s="22">
        <f t="shared" si="11"/>
        <v>1199399</v>
      </c>
      <c r="M31" s="15">
        <f t="shared" si="4"/>
        <v>90.52067924528302</v>
      </c>
      <c r="N31" s="23">
        <f t="shared" si="12"/>
        <v>125601</v>
      </c>
      <c r="O31" s="24">
        <f t="shared" si="13"/>
        <v>9.4793207547169818</v>
      </c>
      <c r="P31" t="b">
        <f t="shared" si="7"/>
        <v>1</v>
      </c>
      <c r="Q31" s="29" t="s">
        <v>1120</v>
      </c>
      <c r="R31" s="2">
        <f t="shared" si="14"/>
        <v>471274</v>
      </c>
      <c r="S31" s="2">
        <f t="shared" si="15"/>
        <v>31435</v>
      </c>
      <c r="T31" s="2">
        <f t="shared" si="5"/>
        <v>1621</v>
      </c>
      <c r="U31" s="2">
        <f t="shared" si="16"/>
        <v>695069</v>
      </c>
      <c r="V31" s="2">
        <f t="shared" si="17"/>
        <v>1199399</v>
      </c>
      <c r="W31" t="b">
        <f t="shared" si="6"/>
        <v>1</v>
      </c>
      <c r="X31" t="s">
        <v>1119</v>
      </c>
      <c r="Z31" s="29" t="s">
        <v>1120</v>
      </c>
      <c r="AA31" s="2">
        <v>471274</v>
      </c>
      <c r="AB31" s="2">
        <v>31435</v>
      </c>
      <c r="AC31" s="2">
        <v>1621</v>
      </c>
      <c r="AD31" s="2">
        <v>695069</v>
      </c>
      <c r="AE31" s="2">
        <v>1199399</v>
      </c>
    </row>
    <row r="32" spans="1:31" ht="15">
      <c r="A32" s="12" t="s">
        <v>1121</v>
      </c>
      <c r="B32" s="13" t="s">
        <v>461</v>
      </c>
      <c r="C32" s="14">
        <v>1056000</v>
      </c>
      <c r="D32" s="14">
        <f t="shared" si="8"/>
        <v>472196</v>
      </c>
      <c r="E32" s="15">
        <f t="shared" si="0"/>
        <v>44.715530303030306</v>
      </c>
      <c r="F32" s="14">
        <f t="shared" si="18"/>
        <v>20695</v>
      </c>
      <c r="G32" s="15">
        <f t="shared" si="1"/>
        <v>1.9597537878787878</v>
      </c>
      <c r="H32" s="14">
        <f t="shared" si="9"/>
        <v>2251</v>
      </c>
      <c r="I32" s="15">
        <f t="shared" si="2"/>
        <v>0.21316287878787879</v>
      </c>
      <c r="J32" s="14">
        <f t="shared" si="10"/>
        <v>434772</v>
      </c>
      <c r="K32" s="15">
        <f t="shared" si="3"/>
        <v>41.171590909090909</v>
      </c>
      <c r="L32" s="22">
        <f t="shared" si="11"/>
        <v>929914</v>
      </c>
      <c r="M32" s="15">
        <f t="shared" si="4"/>
        <v>88.060037878787881</v>
      </c>
      <c r="N32" s="23">
        <f t="shared" si="12"/>
        <v>126086</v>
      </c>
      <c r="O32" s="24">
        <f t="shared" si="13"/>
        <v>11.939962121212121</v>
      </c>
      <c r="P32" t="b">
        <f t="shared" si="7"/>
        <v>1</v>
      </c>
      <c r="Q32" s="29" t="s">
        <v>461</v>
      </c>
      <c r="R32" s="2">
        <f t="shared" si="14"/>
        <v>472196</v>
      </c>
      <c r="S32" s="2">
        <f t="shared" si="15"/>
        <v>20695</v>
      </c>
      <c r="T32" s="2">
        <f t="shared" si="5"/>
        <v>2251</v>
      </c>
      <c r="U32" s="2">
        <f t="shared" si="16"/>
        <v>434772</v>
      </c>
      <c r="V32" s="2">
        <f t="shared" si="17"/>
        <v>929914</v>
      </c>
      <c r="W32" t="b">
        <f t="shared" si="6"/>
        <v>1</v>
      </c>
      <c r="X32" t="s">
        <v>1121</v>
      </c>
      <c r="Z32" s="29" t="s">
        <v>461</v>
      </c>
      <c r="AA32" s="2">
        <v>472196</v>
      </c>
      <c r="AB32" s="2">
        <v>20695</v>
      </c>
      <c r="AC32" s="2">
        <v>2251</v>
      </c>
      <c r="AD32" s="2">
        <v>434772</v>
      </c>
      <c r="AE32" s="2">
        <v>929914</v>
      </c>
    </row>
    <row r="33" spans="1:31" ht="15">
      <c r="A33" s="12" t="s">
        <v>1122</v>
      </c>
      <c r="B33" s="13" t="s">
        <v>1123</v>
      </c>
      <c r="C33" s="14">
        <v>487000</v>
      </c>
      <c r="D33" s="14">
        <f t="shared" si="8"/>
        <v>71098</v>
      </c>
      <c r="E33" s="15">
        <f t="shared" si="0"/>
        <v>14.59917864476386</v>
      </c>
      <c r="F33" s="14">
        <f t="shared" si="18"/>
        <v>11273</v>
      </c>
      <c r="G33" s="15">
        <f t="shared" si="1"/>
        <v>2.3147843942505135</v>
      </c>
      <c r="H33" s="14">
        <f t="shared" si="9"/>
        <v>1222</v>
      </c>
      <c r="I33" s="15">
        <f t="shared" si="2"/>
        <v>0.25092402464065705</v>
      </c>
      <c r="J33" s="14">
        <f t="shared" si="10"/>
        <v>339758</v>
      </c>
      <c r="K33" s="15">
        <f t="shared" si="3"/>
        <v>69.765503080082141</v>
      </c>
      <c r="L33" s="22">
        <f t="shared" si="11"/>
        <v>423351</v>
      </c>
      <c r="M33" s="15">
        <f t="shared" si="4"/>
        <v>86.930390143737171</v>
      </c>
      <c r="N33" s="23">
        <f t="shared" si="12"/>
        <v>63649</v>
      </c>
      <c r="O33" s="24">
        <f t="shared" si="13"/>
        <v>13.069609856262835</v>
      </c>
      <c r="P33" t="b">
        <f t="shared" si="7"/>
        <v>1</v>
      </c>
      <c r="Q33" s="29" t="s">
        <v>1123</v>
      </c>
      <c r="R33" s="2">
        <f t="shared" si="14"/>
        <v>71098</v>
      </c>
      <c r="S33" s="2">
        <f t="shared" si="15"/>
        <v>11273</v>
      </c>
      <c r="T33" s="2">
        <f t="shared" si="5"/>
        <v>1222</v>
      </c>
      <c r="U33" s="2">
        <f t="shared" si="16"/>
        <v>339758</v>
      </c>
      <c r="V33" s="2">
        <f t="shared" si="17"/>
        <v>423351</v>
      </c>
      <c r="W33" t="b">
        <f t="shared" si="6"/>
        <v>1</v>
      </c>
      <c r="X33" t="s">
        <v>1122</v>
      </c>
      <c r="Z33" s="29" t="s">
        <v>1123</v>
      </c>
      <c r="AA33" s="2">
        <v>71098</v>
      </c>
      <c r="AB33" s="2">
        <v>11273</v>
      </c>
      <c r="AC33" s="2">
        <v>1222</v>
      </c>
      <c r="AD33" s="2">
        <v>339758</v>
      </c>
      <c r="AE33" s="2">
        <v>423351</v>
      </c>
    </row>
    <row r="34" spans="1:31" ht="15">
      <c r="A34" s="12" t="s">
        <v>1124</v>
      </c>
      <c r="B34" s="13" t="s">
        <v>1125</v>
      </c>
      <c r="C34" s="14">
        <v>480000</v>
      </c>
      <c r="D34" s="14">
        <f t="shared" si="8"/>
        <v>159397</v>
      </c>
      <c r="E34" s="15">
        <f t="shared" si="0"/>
        <v>33.207708333333336</v>
      </c>
      <c r="F34" s="14">
        <f t="shared" si="18"/>
        <v>10074</v>
      </c>
      <c r="G34" s="15">
        <f t="shared" si="1"/>
        <v>2.0987499999999999</v>
      </c>
      <c r="H34" s="14">
        <f t="shared" si="9"/>
        <v>705</v>
      </c>
      <c r="I34" s="15">
        <f t="shared" si="2"/>
        <v>0.14687500000000001</v>
      </c>
      <c r="J34" s="14">
        <f t="shared" si="10"/>
        <v>272042</v>
      </c>
      <c r="K34" s="15">
        <f t="shared" si="3"/>
        <v>56.675416666666663</v>
      </c>
      <c r="L34" s="22">
        <f t="shared" si="11"/>
        <v>442218</v>
      </c>
      <c r="M34" s="15">
        <f t="shared" si="4"/>
        <v>92.128749999999997</v>
      </c>
      <c r="N34" s="23">
        <f t="shared" si="12"/>
        <v>37782</v>
      </c>
      <c r="O34" s="24">
        <f t="shared" si="13"/>
        <v>7.8712500000000007</v>
      </c>
      <c r="P34" t="b">
        <f t="shared" si="7"/>
        <v>1</v>
      </c>
      <c r="Q34" s="29" t="s">
        <v>1125</v>
      </c>
      <c r="R34" s="2">
        <f t="shared" si="14"/>
        <v>159397</v>
      </c>
      <c r="S34" s="2">
        <f t="shared" si="15"/>
        <v>10074</v>
      </c>
      <c r="T34" s="2">
        <f t="shared" si="5"/>
        <v>705</v>
      </c>
      <c r="U34" s="2">
        <f t="shared" si="16"/>
        <v>272042</v>
      </c>
      <c r="V34" s="2">
        <f t="shared" si="17"/>
        <v>442218</v>
      </c>
      <c r="W34" t="b">
        <f t="shared" si="6"/>
        <v>1</v>
      </c>
      <c r="X34" t="s">
        <v>1124</v>
      </c>
      <c r="Z34" s="29" t="s">
        <v>1125</v>
      </c>
      <c r="AA34" s="2">
        <v>159397</v>
      </c>
      <c r="AB34" s="2">
        <v>10074</v>
      </c>
      <c r="AC34" s="2">
        <v>705</v>
      </c>
      <c r="AD34" s="2">
        <v>272042</v>
      </c>
      <c r="AE34" s="2">
        <v>442218</v>
      </c>
    </row>
    <row r="35" spans="1:31" ht="15">
      <c r="A35" s="12" t="s">
        <v>1126</v>
      </c>
      <c r="B35" s="13" t="s">
        <v>1127</v>
      </c>
      <c r="C35" s="14">
        <v>1590000</v>
      </c>
      <c r="D35" s="14">
        <f t="shared" si="8"/>
        <v>286620</v>
      </c>
      <c r="E35" s="15">
        <f t="shared" si="0"/>
        <v>18.026415094339622</v>
      </c>
      <c r="F35" s="14">
        <f t="shared" si="18"/>
        <v>30895</v>
      </c>
      <c r="G35" s="15">
        <f t="shared" si="1"/>
        <v>1.9430817610062892</v>
      </c>
      <c r="H35" s="14">
        <f t="shared" si="9"/>
        <v>2320</v>
      </c>
      <c r="I35" s="15">
        <f t="shared" si="2"/>
        <v>0.14591194968553459</v>
      </c>
      <c r="J35" s="14">
        <f t="shared" si="10"/>
        <v>1041852</v>
      </c>
      <c r="K35" s="15">
        <f t="shared" si="3"/>
        <v>65.525283018867924</v>
      </c>
      <c r="L35" s="22">
        <f t="shared" si="11"/>
        <v>1361687</v>
      </c>
      <c r="M35" s="15">
        <f t="shared" si="4"/>
        <v>85.640691823899374</v>
      </c>
      <c r="N35" s="23">
        <f t="shared" si="12"/>
        <v>228313</v>
      </c>
      <c r="O35" s="24">
        <f t="shared" si="13"/>
        <v>14.35930817610063</v>
      </c>
      <c r="P35" t="b">
        <f t="shared" si="7"/>
        <v>1</v>
      </c>
      <c r="Q35" s="29" t="s">
        <v>1127</v>
      </c>
      <c r="R35" s="2">
        <f t="shared" si="14"/>
        <v>286620</v>
      </c>
      <c r="S35" s="2">
        <f t="shared" si="15"/>
        <v>30895</v>
      </c>
      <c r="T35" s="2">
        <f t="shared" si="5"/>
        <v>2320</v>
      </c>
      <c r="U35" s="2">
        <f t="shared" si="16"/>
        <v>1041852</v>
      </c>
      <c r="V35" s="2">
        <f t="shared" si="17"/>
        <v>1361687</v>
      </c>
      <c r="W35" t="b">
        <f t="shared" si="6"/>
        <v>1</v>
      </c>
      <c r="X35" t="s">
        <v>1126</v>
      </c>
      <c r="Z35" s="29" t="s">
        <v>1127</v>
      </c>
      <c r="AA35" s="2">
        <v>286620</v>
      </c>
      <c r="AB35" s="2">
        <v>30895</v>
      </c>
      <c r="AC35" s="2">
        <v>2320</v>
      </c>
      <c r="AD35" s="2">
        <v>1041852</v>
      </c>
      <c r="AE35" s="2">
        <v>1361687</v>
      </c>
    </row>
    <row r="36" spans="1:31" ht="15">
      <c r="A36" s="12" t="s">
        <v>1128</v>
      </c>
      <c r="B36" s="13" t="s">
        <v>1129</v>
      </c>
      <c r="C36" s="14">
        <v>1409000</v>
      </c>
      <c r="D36" s="14">
        <f t="shared" si="8"/>
        <v>325980</v>
      </c>
      <c r="E36" s="15">
        <f t="shared" si="0"/>
        <v>23.13555713271824</v>
      </c>
      <c r="F36" s="14">
        <f t="shared" si="18"/>
        <v>24812</v>
      </c>
      <c r="G36" s="15">
        <f t="shared" si="1"/>
        <v>1.7609652235628104</v>
      </c>
      <c r="H36" s="14">
        <f t="shared" si="9"/>
        <v>1122</v>
      </c>
      <c r="I36" s="15">
        <f t="shared" si="2"/>
        <v>7.9630943931866566E-2</v>
      </c>
      <c r="J36" s="14">
        <f t="shared" si="10"/>
        <v>952757</v>
      </c>
      <c r="K36" s="15">
        <f t="shared" si="3"/>
        <v>67.619375443576999</v>
      </c>
      <c r="L36" s="22">
        <f t="shared" si="11"/>
        <v>1304671</v>
      </c>
      <c r="M36" s="15">
        <f t="shared" si="4"/>
        <v>92.595528743789927</v>
      </c>
      <c r="N36" s="23">
        <f t="shared" si="12"/>
        <v>104329</v>
      </c>
      <c r="O36" s="24">
        <f t="shared" si="13"/>
        <v>7.4044712562100781</v>
      </c>
      <c r="P36" t="b">
        <f t="shared" si="7"/>
        <v>1</v>
      </c>
      <c r="Q36" s="29" t="s">
        <v>1129</v>
      </c>
      <c r="R36" s="2">
        <f t="shared" si="14"/>
        <v>325980</v>
      </c>
      <c r="S36" s="2">
        <f t="shared" si="15"/>
        <v>24812</v>
      </c>
      <c r="T36" s="2">
        <f t="shared" si="5"/>
        <v>1122</v>
      </c>
      <c r="U36" s="2">
        <f t="shared" si="16"/>
        <v>952757</v>
      </c>
      <c r="V36" s="2">
        <f t="shared" si="17"/>
        <v>1304671</v>
      </c>
      <c r="W36" t="b">
        <f t="shared" si="6"/>
        <v>1</v>
      </c>
      <c r="X36" t="s">
        <v>1128</v>
      </c>
      <c r="Z36" s="29" t="s">
        <v>1129</v>
      </c>
      <c r="AA36" s="2">
        <v>325980</v>
      </c>
      <c r="AB36" s="2">
        <v>24812</v>
      </c>
      <c r="AC36" s="2">
        <v>1122</v>
      </c>
      <c r="AD36" s="2">
        <v>952757</v>
      </c>
      <c r="AE36" s="2">
        <v>1304671</v>
      </c>
    </row>
    <row r="37" spans="1:31" ht="15">
      <c r="A37" s="12" t="s">
        <v>1130</v>
      </c>
      <c r="B37" s="13" t="s">
        <v>1131</v>
      </c>
      <c r="C37" s="14">
        <v>611000</v>
      </c>
      <c r="D37" s="14">
        <f t="shared" si="8"/>
        <v>49491</v>
      </c>
      <c r="E37" s="15">
        <f t="shared" si="0"/>
        <v>8.1</v>
      </c>
      <c r="F37" s="14">
        <f t="shared" si="18"/>
        <v>12682</v>
      </c>
      <c r="G37" s="15">
        <f t="shared" si="1"/>
        <v>2.0756137479541734</v>
      </c>
      <c r="H37" s="14">
        <f t="shared" si="9"/>
        <v>865</v>
      </c>
      <c r="I37" s="15">
        <f t="shared" si="2"/>
        <v>0.14157119476268412</v>
      </c>
      <c r="J37" s="14">
        <f t="shared" si="10"/>
        <v>390518</v>
      </c>
      <c r="K37" s="15">
        <f t="shared" si="3"/>
        <v>63.914566284779049</v>
      </c>
      <c r="L37" s="22">
        <f t="shared" si="11"/>
        <v>453556</v>
      </c>
      <c r="M37" s="15">
        <f t="shared" si="4"/>
        <v>74.231751227495906</v>
      </c>
      <c r="N37" s="23">
        <f t="shared" si="12"/>
        <v>157444</v>
      </c>
      <c r="O37" s="24">
        <f t="shared" si="13"/>
        <v>25.768248772504094</v>
      </c>
      <c r="P37" t="b">
        <f t="shared" si="7"/>
        <v>1</v>
      </c>
      <c r="Q37" s="29" t="s">
        <v>1131</v>
      </c>
      <c r="R37" s="2">
        <f t="shared" si="14"/>
        <v>49491</v>
      </c>
      <c r="S37" s="2">
        <f t="shared" si="15"/>
        <v>12682</v>
      </c>
      <c r="T37" s="2">
        <f t="shared" si="5"/>
        <v>865</v>
      </c>
      <c r="U37" s="2">
        <f t="shared" si="16"/>
        <v>390518</v>
      </c>
      <c r="V37" s="2">
        <f t="shared" si="17"/>
        <v>453556</v>
      </c>
      <c r="W37" t="b">
        <f t="shared" si="6"/>
        <v>1</v>
      </c>
      <c r="X37" t="s">
        <v>1130</v>
      </c>
      <c r="Z37" s="29" t="s">
        <v>1131</v>
      </c>
      <c r="AA37" s="2">
        <v>49491</v>
      </c>
      <c r="AB37" s="2">
        <v>12682</v>
      </c>
      <c r="AC37" s="2">
        <v>865</v>
      </c>
      <c r="AD37" s="2">
        <v>390518</v>
      </c>
      <c r="AE37" s="2">
        <v>453556</v>
      </c>
    </row>
    <row r="38" spans="1:31" ht="15">
      <c r="A38" s="12" t="s">
        <v>1132</v>
      </c>
      <c r="B38" s="13" t="s">
        <v>1133</v>
      </c>
      <c r="C38" s="14">
        <v>1934000</v>
      </c>
      <c r="D38" s="14">
        <f t="shared" si="8"/>
        <v>341734</v>
      </c>
      <c r="E38" s="15">
        <f t="shared" si="0"/>
        <v>17.669803516028956</v>
      </c>
      <c r="F38" s="14">
        <f t="shared" si="18"/>
        <v>41870</v>
      </c>
      <c r="G38" s="15">
        <f t="shared" si="1"/>
        <v>2.1649431230610134</v>
      </c>
      <c r="H38" s="14">
        <f t="shared" si="9"/>
        <v>889</v>
      </c>
      <c r="I38" s="15">
        <f t="shared" si="2"/>
        <v>4.5966907962771461E-2</v>
      </c>
      <c r="J38" s="14">
        <f t="shared" si="10"/>
        <v>1326653</v>
      </c>
      <c r="K38" s="15">
        <f t="shared" si="3"/>
        <v>68.596328852119953</v>
      </c>
      <c r="L38" s="22">
        <f t="shared" si="11"/>
        <v>1711146</v>
      </c>
      <c r="M38" s="15">
        <f t="shared" si="4"/>
        <v>88.477042399172703</v>
      </c>
      <c r="N38" s="23">
        <f t="shared" si="12"/>
        <v>222854</v>
      </c>
      <c r="O38" s="24">
        <f t="shared" si="13"/>
        <v>11.522957600827301</v>
      </c>
      <c r="P38" t="b">
        <f t="shared" si="7"/>
        <v>1</v>
      </c>
      <c r="Q38" s="29" t="s">
        <v>1133</v>
      </c>
      <c r="R38" s="2">
        <f t="shared" si="14"/>
        <v>341734</v>
      </c>
      <c r="S38" s="2">
        <f t="shared" si="15"/>
        <v>41870</v>
      </c>
      <c r="T38" s="2">
        <f t="shared" si="5"/>
        <v>889</v>
      </c>
      <c r="U38" s="2">
        <f t="shared" si="16"/>
        <v>1326653</v>
      </c>
      <c r="V38" s="2">
        <f t="shared" si="17"/>
        <v>1711146</v>
      </c>
      <c r="W38" t="b">
        <f t="shared" si="6"/>
        <v>1</v>
      </c>
      <c r="X38" t="s">
        <v>1132</v>
      </c>
      <c r="Z38" s="29" t="s">
        <v>1133</v>
      </c>
      <c r="AA38" s="2">
        <v>341734</v>
      </c>
      <c r="AB38" s="2">
        <v>41870</v>
      </c>
      <c r="AC38" s="2">
        <v>889</v>
      </c>
      <c r="AD38" s="2">
        <v>1326653</v>
      </c>
      <c r="AE38" s="2">
        <v>1711146</v>
      </c>
    </row>
    <row r="39" spans="1:31" ht="15">
      <c r="A39" s="12" t="s">
        <v>1134</v>
      </c>
      <c r="B39" s="13" t="s">
        <v>1135</v>
      </c>
      <c r="C39" s="14">
        <v>3589000</v>
      </c>
      <c r="D39" s="14">
        <f t="shared" si="8"/>
        <v>1689549</v>
      </c>
      <c r="E39" s="15">
        <f t="shared" si="0"/>
        <v>47.075759264419062</v>
      </c>
      <c r="F39" s="14">
        <f t="shared" si="18"/>
        <v>34882</v>
      </c>
      <c r="G39" s="15">
        <f t="shared" si="1"/>
        <v>0.9719141822234606</v>
      </c>
      <c r="H39" s="14">
        <f t="shared" si="9"/>
        <v>3072</v>
      </c>
      <c r="I39" s="15">
        <f t="shared" si="2"/>
        <v>8.559487322373921E-2</v>
      </c>
      <c r="J39" s="14">
        <f t="shared" si="10"/>
        <v>1049111</v>
      </c>
      <c r="K39" s="15">
        <f t="shared" si="3"/>
        <v>29.231290052939535</v>
      </c>
      <c r="L39" s="22">
        <f t="shared" si="11"/>
        <v>2776614</v>
      </c>
      <c r="M39" s="15">
        <f t="shared" si="4"/>
        <v>77.364558372805789</v>
      </c>
      <c r="N39" s="23">
        <f t="shared" si="12"/>
        <v>812386</v>
      </c>
      <c r="O39" s="24">
        <f t="shared" si="13"/>
        <v>22.635441627194204</v>
      </c>
      <c r="P39" t="b">
        <f t="shared" si="7"/>
        <v>1</v>
      </c>
      <c r="Q39" s="29" t="s">
        <v>1135</v>
      </c>
      <c r="R39" s="2">
        <f t="shared" si="14"/>
        <v>1689549</v>
      </c>
      <c r="S39" s="2">
        <f t="shared" si="15"/>
        <v>34882</v>
      </c>
      <c r="T39" s="2">
        <f t="shared" si="5"/>
        <v>3072</v>
      </c>
      <c r="U39" s="2">
        <f t="shared" si="16"/>
        <v>1049111</v>
      </c>
      <c r="V39" s="2">
        <f t="shared" si="17"/>
        <v>2776614</v>
      </c>
      <c r="W39" t="b">
        <f t="shared" si="6"/>
        <v>1</v>
      </c>
      <c r="X39" t="s">
        <v>1134</v>
      </c>
      <c r="Z39" s="29" t="s">
        <v>1135</v>
      </c>
      <c r="AA39" s="2">
        <v>1689549</v>
      </c>
      <c r="AB39" s="2">
        <v>34882</v>
      </c>
      <c r="AC39" s="2">
        <v>3072</v>
      </c>
      <c r="AD39" s="2">
        <v>1049111</v>
      </c>
      <c r="AE39" s="2">
        <v>2776614</v>
      </c>
    </row>
    <row r="40" spans="1:31" ht="15">
      <c r="A40" s="12" t="s">
        <v>1136</v>
      </c>
      <c r="B40" s="13" t="s">
        <v>1137</v>
      </c>
      <c r="C40" s="14">
        <v>56000</v>
      </c>
      <c r="D40" s="14">
        <f t="shared" si="8"/>
        <v>5654</v>
      </c>
      <c r="E40" s="15">
        <f t="shared" si="0"/>
        <v>10.096428571428572</v>
      </c>
      <c r="F40" s="14">
        <f t="shared" si="18"/>
        <v>1056</v>
      </c>
      <c r="G40" s="15">
        <f t="shared" si="1"/>
        <v>1.8857142857142857</v>
      </c>
      <c r="H40" s="14">
        <f t="shared" si="9"/>
        <v>39</v>
      </c>
      <c r="I40" s="15">
        <f t="shared" si="2"/>
        <v>6.9642857142857145E-2</v>
      </c>
      <c r="J40" s="14">
        <f t="shared" si="10"/>
        <v>48487</v>
      </c>
      <c r="K40" s="15">
        <f t="shared" si="3"/>
        <v>86.583928571428572</v>
      </c>
      <c r="L40" s="22">
        <f t="shared" si="11"/>
        <v>55236</v>
      </c>
      <c r="M40" s="15">
        <f t="shared" si="4"/>
        <v>98.635714285714286</v>
      </c>
      <c r="N40" s="23">
        <f t="shared" si="12"/>
        <v>764</v>
      </c>
      <c r="O40" s="24">
        <f t="shared" si="13"/>
        <v>1.3642857142857143</v>
      </c>
      <c r="P40" t="b">
        <f t="shared" si="7"/>
        <v>1</v>
      </c>
      <c r="Q40" s="29" t="s">
        <v>1137</v>
      </c>
      <c r="R40" s="2">
        <f t="shared" si="14"/>
        <v>5654</v>
      </c>
      <c r="S40" s="2">
        <f t="shared" si="15"/>
        <v>1056</v>
      </c>
      <c r="T40" s="2">
        <f t="shared" si="5"/>
        <v>39</v>
      </c>
      <c r="U40" s="2">
        <f t="shared" si="16"/>
        <v>48487</v>
      </c>
      <c r="V40" s="2">
        <f t="shared" si="17"/>
        <v>55236</v>
      </c>
      <c r="W40" t="b">
        <f t="shared" si="6"/>
        <v>1</v>
      </c>
      <c r="X40" t="s">
        <v>1136</v>
      </c>
      <c r="Z40" s="29" t="s">
        <v>1137</v>
      </c>
      <c r="AA40" s="2">
        <v>5654</v>
      </c>
      <c r="AB40" s="2">
        <v>1056</v>
      </c>
      <c r="AC40" s="2">
        <v>39</v>
      </c>
      <c r="AD40" s="2">
        <v>48487</v>
      </c>
      <c r="AE40" s="2">
        <v>55236</v>
      </c>
    </row>
    <row r="41" spans="1:31" ht="15">
      <c r="A41" s="12" t="s">
        <v>1138</v>
      </c>
      <c r="B41" s="13" t="s">
        <v>1139</v>
      </c>
      <c r="C41" s="14">
        <v>127000</v>
      </c>
      <c r="D41" s="14">
        <f t="shared" si="8"/>
        <v>18934</v>
      </c>
      <c r="E41" s="15">
        <f t="shared" si="0"/>
        <v>14.908661417322836</v>
      </c>
      <c r="F41" s="14">
        <f t="shared" si="18"/>
        <v>2173</v>
      </c>
      <c r="G41" s="15">
        <f t="shared" si="1"/>
        <v>1.7110236220472439</v>
      </c>
      <c r="H41" s="14">
        <f t="shared" si="9"/>
        <v>218</v>
      </c>
      <c r="I41" s="15">
        <f t="shared" si="2"/>
        <v>0.17165354330708663</v>
      </c>
      <c r="J41" s="14">
        <f t="shared" si="10"/>
        <v>66787</v>
      </c>
      <c r="K41" s="15">
        <f t="shared" si="3"/>
        <v>52.58818897637795</v>
      </c>
      <c r="L41" s="22">
        <f t="shared" si="11"/>
        <v>88112</v>
      </c>
      <c r="M41" s="15">
        <f t="shared" si="4"/>
        <v>69.37952755905512</v>
      </c>
      <c r="N41" s="23">
        <f t="shared" si="12"/>
        <v>38888</v>
      </c>
      <c r="O41" s="24">
        <f t="shared" si="13"/>
        <v>30.62047244094488</v>
      </c>
      <c r="P41" t="b">
        <f t="shared" si="7"/>
        <v>1</v>
      </c>
      <c r="Q41" s="29" t="s">
        <v>1139</v>
      </c>
      <c r="R41" s="2">
        <f t="shared" si="14"/>
        <v>18934</v>
      </c>
      <c r="S41" s="2">
        <f t="shared" si="15"/>
        <v>2173</v>
      </c>
      <c r="T41" s="2">
        <f t="shared" si="5"/>
        <v>218</v>
      </c>
      <c r="U41" s="2">
        <f t="shared" si="16"/>
        <v>66787</v>
      </c>
      <c r="V41" s="2">
        <f t="shared" si="17"/>
        <v>88112</v>
      </c>
      <c r="W41" t="b">
        <f t="shared" si="6"/>
        <v>1</v>
      </c>
      <c r="X41" t="s">
        <v>1138</v>
      </c>
      <c r="Z41" s="29" t="s">
        <v>1139</v>
      </c>
      <c r="AA41" s="2">
        <v>18934</v>
      </c>
      <c r="AB41" s="2">
        <v>2173</v>
      </c>
      <c r="AC41" s="2">
        <v>218</v>
      </c>
      <c r="AD41" s="2">
        <v>66787</v>
      </c>
      <c r="AE41" s="2">
        <v>88112</v>
      </c>
    </row>
    <row r="42" spans="1:31" ht="15">
      <c r="A42" s="12" t="s">
        <v>1140</v>
      </c>
      <c r="B42" s="13" t="s">
        <v>1141</v>
      </c>
      <c r="C42" s="14">
        <v>1204000</v>
      </c>
      <c r="D42" s="14">
        <f t="shared" si="8"/>
        <v>323777</v>
      </c>
      <c r="E42" s="15">
        <f t="shared" si="0"/>
        <v>26.891777408637875</v>
      </c>
      <c r="F42" s="14">
        <f t="shared" si="18"/>
        <v>26183</v>
      </c>
      <c r="G42" s="15">
        <f t="shared" si="1"/>
        <v>2.1746677740863785</v>
      </c>
      <c r="H42" s="14">
        <f t="shared" si="9"/>
        <v>2437</v>
      </c>
      <c r="I42" s="15">
        <f t="shared" si="2"/>
        <v>0.20240863787375413</v>
      </c>
      <c r="J42" s="14">
        <f t="shared" si="10"/>
        <v>854790</v>
      </c>
      <c r="K42" s="15">
        <f t="shared" si="3"/>
        <v>70.995847176079735</v>
      </c>
      <c r="L42" s="22">
        <f t="shared" si="11"/>
        <v>1207187</v>
      </c>
      <c r="M42" s="15">
        <f t="shared" si="4"/>
        <v>100.26470099667775</v>
      </c>
      <c r="N42" s="23" t="str">
        <f t="shared" si="12"/>
        <v>Cobertura del 100 o más</v>
      </c>
      <c r="O42" s="24" t="str">
        <f t="shared" si="13"/>
        <v>Cobertura del 100 o más</v>
      </c>
      <c r="P42" t="b">
        <f t="shared" si="7"/>
        <v>1</v>
      </c>
      <c r="Q42" s="29" t="s">
        <v>1141</v>
      </c>
      <c r="R42" s="2">
        <f t="shared" si="14"/>
        <v>323777</v>
      </c>
      <c r="S42" s="2">
        <f t="shared" si="15"/>
        <v>26183</v>
      </c>
      <c r="T42" s="2">
        <f t="shared" si="5"/>
        <v>2437</v>
      </c>
      <c r="U42" s="2">
        <f t="shared" si="16"/>
        <v>854790</v>
      </c>
      <c r="V42" s="2">
        <f t="shared" si="17"/>
        <v>1207187</v>
      </c>
      <c r="W42" t="b">
        <f t="shared" si="6"/>
        <v>1</v>
      </c>
      <c r="X42" t="s">
        <v>1140</v>
      </c>
      <c r="Z42" s="29" t="s">
        <v>1141</v>
      </c>
      <c r="AA42" s="2">
        <v>323777</v>
      </c>
      <c r="AB42" s="2">
        <v>26183</v>
      </c>
      <c r="AC42" s="2">
        <v>2437</v>
      </c>
      <c r="AD42" s="2">
        <v>854790</v>
      </c>
      <c r="AE42" s="2">
        <v>1207187</v>
      </c>
    </row>
    <row r="43" spans="1:31" ht="15">
      <c r="A43" s="12"/>
      <c r="B43" s="13" t="s">
        <v>305</v>
      </c>
      <c r="C43" s="14"/>
      <c r="D43" s="14"/>
      <c r="E43" s="15"/>
      <c r="F43" s="14">
        <f t="shared" si="18"/>
        <v>206</v>
      </c>
      <c r="G43" s="15"/>
      <c r="H43" s="14">
        <f t="shared" si="9"/>
        <v>6495</v>
      </c>
      <c r="I43" s="15"/>
      <c r="J43" s="14"/>
      <c r="K43" s="15"/>
      <c r="L43" s="22">
        <f t="shared" si="11"/>
        <v>6701</v>
      </c>
      <c r="M43" s="15"/>
      <c r="N43" s="23"/>
      <c r="O43" s="24"/>
      <c r="P43" t="b">
        <f t="shared" si="7"/>
        <v>1</v>
      </c>
      <c r="Q43" s="33" t="s">
        <v>305</v>
      </c>
      <c r="R43" s="2">
        <f t="shared" si="14"/>
        <v>0</v>
      </c>
      <c r="S43" s="2">
        <f t="shared" si="15"/>
        <v>206</v>
      </c>
      <c r="T43" s="2">
        <f t="shared" si="5"/>
        <v>6495</v>
      </c>
      <c r="U43" s="2">
        <f t="shared" si="16"/>
        <v>0</v>
      </c>
      <c r="V43" s="2">
        <f t="shared" si="17"/>
        <v>6701</v>
      </c>
      <c r="W43" t="b">
        <f t="shared" si="6"/>
        <v>1</v>
      </c>
      <c r="Z43" s="29" t="s">
        <v>305</v>
      </c>
      <c r="AA43" s="2"/>
      <c r="AB43" s="2">
        <v>206</v>
      </c>
      <c r="AC43" s="2">
        <v>6495</v>
      </c>
      <c r="AD43" s="2"/>
      <c r="AE43" s="2">
        <v>6701</v>
      </c>
    </row>
    <row r="44" spans="1:31" ht="15">
      <c r="A44" s="12" t="s">
        <v>1142</v>
      </c>
      <c r="B44" s="13" t="s">
        <v>1143</v>
      </c>
      <c r="C44" s="14">
        <v>1068000</v>
      </c>
      <c r="D44" s="14">
        <f t="shared" ref="D44:D47" si="19">VLOOKUP(B44,$Q$25:$U$60,2,0)</f>
        <v>148077</v>
      </c>
      <c r="E44" s="15">
        <f t="shared" si="0"/>
        <v>13.864887640449439</v>
      </c>
      <c r="F44" s="14">
        <f t="shared" si="18"/>
        <v>19657</v>
      </c>
      <c r="G44" s="15">
        <f t="shared" si="1"/>
        <v>1.8405430711610486</v>
      </c>
      <c r="H44" s="14">
        <f t="shared" si="9"/>
        <v>508</v>
      </c>
      <c r="I44" s="15">
        <f t="shared" si="2"/>
        <v>4.7565543071161051E-2</v>
      </c>
      <c r="J44" s="14">
        <f t="shared" ref="J44:J47" si="20">VLOOKUP(B44,$Q$25:$U$60,5,0)</f>
        <v>996368</v>
      </c>
      <c r="K44" s="15">
        <f t="shared" si="3"/>
        <v>93.292883895131084</v>
      </c>
      <c r="L44" s="22">
        <f t="shared" si="11"/>
        <v>1164610</v>
      </c>
      <c r="M44" s="15">
        <f t="shared" si="4"/>
        <v>109.04588014981273</v>
      </c>
      <c r="N44" s="23" t="str">
        <f t="shared" si="12"/>
        <v>Cobertura del 100 o más</v>
      </c>
      <c r="O44" s="24" t="str">
        <f t="shared" si="13"/>
        <v>Cobertura del 100 o más</v>
      </c>
      <c r="P44" t="b">
        <f t="shared" si="7"/>
        <v>1</v>
      </c>
      <c r="Q44" s="29" t="s">
        <v>1143</v>
      </c>
      <c r="R44" s="2">
        <f t="shared" si="14"/>
        <v>148077</v>
      </c>
      <c r="S44" s="2">
        <f t="shared" si="15"/>
        <v>19657</v>
      </c>
      <c r="T44" s="2">
        <f t="shared" si="5"/>
        <v>508</v>
      </c>
      <c r="U44" s="2">
        <f t="shared" si="16"/>
        <v>996368</v>
      </c>
      <c r="V44" s="2">
        <f t="shared" si="17"/>
        <v>1164610</v>
      </c>
      <c r="W44" t="b">
        <f t="shared" si="6"/>
        <v>1</v>
      </c>
      <c r="X44" t="s">
        <v>1142</v>
      </c>
      <c r="Z44" s="29" t="s">
        <v>1143</v>
      </c>
      <c r="AA44" s="2">
        <v>148077</v>
      </c>
      <c r="AB44" s="2">
        <v>19657</v>
      </c>
      <c r="AC44" s="2">
        <v>508</v>
      </c>
      <c r="AD44" s="2">
        <v>996368</v>
      </c>
      <c r="AE44" s="2">
        <v>1164610</v>
      </c>
    </row>
    <row r="45" spans="1:31" ht="15">
      <c r="A45" s="12" t="s">
        <v>1144</v>
      </c>
      <c r="B45" s="13" t="s">
        <v>1145</v>
      </c>
      <c r="C45" s="14">
        <v>1529000</v>
      </c>
      <c r="D45" s="14">
        <f t="shared" si="19"/>
        <v>385247</v>
      </c>
      <c r="E45" s="15">
        <f t="shared" si="0"/>
        <v>25.196010464355791</v>
      </c>
      <c r="F45" s="14">
        <f t="shared" si="18"/>
        <v>31795</v>
      </c>
      <c r="G45" s="15">
        <f t="shared" si="1"/>
        <v>2.0794637017658602</v>
      </c>
      <c r="H45" s="14">
        <f t="shared" si="9"/>
        <v>1049</v>
      </c>
      <c r="I45" s="15">
        <f t="shared" si="2"/>
        <v>6.8606932635709619E-2</v>
      </c>
      <c r="J45" s="14">
        <f t="shared" si="20"/>
        <v>1011039</v>
      </c>
      <c r="K45" s="15">
        <f t="shared" si="3"/>
        <v>66.124198822759979</v>
      </c>
      <c r="L45" s="22">
        <f t="shared" si="11"/>
        <v>1429130</v>
      </c>
      <c r="M45" s="15">
        <f t="shared" si="4"/>
        <v>93.468279921517322</v>
      </c>
      <c r="N45" s="23">
        <f t="shared" si="12"/>
        <v>99870</v>
      </c>
      <c r="O45" s="24">
        <f t="shared" si="13"/>
        <v>6.5317200784826683</v>
      </c>
      <c r="P45" t="b">
        <f t="shared" si="7"/>
        <v>1</v>
      </c>
      <c r="Q45" s="29" t="s">
        <v>1145</v>
      </c>
      <c r="R45" s="2">
        <f t="shared" si="14"/>
        <v>385247</v>
      </c>
      <c r="S45" s="2">
        <f t="shared" si="15"/>
        <v>31795</v>
      </c>
      <c r="T45" s="2">
        <f t="shared" si="5"/>
        <v>1049</v>
      </c>
      <c r="U45" s="2">
        <f t="shared" si="16"/>
        <v>1011039</v>
      </c>
      <c r="V45" s="2">
        <f t="shared" si="17"/>
        <v>1429130</v>
      </c>
      <c r="W45" t="b">
        <f t="shared" si="6"/>
        <v>1</v>
      </c>
      <c r="X45" t="s">
        <v>1144</v>
      </c>
      <c r="Z45" s="29" t="s">
        <v>1145</v>
      </c>
      <c r="AA45" s="2">
        <v>385247</v>
      </c>
      <c r="AB45" s="2">
        <v>31795</v>
      </c>
      <c r="AC45" s="2">
        <v>1049</v>
      </c>
      <c r="AD45" s="2">
        <v>1011039</v>
      </c>
      <c r="AE45" s="2">
        <v>1429130</v>
      </c>
    </row>
    <row r="46" spans="1:31" ht="15">
      <c r="A46" s="12" t="s">
        <v>1146</v>
      </c>
      <c r="B46" s="13" t="s">
        <v>1147</v>
      </c>
      <c r="C46" s="14">
        <v>1157000</v>
      </c>
      <c r="D46" s="14">
        <f t="shared" si="19"/>
        <v>446727</v>
      </c>
      <c r="E46" s="15">
        <f t="shared" si="0"/>
        <v>38.610803802938634</v>
      </c>
      <c r="F46" s="14">
        <f t="shared" si="18"/>
        <v>20152</v>
      </c>
      <c r="G46" s="15">
        <f t="shared" si="1"/>
        <v>1.7417458945548834</v>
      </c>
      <c r="H46" s="14">
        <f t="shared" si="9"/>
        <v>2324</v>
      </c>
      <c r="I46" s="15">
        <f t="shared" si="2"/>
        <v>0.20086430423509075</v>
      </c>
      <c r="J46" s="14">
        <f t="shared" si="20"/>
        <v>622684</v>
      </c>
      <c r="K46" s="15">
        <f t="shared" si="3"/>
        <v>53.818841832324985</v>
      </c>
      <c r="L46" s="22">
        <f t="shared" si="11"/>
        <v>1091887</v>
      </c>
      <c r="M46" s="15">
        <f t="shared" si="4"/>
        <v>94.37225583405359</v>
      </c>
      <c r="N46" s="23">
        <f t="shared" si="12"/>
        <v>65113</v>
      </c>
      <c r="O46" s="24">
        <f t="shared" si="13"/>
        <v>5.6277441659464138</v>
      </c>
      <c r="P46" t="b">
        <f t="shared" si="7"/>
        <v>1</v>
      </c>
      <c r="Q46" s="29" t="s">
        <v>1147</v>
      </c>
      <c r="R46" s="2">
        <f t="shared" si="14"/>
        <v>446727</v>
      </c>
      <c r="S46" s="2">
        <f t="shared" si="15"/>
        <v>20152</v>
      </c>
      <c r="T46" s="2">
        <f t="shared" si="5"/>
        <v>2324</v>
      </c>
      <c r="U46" s="2">
        <f t="shared" si="16"/>
        <v>622684</v>
      </c>
      <c r="V46" s="2">
        <f t="shared" si="17"/>
        <v>1091887</v>
      </c>
      <c r="W46" t="b">
        <f t="shared" si="6"/>
        <v>1</v>
      </c>
      <c r="X46" t="s">
        <v>1146</v>
      </c>
      <c r="Z46" s="29" t="s">
        <v>1147</v>
      </c>
      <c r="AA46" s="2">
        <v>446727</v>
      </c>
      <c r="AB46" s="2">
        <v>20152</v>
      </c>
      <c r="AC46" s="2">
        <v>2324</v>
      </c>
      <c r="AD46" s="2">
        <v>622684</v>
      </c>
      <c r="AE46" s="2">
        <v>1091887</v>
      </c>
    </row>
    <row r="47" spans="1:31" ht="15">
      <c r="A47" s="12" t="s">
        <v>1148</v>
      </c>
      <c r="B47" s="13" t="s">
        <v>1149</v>
      </c>
      <c r="C47" s="14">
        <v>1727000</v>
      </c>
      <c r="D47" s="14">
        <f t="shared" si="19"/>
        <v>277017</v>
      </c>
      <c r="E47" s="15">
        <f t="shared" si="0"/>
        <v>16.040359004053272</v>
      </c>
      <c r="F47" s="14">
        <f t="shared" si="18"/>
        <v>33977</v>
      </c>
      <c r="G47" s="15">
        <f t="shared" si="1"/>
        <v>1.9674001158077592</v>
      </c>
      <c r="H47" s="14">
        <f t="shared" si="9"/>
        <v>1760</v>
      </c>
      <c r="I47" s="15">
        <f t="shared" si="2"/>
        <v>0.1019108280254777</v>
      </c>
      <c r="J47" s="14">
        <f t="shared" si="20"/>
        <v>1168111</v>
      </c>
      <c r="K47" s="15">
        <f t="shared" si="3"/>
        <v>67.638158656629997</v>
      </c>
      <c r="L47" s="22">
        <f t="shared" si="11"/>
        <v>1480865</v>
      </c>
      <c r="M47" s="15">
        <f t="shared" si="4"/>
        <v>85.747828604516513</v>
      </c>
      <c r="N47" s="23">
        <f t="shared" si="12"/>
        <v>246135</v>
      </c>
      <c r="O47" s="24">
        <f t="shared" si="13"/>
        <v>14.252171395483499</v>
      </c>
      <c r="P47" t="b">
        <f t="shared" si="7"/>
        <v>1</v>
      </c>
      <c r="Q47" s="29" t="s">
        <v>1149</v>
      </c>
      <c r="R47" s="2">
        <f t="shared" si="14"/>
        <v>277017</v>
      </c>
      <c r="S47" s="2">
        <f t="shared" si="15"/>
        <v>33977</v>
      </c>
      <c r="T47" s="2">
        <f t="shared" si="5"/>
        <v>1760</v>
      </c>
      <c r="U47" s="2">
        <f t="shared" si="16"/>
        <v>1168111</v>
      </c>
      <c r="V47" s="2">
        <f t="shared" si="17"/>
        <v>1480865</v>
      </c>
      <c r="W47" t="b">
        <f t="shared" si="6"/>
        <v>1</v>
      </c>
      <c r="X47" t="s">
        <v>1148</v>
      </c>
      <c r="Z47" s="29" t="s">
        <v>1149</v>
      </c>
      <c r="AA47" s="2">
        <v>277017</v>
      </c>
      <c r="AB47" s="2">
        <v>33977</v>
      </c>
      <c r="AC47" s="2">
        <v>1760</v>
      </c>
      <c r="AD47" s="2">
        <v>1168111</v>
      </c>
      <c r="AE47" s="2">
        <v>1480865</v>
      </c>
    </row>
    <row r="48" spans="1:31" ht="15">
      <c r="A48" s="12"/>
      <c r="B48" s="13" t="s">
        <v>1150</v>
      </c>
      <c r="C48" s="14"/>
      <c r="D48" s="14"/>
      <c r="E48" s="15"/>
      <c r="F48" s="14">
        <f t="shared" si="18"/>
        <v>1229441</v>
      </c>
      <c r="G48" s="15"/>
      <c r="H48" s="14">
        <f t="shared" si="9"/>
        <v>7233</v>
      </c>
      <c r="I48" s="15"/>
      <c r="J48" s="14"/>
      <c r="K48" s="15"/>
      <c r="L48" s="22">
        <f t="shared" si="11"/>
        <v>1236674</v>
      </c>
      <c r="M48" s="15"/>
      <c r="N48" s="23"/>
      <c r="O48" s="24"/>
      <c r="P48" t="b">
        <f t="shared" si="7"/>
        <v>1</v>
      </c>
      <c r="Q48" s="33" t="s">
        <v>1150</v>
      </c>
      <c r="R48" s="2">
        <f t="shared" si="14"/>
        <v>0</v>
      </c>
      <c r="S48" s="2">
        <f t="shared" si="15"/>
        <v>1229441</v>
      </c>
      <c r="T48" s="2">
        <f t="shared" si="5"/>
        <v>7233</v>
      </c>
      <c r="U48" s="2">
        <f t="shared" si="16"/>
        <v>0</v>
      </c>
      <c r="V48" s="2">
        <f t="shared" si="17"/>
        <v>1236674</v>
      </c>
      <c r="W48" t="b">
        <f t="shared" si="6"/>
        <v>1</v>
      </c>
      <c r="Z48" s="29" t="s">
        <v>1150</v>
      </c>
      <c r="AA48" s="2"/>
      <c r="AB48" s="2">
        <v>1229441</v>
      </c>
      <c r="AC48" s="2">
        <v>7233</v>
      </c>
      <c r="AD48" s="2"/>
      <c r="AE48" s="2">
        <v>1236674</v>
      </c>
    </row>
    <row r="49" spans="1:31" ht="15">
      <c r="A49" s="12" t="s">
        <v>1151</v>
      </c>
      <c r="B49" s="13" t="s">
        <v>1152</v>
      </c>
      <c r="C49" s="14">
        <v>1726000</v>
      </c>
      <c r="D49" s="14">
        <f t="shared" ref="D49:D59" si="21">VLOOKUP(B49,$Q$25:$U$60,2,0)</f>
        <v>426319</v>
      </c>
      <c r="E49" s="15">
        <f t="shared" si="0"/>
        <v>24.699826187717267</v>
      </c>
      <c r="F49" s="14">
        <f t="shared" si="18"/>
        <v>29779</v>
      </c>
      <c r="G49" s="15">
        <f t="shared" si="1"/>
        <v>1.7253186558516802</v>
      </c>
      <c r="H49" s="14">
        <f t="shared" si="9"/>
        <v>2826</v>
      </c>
      <c r="I49" s="15">
        <f t="shared" si="2"/>
        <v>0.1637311703360371</v>
      </c>
      <c r="J49" s="14">
        <f t="shared" ref="J49:J59" si="22">VLOOKUP(B49,$Q$25:$U$60,5,0)</f>
        <v>1307922</v>
      </c>
      <c r="K49" s="15">
        <f t="shared" si="3"/>
        <v>75.777636152954813</v>
      </c>
      <c r="L49" s="22">
        <f t="shared" si="11"/>
        <v>1766846</v>
      </c>
      <c r="M49" s="15">
        <f t="shared" si="4"/>
        <v>102.36651216685979</v>
      </c>
      <c r="N49" s="23" t="str">
        <f t="shared" si="12"/>
        <v>Cobertura del 100 o más</v>
      </c>
      <c r="O49" s="24" t="str">
        <f t="shared" si="13"/>
        <v>Cobertura del 100 o más</v>
      </c>
      <c r="P49" t="b">
        <f t="shared" si="7"/>
        <v>1</v>
      </c>
      <c r="Q49" s="29" t="s">
        <v>1152</v>
      </c>
      <c r="R49" s="2">
        <f t="shared" si="14"/>
        <v>426319</v>
      </c>
      <c r="S49" s="2">
        <f t="shared" si="15"/>
        <v>29779</v>
      </c>
      <c r="T49" s="2">
        <f t="shared" si="5"/>
        <v>2826</v>
      </c>
      <c r="U49" s="2">
        <f t="shared" si="16"/>
        <v>1307922</v>
      </c>
      <c r="V49" s="2">
        <f t="shared" si="17"/>
        <v>1766846</v>
      </c>
      <c r="W49" t="b">
        <f t="shared" si="6"/>
        <v>1</v>
      </c>
      <c r="X49" t="s">
        <v>1151</v>
      </c>
      <c r="Z49" s="29" t="s">
        <v>1152</v>
      </c>
      <c r="AA49" s="2">
        <v>426319</v>
      </c>
      <c r="AB49" s="2">
        <v>29779</v>
      </c>
      <c r="AC49" s="2">
        <v>2826</v>
      </c>
      <c r="AD49" s="2">
        <v>1307922</v>
      </c>
      <c r="AE49" s="2">
        <v>1766846</v>
      </c>
    </row>
    <row r="50" spans="1:31" ht="15">
      <c r="A50" s="12" t="s">
        <v>1153</v>
      </c>
      <c r="B50" s="13" t="s">
        <v>1154</v>
      </c>
      <c r="C50" s="14">
        <v>392000</v>
      </c>
      <c r="D50" s="14">
        <f t="shared" si="21"/>
        <v>49182</v>
      </c>
      <c r="E50" s="15">
        <f t="shared" si="0"/>
        <v>12.546428571428573</v>
      </c>
      <c r="F50" s="14">
        <f t="shared" si="18"/>
        <v>9762</v>
      </c>
      <c r="G50" s="15">
        <f t="shared" si="1"/>
        <v>2.4903061224489798</v>
      </c>
      <c r="H50" s="14">
        <f t="shared" si="9"/>
        <v>542</v>
      </c>
      <c r="I50" s="15">
        <f t="shared" si="2"/>
        <v>0.13826530612244897</v>
      </c>
      <c r="J50" s="14">
        <f t="shared" si="22"/>
        <v>283081</v>
      </c>
      <c r="K50" s="15">
        <f t="shared" si="3"/>
        <v>72.214540816326533</v>
      </c>
      <c r="L50" s="22">
        <f t="shared" si="11"/>
        <v>342567</v>
      </c>
      <c r="M50" s="15">
        <f t="shared" si="4"/>
        <v>87.38954081632653</v>
      </c>
      <c r="N50" s="23">
        <f t="shared" si="12"/>
        <v>49433</v>
      </c>
      <c r="O50" s="24">
        <f t="shared" si="13"/>
        <v>12.61045918367347</v>
      </c>
      <c r="P50" t="b">
        <f t="shared" si="7"/>
        <v>1</v>
      </c>
      <c r="Q50" s="29" t="s">
        <v>1154</v>
      </c>
      <c r="R50" s="2">
        <f t="shared" si="14"/>
        <v>49182</v>
      </c>
      <c r="S50" s="2">
        <f t="shared" si="15"/>
        <v>9762</v>
      </c>
      <c r="T50" s="2">
        <f t="shared" si="5"/>
        <v>542</v>
      </c>
      <c r="U50" s="2">
        <f t="shared" si="16"/>
        <v>283081</v>
      </c>
      <c r="V50" s="2">
        <f t="shared" si="17"/>
        <v>342567</v>
      </c>
      <c r="W50" t="b">
        <f t="shared" si="6"/>
        <v>1</v>
      </c>
      <c r="X50" t="s">
        <v>1153</v>
      </c>
      <c r="Z50" s="29" t="s">
        <v>1154</v>
      </c>
      <c r="AA50" s="2">
        <v>49182</v>
      </c>
      <c r="AB50" s="2">
        <v>9762</v>
      </c>
      <c r="AC50" s="2">
        <v>542</v>
      </c>
      <c r="AD50" s="2">
        <v>283081</v>
      </c>
      <c r="AE50" s="2">
        <v>342567</v>
      </c>
    </row>
    <row r="51" spans="1:31" ht="15">
      <c r="A51" s="12" t="s">
        <v>1155</v>
      </c>
      <c r="B51" s="13" t="s">
        <v>1156</v>
      </c>
      <c r="C51" s="14">
        <v>584000</v>
      </c>
      <c r="D51" s="14">
        <f t="shared" si="21"/>
        <v>287899</v>
      </c>
      <c r="E51" s="15">
        <f t="shared" si="0"/>
        <v>49.297773972602741</v>
      </c>
      <c r="F51" s="14">
        <f t="shared" si="18"/>
        <v>10867</v>
      </c>
      <c r="G51" s="15">
        <f t="shared" si="1"/>
        <v>1.8607876712328768</v>
      </c>
      <c r="H51" s="14">
        <f t="shared" si="9"/>
        <v>1474</v>
      </c>
      <c r="I51" s="15">
        <f t="shared" si="2"/>
        <v>0.25239726027397258</v>
      </c>
      <c r="J51" s="14">
        <f t="shared" si="22"/>
        <v>277179</v>
      </c>
      <c r="K51" s="15">
        <f t="shared" si="3"/>
        <v>47.462157534246572</v>
      </c>
      <c r="L51" s="22">
        <f t="shared" si="11"/>
        <v>577419</v>
      </c>
      <c r="M51" s="15">
        <f t="shared" si="4"/>
        <v>98.873116438356163</v>
      </c>
      <c r="N51" s="23">
        <f t="shared" si="12"/>
        <v>6581</v>
      </c>
      <c r="O51" s="24">
        <f t="shared" si="13"/>
        <v>1.1268835616438357</v>
      </c>
      <c r="P51" t="b">
        <f t="shared" si="7"/>
        <v>1</v>
      </c>
      <c r="Q51" s="29" t="s">
        <v>1156</v>
      </c>
      <c r="R51" s="2">
        <f t="shared" si="14"/>
        <v>287899</v>
      </c>
      <c r="S51" s="2">
        <f t="shared" si="15"/>
        <v>10867</v>
      </c>
      <c r="T51" s="2">
        <f t="shared" si="5"/>
        <v>1474</v>
      </c>
      <c r="U51" s="2">
        <f t="shared" si="16"/>
        <v>277179</v>
      </c>
      <c r="V51" s="2">
        <f t="shared" si="17"/>
        <v>577419</v>
      </c>
      <c r="W51" t="b">
        <f t="shared" si="6"/>
        <v>1</v>
      </c>
      <c r="X51" t="s">
        <v>1155</v>
      </c>
      <c r="Z51" s="29" t="s">
        <v>1156</v>
      </c>
      <c r="AA51" s="2">
        <v>287899</v>
      </c>
      <c r="AB51" s="2">
        <v>10867</v>
      </c>
      <c r="AC51" s="2">
        <v>1474</v>
      </c>
      <c r="AD51" s="2">
        <v>277179</v>
      </c>
      <c r="AE51" s="2">
        <v>577419</v>
      </c>
    </row>
    <row r="52" spans="1:31" ht="15">
      <c r="A52" s="12" t="s">
        <v>1157</v>
      </c>
      <c r="B52" s="13" t="s">
        <v>1158</v>
      </c>
      <c r="C52" s="14">
        <v>983000</v>
      </c>
      <c r="D52" s="14">
        <f t="shared" si="21"/>
        <v>572086</v>
      </c>
      <c r="E52" s="15">
        <f t="shared" si="0"/>
        <v>58.197965412004073</v>
      </c>
      <c r="F52" s="14">
        <f t="shared" si="18"/>
        <v>17387</v>
      </c>
      <c r="G52" s="15">
        <f t="shared" si="1"/>
        <v>1.7687690742624618</v>
      </c>
      <c r="H52" s="14">
        <f t="shared" si="9"/>
        <v>1764</v>
      </c>
      <c r="I52" s="15">
        <f t="shared" si="2"/>
        <v>0.17945066124109868</v>
      </c>
      <c r="J52" s="14">
        <f t="shared" si="22"/>
        <v>494945</v>
      </c>
      <c r="K52" s="15">
        <f t="shared" si="3"/>
        <v>50.350457782299088</v>
      </c>
      <c r="L52" s="22">
        <f t="shared" si="11"/>
        <v>1086182</v>
      </c>
      <c r="M52" s="15">
        <f t="shared" si="4"/>
        <v>110.49664292980673</v>
      </c>
      <c r="N52" s="23" t="str">
        <f t="shared" si="12"/>
        <v>Cobertura del 100 o más</v>
      </c>
      <c r="O52" s="24" t="str">
        <f t="shared" si="13"/>
        <v>Cobertura del 100 o más</v>
      </c>
      <c r="P52" t="b">
        <f t="shared" si="7"/>
        <v>1</v>
      </c>
      <c r="Q52" s="29" t="s">
        <v>1158</v>
      </c>
      <c r="R52" s="2">
        <f t="shared" si="14"/>
        <v>572086</v>
      </c>
      <c r="S52" s="2">
        <f t="shared" si="15"/>
        <v>17387</v>
      </c>
      <c r="T52" s="2">
        <f t="shared" si="5"/>
        <v>1764</v>
      </c>
      <c r="U52" s="2">
        <f t="shared" si="16"/>
        <v>494945</v>
      </c>
      <c r="V52" s="2">
        <f t="shared" si="17"/>
        <v>1086182</v>
      </c>
      <c r="W52" t="b">
        <f t="shared" si="6"/>
        <v>1</v>
      </c>
      <c r="X52" t="s">
        <v>1157</v>
      </c>
      <c r="Z52" s="29" t="s">
        <v>1158</v>
      </c>
      <c r="AA52" s="2">
        <v>572086</v>
      </c>
      <c r="AB52" s="2">
        <v>17387</v>
      </c>
      <c r="AC52" s="2">
        <v>1764</v>
      </c>
      <c r="AD52" s="2">
        <v>494945</v>
      </c>
      <c r="AE52" s="2">
        <v>1086182</v>
      </c>
    </row>
    <row r="53" spans="1:31" ht="15">
      <c r="A53" s="12" t="s">
        <v>1159</v>
      </c>
      <c r="B53" s="13" t="s">
        <v>1160</v>
      </c>
      <c r="C53" s="14">
        <v>64000</v>
      </c>
      <c r="D53" s="14">
        <f t="shared" si="21"/>
        <v>41073</v>
      </c>
      <c r="E53" s="15">
        <f t="shared" si="0"/>
        <v>64.176562500000003</v>
      </c>
      <c r="F53" s="14">
        <f t="shared" si="18"/>
        <v>962</v>
      </c>
      <c r="G53" s="15">
        <f t="shared" si="1"/>
        <v>1.503125</v>
      </c>
      <c r="H53" s="14">
        <f t="shared" si="9"/>
        <v>200</v>
      </c>
      <c r="I53" s="15">
        <f t="shared" si="2"/>
        <v>0.3125</v>
      </c>
      <c r="J53" s="14">
        <f t="shared" si="22"/>
        <v>19805</v>
      </c>
      <c r="K53" s="15">
        <f t="shared" si="3"/>
        <v>30.9453125</v>
      </c>
      <c r="L53" s="22">
        <f t="shared" si="11"/>
        <v>62040</v>
      </c>
      <c r="M53" s="15">
        <f t="shared" si="4"/>
        <v>96.9375</v>
      </c>
      <c r="N53" s="23">
        <f t="shared" si="12"/>
        <v>1960</v>
      </c>
      <c r="O53" s="24">
        <f t="shared" si="13"/>
        <v>3.0625</v>
      </c>
      <c r="P53" t="b">
        <f t="shared" si="7"/>
        <v>1</v>
      </c>
      <c r="Q53" s="29" t="s">
        <v>1160</v>
      </c>
      <c r="R53" s="2">
        <f t="shared" si="14"/>
        <v>41073</v>
      </c>
      <c r="S53" s="2">
        <f t="shared" si="15"/>
        <v>962</v>
      </c>
      <c r="T53" s="2">
        <f t="shared" si="5"/>
        <v>200</v>
      </c>
      <c r="U53" s="2">
        <f t="shared" si="16"/>
        <v>19805</v>
      </c>
      <c r="V53" s="2">
        <f t="shared" si="17"/>
        <v>62040</v>
      </c>
      <c r="W53" t="b">
        <f t="shared" si="6"/>
        <v>1</v>
      </c>
      <c r="X53" t="s">
        <v>1159</v>
      </c>
      <c r="Z53" s="29" t="s">
        <v>1160</v>
      </c>
      <c r="AA53" s="2">
        <v>41073</v>
      </c>
      <c r="AB53" s="2">
        <v>962</v>
      </c>
      <c r="AC53" s="2">
        <v>200</v>
      </c>
      <c r="AD53" s="2">
        <v>19805</v>
      </c>
      <c r="AE53" s="2">
        <v>62040</v>
      </c>
    </row>
    <row r="54" spans="1:31" ht="15">
      <c r="A54" s="12" t="s">
        <v>1161</v>
      </c>
      <c r="B54" s="13" t="s">
        <v>1162</v>
      </c>
      <c r="C54" s="14">
        <v>2400000</v>
      </c>
      <c r="D54" s="14">
        <f t="shared" si="21"/>
        <v>1082270</v>
      </c>
      <c r="E54" s="15">
        <f t="shared" si="0"/>
        <v>45.094583333333333</v>
      </c>
      <c r="F54" s="14">
        <f t="shared" si="18"/>
        <v>67778</v>
      </c>
      <c r="G54" s="15">
        <f t="shared" si="1"/>
        <v>2.8240833333333333</v>
      </c>
      <c r="H54" s="14">
        <f t="shared" si="9"/>
        <v>4653</v>
      </c>
      <c r="I54" s="15">
        <f t="shared" si="2"/>
        <v>0.19387499999999999</v>
      </c>
      <c r="J54" s="14">
        <f t="shared" si="22"/>
        <v>1173014</v>
      </c>
      <c r="K54" s="15">
        <f t="shared" si="3"/>
        <v>48.875583333333331</v>
      </c>
      <c r="L54" s="22">
        <f t="shared" si="11"/>
        <v>2327715</v>
      </c>
      <c r="M54" s="15">
        <f t="shared" si="4"/>
        <v>96.988124999999997</v>
      </c>
      <c r="N54" s="23">
        <f t="shared" si="12"/>
        <v>72285</v>
      </c>
      <c r="O54" s="24">
        <f t="shared" si="13"/>
        <v>3.0118749999999999</v>
      </c>
      <c r="P54" t="b">
        <f t="shared" si="7"/>
        <v>1</v>
      </c>
      <c r="Q54" s="29" t="s">
        <v>1162</v>
      </c>
      <c r="R54" s="2">
        <f t="shared" si="14"/>
        <v>1082270</v>
      </c>
      <c r="S54" s="2">
        <f t="shared" si="15"/>
        <v>67778</v>
      </c>
      <c r="T54" s="2">
        <f t="shared" si="5"/>
        <v>4653</v>
      </c>
      <c r="U54" s="2">
        <f t="shared" si="16"/>
        <v>1173014</v>
      </c>
      <c r="V54" s="2">
        <f t="shared" si="17"/>
        <v>2327715</v>
      </c>
      <c r="W54" t="b">
        <f t="shared" si="6"/>
        <v>1</v>
      </c>
      <c r="X54" t="s">
        <v>1161</v>
      </c>
      <c r="Z54" s="29" t="s">
        <v>1162</v>
      </c>
      <c r="AA54" s="2">
        <v>1082270</v>
      </c>
      <c r="AB54" s="2">
        <v>67778</v>
      </c>
      <c r="AC54" s="2">
        <v>4653</v>
      </c>
      <c r="AD54" s="2">
        <v>1173014</v>
      </c>
      <c r="AE54" s="2">
        <v>2327715</v>
      </c>
    </row>
    <row r="55" spans="1:31" ht="15">
      <c r="A55" s="12" t="s">
        <v>1163</v>
      </c>
      <c r="B55" s="13" t="s">
        <v>1164</v>
      </c>
      <c r="C55" s="14">
        <v>1077000</v>
      </c>
      <c r="D55" s="14">
        <f t="shared" si="21"/>
        <v>162971</v>
      </c>
      <c r="E55" s="15">
        <f t="shared" si="0"/>
        <v>15.131940575673166</v>
      </c>
      <c r="F55" s="14">
        <f t="shared" si="18"/>
        <v>21829</v>
      </c>
      <c r="G55" s="15">
        <f t="shared" si="1"/>
        <v>2.0268337975858866</v>
      </c>
      <c r="H55" s="14">
        <f t="shared" si="9"/>
        <v>536</v>
      </c>
      <c r="I55" s="15">
        <f t="shared" si="2"/>
        <v>4.9767873723305475E-2</v>
      </c>
      <c r="J55" s="14">
        <f t="shared" si="22"/>
        <v>780853</v>
      </c>
      <c r="K55" s="15">
        <f t="shared" si="3"/>
        <v>72.502599814298975</v>
      </c>
      <c r="L55" s="22">
        <f t="shared" si="11"/>
        <v>966189</v>
      </c>
      <c r="M55" s="15">
        <f t="shared" si="4"/>
        <v>89.711142061281336</v>
      </c>
      <c r="N55" s="23">
        <f t="shared" si="12"/>
        <v>110811</v>
      </c>
      <c r="O55" s="24">
        <f t="shared" si="13"/>
        <v>10.288857938718662</v>
      </c>
      <c r="P55" t="b">
        <f t="shared" si="7"/>
        <v>1</v>
      </c>
      <c r="Q55" s="29" t="s">
        <v>1164</v>
      </c>
      <c r="R55" s="2">
        <f t="shared" si="14"/>
        <v>162971</v>
      </c>
      <c r="S55" s="2">
        <f t="shared" si="15"/>
        <v>21829</v>
      </c>
      <c r="T55" s="2">
        <f t="shared" si="5"/>
        <v>536</v>
      </c>
      <c r="U55" s="2">
        <f t="shared" si="16"/>
        <v>780853</v>
      </c>
      <c r="V55" s="2">
        <f t="shared" si="17"/>
        <v>966189</v>
      </c>
      <c r="W55" t="b">
        <f t="shared" si="6"/>
        <v>1</v>
      </c>
      <c r="X55" t="s">
        <v>1163</v>
      </c>
      <c r="Z55" s="29" t="s">
        <v>1164</v>
      </c>
      <c r="AA55" s="2">
        <v>162971</v>
      </c>
      <c r="AB55" s="2">
        <v>21829</v>
      </c>
      <c r="AC55" s="2">
        <v>536</v>
      </c>
      <c r="AD55" s="2">
        <v>780853</v>
      </c>
      <c r="AE55" s="2">
        <v>966189</v>
      </c>
    </row>
    <row r="56" spans="1:31" ht="15">
      <c r="A56" s="12" t="s">
        <v>1165</v>
      </c>
      <c r="B56" s="13" t="s">
        <v>1166</v>
      </c>
      <c r="C56" s="14">
        <v>1394000</v>
      </c>
      <c r="D56" s="14">
        <f t="shared" si="21"/>
        <v>487101</v>
      </c>
      <c r="E56" s="15">
        <f t="shared" si="0"/>
        <v>34.942682926829264</v>
      </c>
      <c r="F56" s="14">
        <f t="shared" si="18"/>
        <v>26691</v>
      </c>
      <c r="G56" s="15">
        <f t="shared" si="1"/>
        <v>1.9147058823529413</v>
      </c>
      <c r="H56" s="14">
        <f t="shared" si="9"/>
        <v>2833</v>
      </c>
      <c r="I56" s="15">
        <f t="shared" si="2"/>
        <v>0.2032281205164993</v>
      </c>
      <c r="J56" s="14">
        <f t="shared" si="22"/>
        <v>805466</v>
      </c>
      <c r="K56" s="15">
        <f t="shared" si="3"/>
        <v>57.780918220946923</v>
      </c>
      <c r="L56" s="22">
        <f t="shared" si="11"/>
        <v>1322091</v>
      </c>
      <c r="M56" s="15">
        <f t="shared" si="4"/>
        <v>94.841535150645626</v>
      </c>
      <c r="N56" s="23">
        <f t="shared" si="12"/>
        <v>71909</v>
      </c>
      <c r="O56" s="24">
        <f t="shared" si="13"/>
        <v>5.1584648493543757</v>
      </c>
      <c r="P56" t="b">
        <f t="shared" si="7"/>
        <v>1</v>
      </c>
      <c r="Q56" s="29" t="s">
        <v>1166</v>
      </c>
      <c r="R56" s="2">
        <f t="shared" si="14"/>
        <v>487101</v>
      </c>
      <c r="S56" s="2">
        <f t="shared" si="15"/>
        <v>26691</v>
      </c>
      <c r="T56" s="2">
        <f t="shared" si="5"/>
        <v>2833</v>
      </c>
      <c r="U56" s="2">
        <f t="shared" si="16"/>
        <v>805466</v>
      </c>
      <c r="V56" s="2">
        <f t="shared" si="17"/>
        <v>1322091</v>
      </c>
      <c r="W56" t="b">
        <f t="shared" si="6"/>
        <v>1</v>
      </c>
      <c r="X56" t="s">
        <v>1165</v>
      </c>
      <c r="Z56" s="29" t="s">
        <v>1166</v>
      </c>
      <c r="AA56" s="2">
        <v>487101</v>
      </c>
      <c r="AB56" s="2">
        <v>26691</v>
      </c>
      <c r="AC56" s="2">
        <v>2833</v>
      </c>
      <c r="AD56" s="2">
        <v>805466</v>
      </c>
      <c r="AE56" s="2">
        <v>1322091</v>
      </c>
    </row>
    <row r="57" spans="1:31" ht="15">
      <c r="A57" s="12" t="s">
        <v>1167</v>
      </c>
      <c r="B57" s="13" t="s">
        <v>1168</v>
      </c>
      <c r="C57" s="14">
        <v>4694000</v>
      </c>
      <c r="D57" s="14">
        <f t="shared" si="21"/>
        <v>2426936</v>
      </c>
      <c r="E57" s="15">
        <f t="shared" si="0"/>
        <v>51.702939923306346</v>
      </c>
      <c r="F57" s="14">
        <f t="shared" si="18"/>
        <v>60049</v>
      </c>
      <c r="G57" s="15">
        <f t="shared" si="1"/>
        <v>1.2792714103110354</v>
      </c>
      <c r="H57" s="14">
        <f t="shared" si="9"/>
        <v>10438</v>
      </c>
      <c r="I57" s="15">
        <f t="shared" si="2"/>
        <v>0.22236898167873881</v>
      </c>
      <c r="J57" s="14">
        <f t="shared" si="22"/>
        <v>2178577</v>
      </c>
      <c r="K57" s="15">
        <f t="shared" si="3"/>
        <v>46.411951427354069</v>
      </c>
      <c r="L57" s="22">
        <f t="shared" si="11"/>
        <v>4676000</v>
      </c>
      <c r="M57" s="15">
        <f t="shared" si="4"/>
        <v>99.616531742650196</v>
      </c>
      <c r="N57" s="23">
        <f t="shared" si="12"/>
        <v>18000</v>
      </c>
      <c r="O57" s="24">
        <f t="shared" si="13"/>
        <v>0.38346825734980827</v>
      </c>
      <c r="P57" t="b">
        <f t="shared" si="7"/>
        <v>1</v>
      </c>
      <c r="Q57" s="29" t="s">
        <v>1168</v>
      </c>
      <c r="R57" s="2">
        <f t="shared" si="14"/>
        <v>2426936</v>
      </c>
      <c r="S57" s="2">
        <f t="shared" si="15"/>
        <v>60049</v>
      </c>
      <c r="T57" s="2">
        <f t="shared" si="5"/>
        <v>10438</v>
      </c>
      <c r="U57" s="2">
        <f t="shared" si="16"/>
        <v>2178577</v>
      </c>
      <c r="V57" s="2">
        <f t="shared" si="17"/>
        <v>4676000</v>
      </c>
      <c r="W57" t="b">
        <f t="shared" si="6"/>
        <v>1</v>
      </c>
      <c r="X57" t="s">
        <v>1167</v>
      </c>
      <c r="Z57" s="29" t="s">
        <v>1168</v>
      </c>
      <c r="AA57" s="2">
        <v>2426936</v>
      </c>
      <c r="AB57" s="2">
        <v>60049</v>
      </c>
      <c r="AC57" s="2">
        <v>10438</v>
      </c>
      <c r="AD57" s="2">
        <v>2178577</v>
      </c>
      <c r="AE57" s="2">
        <v>4676000</v>
      </c>
    </row>
    <row r="58" spans="1:31" ht="15">
      <c r="A58" s="12" t="s">
        <v>1169</v>
      </c>
      <c r="B58" s="13" t="s">
        <v>1170</v>
      </c>
      <c r="C58" s="14">
        <v>47000</v>
      </c>
      <c r="D58" s="14">
        <f t="shared" si="21"/>
        <v>5129</v>
      </c>
      <c r="E58" s="15">
        <f t="shared" si="0"/>
        <v>10.912765957446808</v>
      </c>
      <c r="F58" s="14">
        <f t="shared" si="18"/>
        <v>1157</v>
      </c>
      <c r="G58" s="15">
        <f t="shared" si="1"/>
        <v>2.4617021276595747</v>
      </c>
      <c r="H58" s="14">
        <f t="shared" si="9"/>
        <v>33</v>
      </c>
      <c r="I58" s="15">
        <f t="shared" si="2"/>
        <v>7.0212765957446799E-2</v>
      </c>
      <c r="J58" s="14">
        <f t="shared" si="22"/>
        <v>28992</v>
      </c>
      <c r="K58" s="15">
        <f t="shared" si="3"/>
        <v>61.685106382978731</v>
      </c>
      <c r="L58" s="22">
        <f t="shared" si="11"/>
        <v>35311</v>
      </c>
      <c r="M58" s="15">
        <f t="shared" si="4"/>
        <v>75.129787234042553</v>
      </c>
      <c r="N58" s="23">
        <f t="shared" si="12"/>
        <v>11689</v>
      </c>
      <c r="O58" s="24">
        <f t="shared" si="13"/>
        <v>24.870212765957447</v>
      </c>
      <c r="P58" t="b">
        <f t="shared" si="7"/>
        <v>1</v>
      </c>
      <c r="Q58" s="29" t="s">
        <v>1170</v>
      </c>
      <c r="R58" s="2">
        <f t="shared" si="14"/>
        <v>5129</v>
      </c>
      <c r="S58" s="2">
        <f t="shared" si="15"/>
        <v>1157</v>
      </c>
      <c r="T58" s="2">
        <f t="shared" si="5"/>
        <v>33</v>
      </c>
      <c r="U58" s="2">
        <f t="shared" si="16"/>
        <v>28992</v>
      </c>
      <c r="V58" s="2">
        <f t="shared" si="17"/>
        <v>35311</v>
      </c>
      <c r="W58" t="b">
        <f t="shared" si="6"/>
        <v>1</v>
      </c>
      <c r="X58" t="s">
        <v>1169</v>
      </c>
      <c r="Z58" s="29" t="s">
        <v>1170</v>
      </c>
      <c r="AA58" s="2">
        <v>5129</v>
      </c>
      <c r="AB58" s="2">
        <v>1157</v>
      </c>
      <c r="AC58" s="2">
        <v>33</v>
      </c>
      <c r="AD58" s="2">
        <v>28992</v>
      </c>
      <c r="AE58" s="2">
        <v>35311</v>
      </c>
    </row>
    <row r="59" spans="1:31" ht="15">
      <c r="A59" s="12" t="s">
        <v>1171</v>
      </c>
      <c r="B59" s="13" t="s">
        <v>1172</v>
      </c>
      <c r="C59" s="14">
        <v>127000</v>
      </c>
      <c r="D59" s="14">
        <f t="shared" si="21"/>
        <v>12273</v>
      </c>
      <c r="E59" s="15">
        <f t="shared" si="0"/>
        <v>9.6637795275590541</v>
      </c>
      <c r="F59" s="14">
        <f t="shared" si="18"/>
        <v>1452</v>
      </c>
      <c r="G59" s="15">
        <f t="shared" si="1"/>
        <v>1.1433070866141732</v>
      </c>
      <c r="H59" s="14">
        <f t="shared" si="9"/>
        <v>48</v>
      </c>
      <c r="I59" s="15">
        <f t="shared" si="2"/>
        <v>3.7795275590551181E-2</v>
      </c>
      <c r="J59" s="14">
        <f t="shared" si="22"/>
        <v>77550</v>
      </c>
      <c r="K59" s="15">
        <f t="shared" si="3"/>
        <v>61.062992125984252</v>
      </c>
      <c r="L59" s="22">
        <f t="shared" si="11"/>
        <v>91323</v>
      </c>
      <c r="M59" s="15">
        <f t="shared" si="4"/>
        <v>71.907874015748035</v>
      </c>
      <c r="N59" s="23">
        <f t="shared" si="12"/>
        <v>35677</v>
      </c>
      <c r="O59" s="24">
        <f t="shared" si="13"/>
        <v>28.092125984251972</v>
      </c>
      <c r="P59" t="b">
        <f t="shared" si="7"/>
        <v>1</v>
      </c>
      <c r="Q59" s="29" t="s">
        <v>1172</v>
      </c>
      <c r="R59" s="2">
        <f t="shared" si="14"/>
        <v>12273</v>
      </c>
      <c r="S59" s="2">
        <f t="shared" si="15"/>
        <v>1452</v>
      </c>
      <c r="T59" s="2">
        <f t="shared" si="5"/>
        <v>48</v>
      </c>
      <c r="U59" s="2">
        <f t="shared" si="16"/>
        <v>77550</v>
      </c>
      <c r="V59" s="2">
        <f t="shared" si="17"/>
        <v>91323</v>
      </c>
      <c r="W59" t="b">
        <f t="shared" si="6"/>
        <v>1</v>
      </c>
      <c r="X59" t="s">
        <v>1171</v>
      </c>
      <c r="Z59" s="29" t="s">
        <v>1172</v>
      </c>
      <c r="AA59" s="2">
        <v>12273</v>
      </c>
      <c r="AB59" s="2">
        <v>1452</v>
      </c>
      <c r="AC59" s="2">
        <v>48</v>
      </c>
      <c r="AD59" s="2">
        <v>77550</v>
      </c>
      <c r="AE59" s="2">
        <v>91323</v>
      </c>
    </row>
    <row r="60" spans="1:31" ht="15">
      <c r="Q60" s="26" t="s">
        <v>1063</v>
      </c>
      <c r="R60" s="27"/>
      <c r="S60" s="27"/>
      <c r="T60" s="27"/>
      <c r="U60" s="27"/>
      <c r="V60" s="27"/>
      <c r="W60" t="b">
        <f t="shared" si="6"/>
        <v>1</v>
      </c>
      <c r="Z60" s="34" t="s">
        <v>1063</v>
      </c>
      <c r="AA60" s="35">
        <v>22932927</v>
      </c>
      <c r="AB60" s="35">
        <v>2157281</v>
      </c>
      <c r="AC60" s="35">
        <v>91081</v>
      </c>
      <c r="AD60" s="35">
        <v>26964106</v>
      </c>
      <c r="AE60" s="35">
        <v>52145395</v>
      </c>
    </row>
    <row r="64" spans="1:31" ht="12.75" customHeight="1">
      <c r="A64" s="984" t="s">
        <v>325</v>
      </c>
      <c r="B64" s="987" t="s">
        <v>1173</v>
      </c>
      <c r="C64" s="988"/>
      <c r="D64" s="988"/>
      <c r="E64" s="988"/>
      <c r="F64" s="988"/>
      <c r="G64" s="988"/>
      <c r="H64" s="988"/>
      <c r="I64" s="988"/>
      <c r="J64" s="988"/>
      <c r="K64" s="988"/>
      <c r="L64" s="988"/>
      <c r="M64" s="988"/>
      <c r="N64" s="988"/>
      <c r="O64" s="988"/>
    </row>
    <row r="65" spans="1:15" ht="21" customHeight="1">
      <c r="A65" s="885"/>
      <c r="B65" s="989" t="s">
        <v>1174</v>
      </c>
      <c r="C65" s="990"/>
      <c r="D65" s="763" t="str">
        <f>'0.CONSOLIDADO REGION '!D1</f>
        <v>ENERO 2026</v>
      </c>
      <c r="E65" s="37"/>
      <c r="F65" s="36"/>
      <c r="G65" s="36"/>
      <c r="H65" s="36"/>
      <c r="I65" s="36"/>
      <c r="J65" s="36"/>
      <c r="K65" s="36"/>
      <c r="L65" s="36"/>
      <c r="M65" s="36"/>
      <c r="N65" s="36"/>
      <c r="O65" s="40"/>
    </row>
    <row r="66" spans="1:15">
      <c r="A66" s="38" t="s">
        <v>330</v>
      </c>
      <c r="B66" s="991" t="s">
        <v>331</v>
      </c>
      <c r="C66" s="992"/>
      <c r="D66" s="992"/>
      <c r="E66" s="992"/>
      <c r="F66" s="992"/>
      <c r="G66" s="992"/>
      <c r="H66" s="992"/>
      <c r="I66" s="992"/>
      <c r="J66" s="992"/>
      <c r="K66" s="992"/>
      <c r="L66" s="992"/>
      <c r="M66" s="992"/>
      <c r="N66" s="992"/>
      <c r="O66" s="992"/>
    </row>
    <row r="67" spans="1:15">
      <c r="A67" s="39" t="s">
        <v>601</v>
      </c>
      <c r="B67" s="993" t="s">
        <v>333</v>
      </c>
      <c r="C67" s="993"/>
      <c r="D67" s="993"/>
      <c r="E67" s="993"/>
      <c r="F67" s="993"/>
      <c r="G67" s="993"/>
      <c r="H67" s="993"/>
      <c r="I67" s="993"/>
      <c r="J67" s="993"/>
      <c r="K67" s="993"/>
      <c r="L67" s="993"/>
      <c r="M67" s="993"/>
      <c r="N67" s="993"/>
      <c r="O67" s="993"/>
    </row>
    <row r="68" spans="1:15" ht="40.5" customHeight="1">
      <c r="A68" s="983" t="s">
        <v>1175</v>
      </c>
      <c r="B68" s="983"/>
      <c r="C68" s="983"/>
      <c r="D68" s="983"/>
      <c r="E68" s="983"/>
      <c r="F68" s="983"/>
      <c r="G68" s="983"/>
      <c r="H68" s="983"/>
      <c r="I68" s="983"/>
      <c r="J68" s="983"/>
      <c r="K68" s="983"/>
      <c r="L68" s="983"/>
      <c r="M68" s="983"/>
      <c r="N68" s="983"/>
      <c r="O68" s="983"/>
    </row>
  </sheetData>
  <autoFilter ref="A24:AE60" xr:uid="{00000000-0009-0000-0000-000017000000}"/>
  <mergeCells count="7">
    <mergeCell ref="A68:O68"/>
    <mergeCell ref="A64:A65"/>
    <mergeCell ref="A1:N1"/>
    <mergeCell ref="B64:O64"/>
    <mergeCell ref="B65:C65"/>
    <mergeCell ref="B66:O66"/>
    <mergeCell ref="B67:O67"/>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SheetLayoutView="90" workbookViewId="0">
      <pane xSplit="3" ySplit="4" topLeftCell="D5" activePane="bottomRight" state="frozen"/>
      <selection pane="topRight"/>
      <selection pane="bottomLeft"/>
      <selection pane="bottomRight" activeCell="K12" sqref="K12"/>
    </sheetView>
  </sheetViews>
  <sheetFormatPr baseColWidth="10" defaultColWidth="0" defaultRowHeight="15" customHeight="1" outlineLevelRow="2"/>
  <cols>
    <col min="1" max="1" width="23.7109375" hidden="1" customWidth="1"/>
    <col min="2" max="2" width="31.5703125" customWidth="1"/>
    <col min="3" max="3" width="15.42578125" style="622" customWidth="1"/>
    <col min="4" max="4" width="12.140625" style="622" customWidth="1"/>
    <col min="5" max="5" width="12.28515625" style="640" customWidth="1"/>
    <col min="6" max="6" width="12.28515625" style="622" customWidth="1"/>
    <col min="7" max="7" width="11.28515625" style="640" customWidth="1"/>
    <col min="8" max="8" width="12.28515625" style="622" customWidth="1"/>
    <col min="9" max="9" width="11.28515625" style="640" customWidth="1"/>
    <col min="10" max="11" width="11.28515625" style="622" customWidth="1"/>
    <col min="12" max="12" width="11.28515625" style="712" customWidth="1"/>
    <col min="13" max="13" width="11.140625" style="622" customWidth="1"/>
    <col min="14" max="14" width="14" style="640" customWidth="1"/>
    <col min="15" max="15" width="10.140625" style="622" customWidth="1"/>
    <col min="16" max="16" width="11.28515625" style="640" customWidth="1"/>
    <col min="17" max="17" width="11.5703125" style="622" customWidth="1"/>
    <col min="18" max="18" width="0.140625" style="622" customWidth="1"/>
    <col min="19" max="20" width="13.7109375" style="622" customWidth="1"/>
    <col min="21" max="21" width="12.7109375" style="643" customWidth="1"/>
    <col min="22" max="22" width="15.28515625" customWidth="1"/>
    <col min="23" max="16384" width="11.42578125" hidden="1"/>
  </cols>
  <sheetData>
    <row r="1" spans="1:22" s="1" customFormat="1" ht="51.75" customHeight="1">
      <c r="A1" s="713"/>
      <c r="C1" s="121" t="s">
        <v>291</v>
      </c>
      <c r="D1" s="714" t="s">
        <v>292</v>
      </c>
      <c r="E1" s="789" t="s">
        <v>293</v>
      </c>
      <c r="F1" s="789"/>
      <c r="G1" s="789"/>
      <c r="H1" s="789"/>
      <c r="I1" s="789"/>
      <c r="J1" s="789"/>
      <c r="K1" s="789"/>
      <c r="L1" s="789"/>
      <c r="M1" s="789"/>
      <c r="N1" s="789"/>
      <c r="O1" s="789"/>
      <c r="P1" s="789"/>
      <c r="Q1" s="789"/>
      <c r="R1" s="789"/>
      <c r="S1" s="789"/>
      <c r="T1" s="715"/>
      <c r="U1" s="780" t="s">
        <v>294</v>
      </c>
    </row>
    <row r="2" spans="1:22" ht="54.75" customHeight="1">
      <c r="A2" s="773" t="s">
        <v>295</v>
      </c>
      <c r="B2" s="775" t="s">
        <v>296</v>
      </c>
      <c r="C2" s="404" t="s">
        <v>297</v>
      </c>
      <c r="D2" s="790" t="s">
        <v>298</v>
      </c>
      <c r="E2" s="790"/>
      <c r="F2" s="790" t="s">
        <v>299</v>
      </c>
      <c r="G2" s="790"/>
      <c r="H2" s="790" t="s">
        <v>300</v>
      </c>
      <c r="I2" s="790"/>
      <c r="J2" s="790" t="s">
        <v>301</v>
      </c>
      <c r="K2" s="790"/>
      <c r="L2" s="779" t="s">
        <v>302</v>
      </c>
      <c r="M2" s="790" t="s">
        <v>303</v>
      </c>
      <c r="N2" s="790"/>
      <c r="O2" s="790" t="s">
        <v>304</v>
      </c>
      <c r="P2" s="790"/>
      <c r="Q2" s="790" t="s">
        <v>305</v>
      </c>
      <c r="R2" s="790"/>
      <c r="S2" s="791" t="s">
        <v>306</v>
      </c>
      <c r="T2" s="792"/>
      <c r="U2" s="780"/>
    </row>
    <row r="3" spans="1:22" ht="43.5" customHeight="1" outlineLevel="1">
      <c r="A3" s="774"/>
      <c r="B3" s="775"/>
      <c r="C3" s="716" t="s">
        <v>307</v>
      </c>
      <c r="D3" s="716" t="s">
        <v>308</v>
      </c>
      <c r="E3" s="717" t="s">
        <v>309</v>
      </c>
      <c r="F3" s="716" t="s">
        <v>308</v>
      </c>
      <c r="G3" s="717" t="s">
        <v>309</v>
      </c>
      <c r="H3" s="716" t="s">
        <v>308</v>
      </c>
      <c r="I3" s="717" t="s">
        <v>309</v>
      </c>
      <c r="J3" s="716" t="s">
        <v>310</v>
      </c>
      <c r="K3" s="716" t="s">
        <v>311</v>
      </c>
      <c r="L3" s="779"/>
      <c r="M3" s="716" t="s">
        <v>308</v>
      </c>
      <c r="N3" s="717" t="s">
        <v>309</v>
      </c>
      <c r="O3" s="716" t="s">
        <v>308</v>
      </c>
      <c r="P3" s="717" t="s">
        <v>309</v>
      </c>
      <c r="Q3" s="716" t="s">
        <v>312</v>
      </c>
      <c r="R3" s="735"/>
      <c r="S3" s="716" t="s">
        <v>310</v>
      </c>
      <c r="T3" s="716" t="s">
        <v>313</v>
      </c>
      <c r="U3" s="780"/>
      <c r="V3" s="18" t="s">
        <v>314</v>
      </c>
    </row>
    <row r="4" spans="1:22" s="487" customFormat="1" ht="18" customHeight="1" outlineLevel="1">
      <c r="A4" s="718"/>
      <c r="B4" s="719" t="s">
        <v>315</v>
      </c>
      <c r="C4" s="720">
        <v>6963990</v>
      </c>
      <c r="D4" s="720">
        <v>2738134</v>
      </c>
      <c r="E4" s="721">
        <v>0.39318465419967602</v>
      </c>
      <c r="F4" s="720">
        <v>3989638</v>
      </c>
      <c r="G4" s="721">
        <v>0.57289542345695499</v>
      </c>
      <c r="H4" s="720">
        <v>206515</v>
      </c>
      <c r="I4" s="721">
        <v>2.9654695081411699E-2</v>
      </c>
      <c r="J4" s="720">
        <v>6934287</v>
      </c>
      <c r="K4" s="729">
        <v>99.573477273804201</v>
      </c>
      <c r="L4" s="779"/>
      <c r="M4" s="720">
        <v>107498</v>
      </c>
      <c r="N4" s="721">
        <v>1.5436265704000101E-2</v>
      </c>
      <c r="O4" s="720">
        <v>99017</v>
      </c>
      <c r="P4" s="721">
        <v>1.4218429377411501E-2</v>
      </c>
      <c r="Q4" s="720">
        <v>12510</v>
      </c>
      <c r="R4" s="736"/>
      <c r="S4" s="720">
        <v>6946797</v>
      </c>
      <c r="T4" s="729">
        <v>99.753115670757694</v>
      </c>
      <c r="U4" s="737">
        <v>17193</v>
      </c>
    </row>
    <row r="5" spans="1:22" ht="12.75" outlineLevel="2">
      <c r="A5" s="718"/>
      <c r="B5" s="722" t="s">
        <v>316</v>
      </c>
      <c r="C5" s="723">
        <v>110971</v>
      </c>
      <c r="D5" s="723">
        <v>58719</v>
      </c>
      <c r="E5" s="724">
        <v>0.52913824332483295</v>
      </c>
      <c r="F5" s="723">
        <v>24776</v>
      </c>
      <c r="G5" s="725">
        <v>0.22326553784322001</v>
      </c>
      <c r="H5" s="723">
        <v>3735</v>
      </c>
      <c r="I5" s="725">
        <v>3.3657442034405398E-2</v>
      </c>
      <c r="J5" s="287">
        <v>87230</v>
      </c>
      <c r="K5" s="730">
        <v>78.606122320245802</v>
      </c>
      <c r="L5" s="731">
        <v>21.393877679754201</v>
      </c>
      <c r="M5" s="287">
        <v>1834</v>
      </c>
      <c r="N5" s="732">
        <v>1.6526840345675899E-2</v>
      </c>
      <c r="O5" s="287">
        <v>1901</v>
      </c>
      <c r="P5" s="732">
        <v>1.7130601688729499E-2</v>
      </c>
      <c r="Q5" s="287">
        <v>249</v>
      </c>
      <c r="R5" s="738"/>
      <c r="S5" s="287">
        <v>87479</v>
      </c>
      <c r="T5" s="730">
        <v>78.830505267141902</v>
      </c>
      <c r="U5" s="739">
        <v>23492</v>
      </c>
    </row>
    <row r="6" spans="1:22" ht="12.75" outlineLevel="2">
      <c r="A6" s="718"/>
      <c r="B6" s="726" t="s">
        <v>317</v>
      </c>
      <c r="C6" s="723">
        <v>265907</v>
      </c>
      <c r="D6" s="723">
        <v>229061</v>
      </c>
      <c r="E6" s="724">
        <v>0.86143275656526497</v>
      </c>
      <c r="F6" s="723">
        <v>34245</v>
      </c>
      <c r="G6" s="725">
        <v>0.12878562805793001</v>
      </c>
      <c r="H6" s="723">
        <v>6387</v>
      </c>
      <c r="I6" s="725">
        <v>2.4019676052153601E-2</v>
      </c>
      <c r="J6" s="287">
        <v>269693</v>
      </c>
      <c r="K6" s="730">
        <v>101.423806067535</v>
      </c>
      <c r="L6" s="731">
        <v>-1.4238060675349</v>
      </c>
      <c r="M6" s="287">
        <v>4256</v>
      </c>
      <c r="N6" s="732">
        <v>1.6005595941438199E-2</v>
      </c>
      <c r="O6" s="287">
        <v>2131</v>
      </c>
      <c r="P6" s="732">
        <v>8.0140801107154002E-3</v>
      </c>
      <c r="Q6" s="287">
        <v>541</v>
      </c>
      <c r="R6" s="738"/>
      <c r="S6" s="287">
        <v>270234</v>
      </c>
      <c r="T6" s="730">
        <v>101.627260658802</v>
      </c>
      <c r="U6" s="739">
        <v>-4327</v>
      </c>
    </row>
    <row r="7" spans="1:22" ht="12.75" outlineLevel="1">
      <c r="A7" s="718"/>
      <c r="B7" s="726" t="s">
        <v>318</v>
      </c>
      <c r="C7" s="723">
        <v>522249</v>
      </c>
      <c r="D7" s="723">
        <v>400264</v>
      </c>
      <c r="E7" s="724">
        <v>0.76642367912624099</v>
      </c>
      <c r="F7" s="723">
        <v>193416</v>
      </c>
      <c r="G7" s="725">
        <v>0.370352073436234</v>
      </c>
      <c r="H7" s="723">
        <v>20215</v>
      </c>
      <c r="I7" s="725">
        <v>3.8707589674657102E-2</v>
      </c>
      <c r="J7" s="287">
        <v>613895</v>
      </c>
      <c r="K7" s="730">
        <v>117.548334223713</v>
      </c>
      <c r="L7" s="731">
        <v>-17.548334223713201</v>
      </c>
      <c r="M7" s="287">
        <v>9881</v>
      </c>
      <c r="N7" s="732">
        <v>1.89200936717926E-2</v>
      </c>
      <c r="O7" s="287">
        <v>10334</v>
      </c>
      <c r="P7" s="732">
        <v>1.9787496002864498E-2</v>
      </c>
      <c r="Q7" s="287">
        <v>1082</v>
      </c>
      <c r="R7" s="738"/>
      <c r="S7" s="287">
        <v>614977</v>
      </c>
      <c r="T7" s="730">
        <v>117.755515089545</v>
      </c>
      <c r="U7" s="739">
        <v>-92728</v>
      </c>
    </row>
    <row r="8" spans="1:22" ht="12.75" outlineLevel="2">
      <c r="A8" s="718"/>
      <c r="B8" s="726" t="s">
        <v>319</v>
      </c>
      <c r="C8" s="723">
        <v>217500</v>
      </c>
      <c r="D8" s="723">
        <v>145988</v>
      </c>
      <c r="E8" s="724">
        <v>0.67120919540229895</v>
      </c>
      <c r="F8" s="723">
        <v>40242</v>
      </c>
      <c r="G8" s="725">
        <v>0.18502068965517199</v>
      </c>
      <c r="H8" s="723">
        <v>4273</v>
      </c>
      <c r="I8" s="725">
        <v>1.9645977011494301E-2</v>
      </c>
      <c r="J8" s="287">
        <v>190503</v>
      </c>
      <c r="K8" s="730">
        <v>87.587586206896503</v>
      </c>
      <c r="L8" s="731">
        <v>12.4124137931035</v>
      </c>
      <c r="M8" s="287">
        <v>3196</v>
      </c>
      <c r="N8" s="732">
        <v>1.4694252873563201E-2</v>
      </c>
      <c r="O8" s="287">
        <v>1077</v>
      </c>
      <c r="P8" s="732">
        <v>4.9517241379310297E-3</v>
      </c>
      <c r="Q8" s="287">
        <v>431</v>
      </c>
      <c r="R8" s="738"/>
      <c r="S8" s="287">
        <v>190934</v>
      </c>
      <c r="T8" s="730">
        <v>87.785747126436803</v>
      </c>
      <c r="U8" s="739">
        <v>26566</v>
      </c>
    </row>
    <row r="9" spans="1:22" ht="12.75" outlineLevel="2">
      <c r="A9" s="718"/>
      <c r="B9" s="726" t="s">
        <v>320</v>
      </c>
      <c r="C9" s="723">
        <v>227034</v>
      </c>
      <c r="D9" s="723">
        <v>151083</v>
      </c>
      <c r="E9" s="724">
        <v>0.66546420359946101</v>
      </c>
      <c r="F9" s="723">
        <v>33277</v>
      </c>
      <c r="G9" s="725">
        <v>0.14657276002713199</v>
      </c>
      <c r="H9" s="723">
        <v>5832</v>
      </c>
      <c r="I9" s="725">
        <v>2.5687782446682E-2</v>
      </c>
      <c r="J9" s="287">
        <v>190192</v>
      </c>
      <c r="K9" s="730">
        <v>83.772474607327496</v>
      </c>
      <c r="L9" s="731">
        <v>16.227525392672501</v>
      </c>
      <c r="M9" s="287">
        <v>4313</v>
      </c>
      <c r="N9" s="732">
        <v>1.89971546112036E-2</v>
      </c>
      <c r="O9" s="287">
        <v>1519</v>
      </c>
      <c r="P9" s="732">
        <v>6.6906278354783898E-3</v>
      </c>
      <c r="Q9" s="287">
        <v>324</v>
      </c>
      <c r="R9" s="738"/>
      <c r="S9" s="287">
        <v>190516</v>
      </c>
      <c r="T9" s="730">
        <v>83.915184509809094</v>
      </c>
      <c r="U9" s="739">
        <v>36518</v>
      </c>
    </row>
    <row r="10" spans="1:22" ht="12.75" outlineLevel="2">
      <c r="A10" s="718"/>
      <c r="B10" s="726" t="s">
        <v>321</v>
      </c>
      <c r="C10" s="723">
        <v>256574</v>
      </c>
      <c r="D10" s="723">
        <v>137025</v>
      </c>
      <c r="E10" s="724">
        <v>0.53405645155004</v>
      </c>
      <c r="F10" s="723">
        <v>83757</v>
      </c>
      <c r="G10" s="725">
        <v>0.32644383296826601</v>
      </c>
      <c r="H10" s="723">
        <v>5858</v>
      </c>
      <c r="I10" s="725">
        <v>2.2831619727641899E-2</v>
      </c>
      <c r="J10" s="287">
        <v>226640</v>
      </c>
      <c r="K10" s="730">
        <v>88.333190424594903</v>
      </c>
      <c r="L10" s="731">
        <v>11.6668095754051</v>
      </c>
      <c r="M10" s="287">
        <v>4384</v>
      </c>
      <c r="N10" s="732">
        <v>1.7086688440761701E-2</v>
      </c>
      <c r="O10" s="287">
        <v>1474</v>
      </c>
      <c r="P10" s="732">
        <v>5.7449312868802001E-3</v>
      </c>
      <c r="Q10" s="287">
        <v>399</v>
      </c>
      <c r="R10" s="738"/>
      <c r="S10" s="287">
        <v>227039</v>
      </c>
      <c r="T10" s="730">
        <v>88.488701115467705</v>
      </c>
      <c r="U10" s="739">
        <v>29535</v>
      </c>
    </row>
    <row r="11" spans="1:22" ht="12.75" outlineLevel="2">
      <c r="A11" s="718"/>
      <c r="B11" s="726" t="s">
        <v>322</v>
      </c>
      <c r="C11" s="723">
        <v>763096</v>
      </c>
      <c r="D11" s="723">
        <v>277993</v>
      </c>
      <c r="E11" s="724">
        <v>0.36429623533605199</v>
      </c>
      <c r="F11" s="723">
        <v>429086</v>
      </c>
      <c r="G11" s="725">
        <v>0.56229622485244302</v>
      </c>
      <c r="H11" s="723">
        <v>14714</v>
      </c>
      <c r="I11" s="725">
        <v>1.9281977627978699E-2</v>
      </c>
      <c r="J11" s="287">
        <v>721793</v>
      </c>
      <c r="K11" s="730">
        <v>94.587443781647394</v>
      </c>
      <c r="L11" s="731">
        <v>5.4125562183526101</v>
      </c>
      <c r="M11" s="287">
        <v>9372</v>
      </c>
      <c r="N11" s="732">
        <v>1.2281547800014701E-2</v>
      </c>
      <c r="O11" s="287">
        <v>5342</v>
      </c>
      <c r="P11" s="732">
        <v>7.0004298279639802E-3</v>
      </c>
      <c r="Q11" s="287">
        <v>861</v>
      </c>
      <c r="R11" s="738"/>
      <c r="S11" s="287">
        <v>722654</v>
      </c>
      <c r="T11" s="730">
        <v>94.700273622191702</v>
      </c>
      <c r="U11" s="739">
        <v>40442</v>
      </c>
    </row>
    <row r="12" spans="1:22" ht="12.75" outlineLevel="2">
      <c r="A12" s="718"/>
      <c r="B12" s="726" t="s">
        <v>323</v>
      </c>
      <c r="C12" s="723">
        <v>388398</v>
      </c>
      <c r="D12" s="723">
        <v>207088</v>
      </c>
      <c r="E12" s="724">
        <v>0.53318503184877397</v>
      </c>
      <c r="F12" s="723">
        <v>83849</v>
      </c>
      <c r="G12" s="725">
        <v>0.215884221854901</v>
      </c>
      <c r="H12" s="723">
        <v>9432</v>
      </c>
      <c r="I12" s="725">
        <v>2.42843680966431E-2</v>
      </c>
      <c r="J12" s="287">
        <v>300369</v>
      </c>
      <c r="K12" s="730">
        <v>77.335362180031794</v>
      </c>
      <c r="L12" s="731">
        <v>22.664637819968199</v>
      </c>
      <c r="M12" s="287">
        <v>6226</v>
      </c>
      <c r="N12" s="732">
        <v>1.6029948660909701E-2</v>
      </c>
      <c r="O12" s="287">
        <v>3206</v>
      </c>
      <c r="P12" s="732">
        <v>8.25441943573345E-3</v>
      </c>
      <c r="Q12" s="287">
        <v>1055</v>
      </c>
      <c r="R12" s="738"/>
      <c r="S12" s="287">
        <v>301424</v>
      </c>
      <c r="T12" s="730">
        <v>77.606990767202703</v>
      </c>
      <c r="U12" s="739">
        <v>86974</v>
      </c>
    </row>
    <row r="13" spans="1:22" s="487" customFormat="1" ht="12.75" outlineLevel="1">
      <c r="A13" s="718"/>
      <c r="B13" s="726" t="s">
        <v>324</v>
      </c>
      <c r="C13" s="723">
        <v>4212261</v>
      </c>
      <c r="D13" s="723">
        <v>1130913</v>
      </c>
      <c r="E13" s="724">
        <v>0.26848122659065998</v>
      </c>
      <c r="F13" s="723">
        <v>3066990</v>
      </c>
      <c r="G13" s="725">
        <v>0.72811015271845703</v>
      </c>
      <c r="H13" s="723">
        <v>136069</v>
      </c>
      <c r="I13" s="725">
        <v>3.2303079035226001E-2</v>
      </c>
      <c r="J13" s="287">
        <v>4333972</v>
      </c>
      <c r="K13" s="730">
        <v>102.889445834434</v>
      </c>
      <c r="L13" s="731">
        <v>-2.8894458344342802</v>
      </c>
      <c r="M13" s="287">
        <v>64036</v>
      </c>
      <c r="N13" s="732">
        <v>1.52022868478473E-2</v>
      </c>
      <c r="O13" s="287">
        <v>72033</v>
      </c>
      <c r="P13" s="732">
        <v>1.7100792187378699E-2</v>
      </c>
      <c r="Q13" s="287">
        <v>7568</v>
      </c>
      <c r="R13" s="738"/>
      <c r="S13" s="287">
        <v>4341540</v>
      </c>
      <c r="T13" s="730">
        <v>103.06911181429599</v>
      </c>
      <c r="U13" s="739">
        <v>-129279</v>
      </c>
    </row>
    <row r="14" spans="1:22" ht="15" customHeight="1">
      <c r="C14" s="642"/>
      <c r="D14" s="642"/>
      <c r="F14" s="642"/>
      <c r="M14" s="642"/>
      <c r="O14" s="642"/>
    </row>
    <row r="15" spans="1:22" s="638" customFormat="1" ht="11.25" customHeight="1">
      <c r="B15" s="776" t="s">
        <v>325</v>
      </c>
      <c r="C15" s="781" t="s">
        <v>326</v>
      </c>
      <c r="D15" s="782"/>
      <c r="E15" s="782"/>
      <c r="F15" s="506" t="s">
        <v>292</v>
      </c>
      <c r="G15" s="782"/>
      <c r="H15" s="783"/>
      <c r="I15" s="783"/>
      <c r="J15" s="783"/>
      <c r="K15" s="783"/>
      <c r="L15" s="783"/>
      <c r="M15" s="783"/>
      <c r="N15" s="783"/>
      <c r="O15" s="783"/>
      <c r="P15" s="783"/>
      <c r="Q15" s="783"/>
      <c r="R15" s="783"/>
      <c r="S15" s="783"/>
      <c r="T15" s="783"/>
      <c r="U15" s="784"/>
    </row>
    <row r="16" spans="1:22" s="638" customFormat="1" ht="11.25" customHeight="1">
      <c r="B16" s="777"/>
      <c r="C16" s="781" t="s">
        <v>327</v>
      </c>
      <c r="D16" s="782"/>
      <c r="E16" s="782"/>
      <c r="F16" s="782"/>
      <c r="G16" s="782"/>
      <c r="H16" s="529" t="s">
        <v>292</v>
      </c>
      <c r="I16" s="529"/>
      <c r="J16" s="529"/>
      <c r="K16" s="529"/>
      <c r="L16" s="529"/>
      <c r="M16" s="529"/>
      <c r="N16" s="529"/>
      <c r="O16" s="529"/>
      <c r="P16" s="529"/>
      <c r="Q16" s="529"/>
      <c r="R16" s="529"/>
      <c r="S16" s="529"/>
      <c r="T16" s="529"/>
      <c r="U16" s="532"/>
    </row>
    <row r="17" spans="2:21" s="638" customFormat="1" ht="11.25" customHeight="1">
      <c r="B17" s="777"/>
      <c r="C17" s="785" t="s">
        <v>328</v>
      </c>
      <c r="D17" s="782"/>
      <c r="E17" s="782"/>
      <c r="F17" s="782"/>
      <c r="G17" s="782"/>
      <c r="H17" s="782"/>
      <c r="I17" s="782"/>
      <c r="J17" s="529"/>
      <c r="K17" s="529"/>
      <c r="L17" s="529"/>
      <c r="M17" s="529"/>
      <c r="N17" s="529"/>
      <c r="O17" s="529"/>
      <c r="P17" s="529"/>
      <c r="Q17" s="529"/>
      <c r="R17" s="529"/>
      <c r="S17" s="529"/>
      <c r="T17" s="529"/>
      <c r="U17" s="532"/>
    </row>
    <row r="18" spans="2:21" s="638" customFormat="1" ht="11.25" customHeight="1">
      <c r="B18" s="778"/>
      <c r="C18" s="786" t="s">
        <v>329</v>
      </c>
      <c r="D18" s="787"/>
      <c r="E18" s="787"/>
      <c r="F18" s="787"/>
      <c r="G18" s="787"/>
      <c r="H18" s="787"/>
      <c r="I18" s="787"/>
      <c r="J18" s="787"/>
      <c r="K18" s="787"/>
      <c r="L18" s="787"/>
      <c r="M18" s="787"/>
      <c r="N18" s="787"/>
      <c r="O18" s="787"/>
      <c r="P18" s="787"/>
      <c r="Q18" s="787"/>
      <c r="R18" s="787"/>
      <c r="S18" s="787"/>
      <c r="T18" s="787"/>
      <c r="U18" s="788"/>
    </row>
    <row r="19" spans="2:21" s="638" customFormat="1" ht="11.25" customHeight="1">
      <c r="B19" s="38" t="s">
        <v>330</v>
      </c>
      <c r="C19" s="770" t="s">
        <v>331</v>
      </c>
      <c r="D19" s="771"/>
      <c r="E19" s="771"/>
      <c r="F19" s="771"/>
      <c r="G19" s="771"/>
      <c r="H19" s="771"/>
      <c r="I19" s="771"/>
      <c r="J19" s="771"/>
      <c r="K19" s="771"/>
      <c r="L19" s="771"/>
      <c r="M19" s="771"/>
      <c r="N19" s="771"/>
      <c r="O19" s="771"/>
      <c r="P19" s="771"/>
      <c r="Q19" s="771"/>
      <c r="R19" s="771"/>
      <c r="S19" s="771"/>
      <c r="T19" s="771"/>
      <c r="U19" s="772"/>
    </row>
    <row r="20" spans="2:21" s="638" customFormat="1" ht="11.25" customHeight="1">
      <c r="B20" s="604" t="s">
        <v>332</v>
      </c>
      <c r="C20" s="770" t="s">
        <v>333</v>
      </c>
      <c r="D20" s="771"/>
      <c r="E20" s="771"/>
      <c r="F20" s="771"/>
      <c r="G20" s="771"/>
      <c r="H20" s="771"/>
      <c r="I20" s="771"/>
      <c r="J20" s="771"/>
      <c r="K20" s="771"/>
      <c r="L20" s="771"/>
      <c r="M20" s="771"/>
      <c r="N20" s="771"/>
      <c r="O20" s="771"/>
      <c r="P20" s="771"/>
      <c r="Q20" s="771"/>
      <c r="R20" s="771"/>
      <c r="S20" s="771"/>
      <c r="T20" s="771"/>
      <c r="U20" s="772"/>
    </row>
    <row r="21" spans="2:21" ht="15" customHeight="1">
      <c r="B21" s="727"/>
    </row>
    <row r="22" spans="2:21" ht="15" customHeight="1">
      <c r="C22" s="676"/>
      <c r="D22" s="676"/>
      <c r="E22" s="728"/>
      <c r="F22" s="676"/>
      <c r="G22" s="728"/>
      <c r="H22" s="676"/>
      <c r="I22" s="728"/>
      <c r="J22" s="676"/>
      <c r="K22" s="676"/>
      <c r="L22" s="733"/>
      <c r="M22" s="676"/>
      <c r="N22" s="728"/>
      <c r="O22" s="676"/>
      <c r="P22" s="728"/>
      <c r="Q22" s="676"/>
      <c r="R22" s="676"/>
      <c r="S22" s="676"/>
      <c r="T22" s="676"/>
      <c r="U22" s="740"/>
    </row>
    <row r="23" spans="2:21" ht="15" customHeight="1">
      <c r="J23" s="734"/>
    </row>
    <row r="24" spans="2:21" ht="15" customHeight="1">
      <c r="J24" s="734"/>
    </row>
  </sheetData>
  <sheetProtection autoFilter="0"/>
  <mergeCells count="21">
    <mergeCell ref="J2:K2"/>
    <mergeCell ref="M2:N2"/>
    <mergeCell ref="O2:P2"/>
    <mergeCell ref="Q2:R2"/>
    <mergeCell ref="S2:T2"/>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F282"/>
  <sheetViews>
    <sheetView showGridLines="0" zoomScale="80" zoomScaleNormal="80" zoomScaleSheetLayoutView="90" workbookViewId="0">
      <pane xSplit="3" ySplit="4" topLeftCell="D5" activePane="bottomRight" state="frozen"/>
      <selection pane="topRight"/>
      <selection pane="bottomLeft"/>
      <selection pane="bottomRight" activeCell="C1" sqref="C1"/>
    </sheetView>
  </sheetViews>
  <sheetFormatPr baseColWidth="10" defaultColWidth="11.42578125" defaultRowHeight="15" customHeight="1" outlineLevelRow="2"/>
  <cols>
    <col min="1" max="1" width="22.85546875" style="286" customWidth="1"/>
    <col min="2" max="2" width="28.42578125" customWidth="1"/>
    <col min="3" max="3" width="15.28515625" style="622" customWidth="1"/>
    <col min="4" max="4" width="13.28515625" style="622" customWidth="1"/>
    <col min="5" max="5" width="14.28515625" style="640" customWidth="1"/>
    <col min="6" max="6" width="16" style="622" customWidth="1"/>
    <col min="7" max="7" width="12.42578125" style="640" customWidth="1"/>
    <col min="8" max="8" width="15.85546875" style="622" customWidth="1"/>
    <col min="9" max="9" width="12.85546875" style="640" customWidth="1"/>
    <col min="10" max="10" width="11.7109375" style="622" customWidth="1"/>
    <col min="11" max="11" width="12.42578125" style="640" customWidth="1"/>
    <col min="12" max="12" width="13" style="622" customWidth="1"/>
    <col min="13" max="13" width="9" style="641" customWidth="1"/>
    <col min="14" max="14" width="15.42578125" style="642" customWidth="1"/>
    <col min="15" max="15" width="16" style="640" customWidth="1"/>
    <col min="16" max="17" width="16" style="622" customWidth="1"/>
    <col min="18" max="18" width="11.7109375" style="643" customWidth="1"/>
    <col min="19" max="19" width="13.85546875" customWidth="1"/>
    <col min="20" max="20" width="11.42578125" customWidth="1"/>
    <col min="21" max="23" width="14.85546875" customWidth="1"/>
    <col min="24" max="25" width="11.28515625" customWidth="1"/>
    <col min="28" max="28" width="14.42578125" customWidth="1"/>
    <col min="30" max="30" width="13" style="638" customWidth="1"/>
  </cols>
  <sheetData>
    <row r="1" spans="1:30" s="637" customFormat="1" ht="51.75" customHeight="1">
      <c r="B1" s="606" t="s">
        <v>291</v>
      </c>
      <c r="C1" s="644" t="s">
        <v>292</v>
      </c>
      <c r="D1" s="795" t="s">
        <v>293</v>
      </c>
      <c r="E1" s="795"/>
      <c r="F1" s="795"/>
      <c r="G1" s="795"/>
      <c r="H1" s="795"/>
      <c r="I1" s="795"/>
      <c r="J1" s="795"/>
      <c r="K1" s="795"/>
      <c r="L1" s="795"/>
      <c r="M1" s="795"/>
      <c r="N1" s="795"/>
      <c r="O1" s="795"/>
      <c r="P1" s="795"/>
      <c r="Q1" s="795"/>
      <c r="R1" s="794" t="s">
        <v>294</v>
      </c>
      <c r="S1" s="18" t="s">
        <v>314</v>
      </c>
      <c r="AD1" s="670"/>
    </row>
    <row r="2" spans="1:30" s="637" customFormat="1" ht="47.25" customHeight="1">
      <c r="A2" s="793" t="s">
        <v>295</v>
      </c>
      <c r="B2" s="793" t="s">
        <v>334</v>
      </c>
      <c r="C2" s="645" t="s">
        <v>297</v>
      </c>
      <c r="D2" s="790" t="s">
        <v>298</v>
      </c>
      <c r="E2" s="790"/>
      <c r="F2" s="790" t="s">
        <v>299</v>
      </c>
      <c r="G2" s="790"/>
      <c r="H2" s="790" t="s">
        <v>335</v>
      </c>
      <c r="I2" s="790"/>
      <c r="J2" s="790" t="s">
        <v>304</v>
      </c>
      <c r="K2" s="790"/>
      <c r="L2" s="790" t="s">
        <v>305</v>
      </c>
      <c r="M2" s="790"/>
      <c r="N2" s="790" t="s">
        <v>336</v>
      </c>
      <c r="O2" s="790"/>
      <c r="P2" s="790" t="s">
        <v>337</v>
      </c>
      <c r="Q2" s="790"/>
      <c r="R2" s="794"/>
      <c r="X2" s="663"/>
      <c r="Y2" s="663"/>
      <c r="AD2" s="670"/>
    </row>
    <row r="3" spans="1:30" s="637" customFormat="1" ht="43.5" customHeight="1" outlineLevel="1">
      <c r="A3" s="793"/>
      <c r="B3" s="793"/>
      <c r="C3" s="403" t="s">
        <v>307</v>
      </c>
      <c r="D3" s="403" t="s">
        <v>308</v>
      </c>
      <c r="E3" s="646" t="s">
        <v>309</v>
      </c>
      <c r="F3" s="403" t="s">
        <v>308</v>
      </c>
      <c r="G3" s="646" t="s">
        <v>309</v>
      </c>
      <c r="H3" s="403" t="s">
        <v>308</v>
      </c>
      <c r="I3" s="646" t="s">
        <v>309</v>
      </c>
      <c r="J3" s="403" t="s">
        <v>308</v>
      </c>
      <c r="K3" s="646" t="s">
        <v>309</v>
      </c>
      <c r="L3" s="403" t="s">
        <v>312</v>
      </c>
      <c r="M3" s="658" t="s">
        <v>338</v>
      </c>
      <c r="N3" s="659" t="s">
        <v>310</v>
      </c>
      <c r="O3" s="646" t="s">
        <v>311</v>
      </c>
      <c r="P3" s="403" t="s">
        <v>310</v>
      </c>
      <c r="Q3" s="403" t="s">
        <v>311</v>
      </c>
      <c r="R3" s="794"/>
      <c r="AD3" s="670"/>
    </row>
    <row r="4" spans="1:30" s="487" customFormat="1" ht="21" customHeight="1" outlineLevel="1">
      <c r="A4" s="647"/>
      <c r="B4" s="648" t="s">
        <v>315</v>
      </c>
      <c r="C4" s="649">
        <v>6963990</v>
      </c>
      <c r="D4" s="257">
        <v>2738134</v>
      </c>
      <c r="E4" s="650">
        <v>0.39318465419967602</v>
      </c>
      <c r="F4" s="257">
        <v>3989638</v>
      </c>
      <c r="G4" s="651">
        <v>0.57289542345695499</v>
      </c>
      <c r="H4" s="257">
        <v>107498</v>
      </c>
      <c r="I4" s="651">
        <v>1.5436265704000101E-2</v>
      </c>
      <c r="J4" s="257">
        <v>99017</v>
      </c>
      <c r="K4" s="651">
        <v>1.4218429377411501E-2</v>
      </c>
      <c r="L4" s="257">
        <v>12510</v>
      </c>
      <c r="M4" s="651">
        <v>1.79638396953471E-3</v>
      </c>
      <c r="N4" s="660">
        <v>6946797</v>
      </c>
      <c r="O4" s="651">
        <v>0.99753115670757697</v>
      </c>
      <c r="P4" s="660">
        <v>6934287</v>
      </c>
      <c r="Q4" s="664">
        <v>0.99573477273804201</v>
      </c>
      <c r="R4" s="665">
        <v>17193</v>
      </c>
      <c r="AD4" s="634"/>
    </row>
    <row r="5" spans="1:30" ht="21" customHeight="1" outlineLevel="2">
      <c r="A5" s="652"/>
      <c r="B5" s="609" t="s">
        <v>316</v>
      </c>
      <c r="C5" s="611">
        <v>110971</v>
      </c>
      <c r="D5" s="611">
        <v>58719</v>
      </c>
      <c r="E5" s="653">
        <v>0.52913824332483295</v>
      </c>
      <c r="F5" s="611">
        <v>24776</v>
      </c>
      <c r="G5" s="654">
        <v>0.22326553784322001</v>
      </c>
      <c r="H5" s="611">
        <v>1834</v>
      </c>
      <c r="I5" s="654">
        <v>1.6526840345675899E-2</v>
      </c>
      <c r="J5" s="611">
        <v>1901</v>
      </c>
      <c r="K5" s="654">
        <v>1.7130601688729499E-2</v>
      </c>
      <c r="L5" s="611">
        <v>249</v>
      </c>
      <c r="M5" s="654">
        <v>2.2438294689603598E-3</v>
      </c>
      <c r="N5" s="611">
        <v>87479</v>
      </c>
      <c r="O5" s="654">
        <v>0.78830505267141904</v>
      </c>
      <c r="P5" s="611">
        <v>87230</v>
      </c>
      <c r="Q5" s="653">
        <v>0.78606122320245797</v>
      </c>
      <c r="R5" s="666">
        <v>23492</v>
      </c>
      <c r="S5" s="637"/>
      <c r="T5" s="637"/>
      <c r="U5" s="637"/>
      <c r="V5" s="637"/>
      <c r="W5" s="637"/>
      <c r="X5" s="487"/>
      <c r="Y5" s="487"/>
      <c r="Z5" s="487"/>
      <c r="AA5" s="487"/>
      <c r="AB5" s="487"/>
    </row>
    <row r="6" spans="1:30" outlineLevel="2">
      <c r="A6" s="655">
        <v>142</v>
      </c>
      <c r="B6" s="616" t="s">
        <v>339</v>
      </c>
      <c r="C6" s="95">
        <v>4482</v>
      </c>
      <c r="D6" s="95">
        <v>2926</v>
      </c>
      <c r="E6" s="656">
        <v>0.652833556448014</v>
      </c>
      <c r="F6" s="95">
        <v>771</v>
      </c>
      <c r="G6" s="614">
        <v>0.17202141900937101</v>
      </c>
      <c r="H6" s="95">
        <v>78</v>
      </c>
      <c r="I6" s="614">
        <v>1.7402945113788499E-2</v>
      </c>
      <c r="J6" s="95">
        <v>63</v>
      </c>
      <c r="K6" s="614">
        <v>1.40562248995984E-2</v>
      </c>
      <c r="L6" s="95">
        <v>5</v>
      </c>
      <c r="M6" s="614">
        <v>1.11557340473003E-3</v>
      </c>
      <c r="N6" s="620">
        <v>3843</v>
      </c>
      <c r="O6" s="661">
        <v>0.85742971887550201</v>
      </c>
      <c r="P6" s="662">
        <v>3838</v>
      </c>
      <c r="Q6" s="667">
        <v>0.856314145470772</v>
      </c>
      <c r="R6" s="668">
        <v>639</v>
      </c>
      <c r="S6" s="637"/>
      <c r="T6" s="637"/>
      <c r="U6" s="637" t="s">
        <v>340</v>
      </c>
      <c r="V6" s="637"/>
      <c r="W6" s="637"/>
      <c r="X6" s="628">
        <v>0.39318465419967602</v>
      </c>
      <c r="Y6" s="671"/>
    </row>
    <row r="7" spans="1:30" outlineLevel="2">
      <c r="A7" s="655">
        <v>425</v>
      </c>
      <c r="B7" s="616" t="s">
        <v>341</v>
      </c>
      <c r="C7" s="95">
        <v>8902</v>
      </c>
      <c r="D7" s="95">
        <v>5627</v>
      </c>
      <c r="E7" s="656">
        <v>0.63210514491125602</v>
      </c>
      <c r="F7" s="95">
        <v>2108</v>
      </c>
      <c r="G7" s="614">
        <v>0.236800718939564</v>
      </c>
      <c r="H7" s="95">
        <v>163</v>
      </c>
      <c r="I7" s="614">
        <v>1.8310492024264199E-2</v>
      </c>
      <c r="J7" s="95">
        <v>82</v>
      </c>
      <c r="K7" s="614">
        <v>9.2114131655807695E-3</v>
      </c>
      <c r="L7" s="95">
        <v>19</v>
      </c>
      <c r="M7" s="614">
        <v>2.1343518310492E-3</v>
      </c>
      <c r="N7" s="620">
        <v>7999</v>
      </c>
      <c r="O7" s="661">
        <v>0.89856212087171405</v>
      </c>
      <c r="P7" s="662">
        <v>7980</v>
      </c>
      <c r="Q7" s="667">
        <v>0.89642776904066501</v>
      </c>
      <c r="R7" s="668">
        <v>903</v>
      </c>
      <c r="S7" s="637"/>
      <c r="T7" s="637"/>
      <c r="U7" s="637" t="s">
        <v>342</v>
      </c>
      <c r="V7" s="637"/>
      <c r="W7" s="637"/>
      <c r="X7" s="631">
        <v>0.57289542345695499</v>
      </c>
      <c r="Y7" s="671"/>
    </row>
    <row r="8" spans="1:30" outlineLevel="2">
      <c r="A8" s="655">
        <v>579</v>
      </c>
      <c r="B8" s="380" t="s">
        <v>343</v>
      </c>
      <c r="C8" s="95">
        <v>39161</v>
      </c>
      <c r="D8" s="95">
        <v>25272</v>
      </c>
      <c r="E8" s="656">
        <v>0.64533592094175296</v>
      </c>
      <c r="F8" s="95">
        <v>14379</v>
      </c>
      <c r="G8" s="614">
        <v>0.36717652766783299</v>
      </c>
      <c r="H8" s="95">
        <v>709</v>
      </c>
      <c r="I8" s="614">
        <v>1.8104747069788801E-2</v>
      </c>
      <c r="J8" s="95">
        <v>1590</v>
      </c>
      <c r="K8" s="614">
        <v>4.06016189576364E-2</v>
      </c>
      <c r="L8" s="95">
        <v>144</v>
      </c>
      <c r="M8" s="614">
        <v>3.6771277546538599E-3</v>
      </c>
      <c r="N8" s="620">
        <v>42094</v>
      </c>
      <c r="O8" s="661">
        <v>1.07489594239167</v>
      </c>
      <c r="P8" s="662">
        <v>41950</v>
      </c>
      <c r="Q8" s="667">
        <v>1.0712188146370101</v>
      </c>
      <c r="R8" s="668">
        <v>-2933</v>
      </c>
      <c r="S8" s="637"/>
      <c r="T8" s="637"/>
      <c r="U8" s="637" t="s">
        <v>344</v>
      </c>
      <c r="V8" s="637"/>
      <c r="W8" s="637"/>
      <c r="X8" s="631">
        <v>1.5436265704000101E-2</v>
      </c>
      <c r="Y8" s="671"/>
    </row>
    <row r="9" spans="1:30" outlineLevel="1">
      <c r="A9" s="655">
        <v>585</v>
      </c>
      <c r="B9" s="616" t="s">
        <v>345</v>
      </c>
      <c r="C9" s="95">
        <v>15675</v>
      </c>
      <c r="D9" s="95">
        <v>6856</v>
      </c>
      <c r="E9" s="656">
        <v>0.43738437001594899</v>
      </c>
      <c r="F9" s="95">
        <v>2386</v>
      </c>
      <c r="G9" s="614">
        <v>0.152216905901116</v>
      </c>
      <c r="H9" s="95">
        <v>276</v>
      </c>
      <c r="I9" s="614">
        <v>1.7607655502392301E-2</v>
      </c>
      <c r="J9" s="95">
        <v>64</v>
      </c>
      <c r="K9" s="614">
        <v>4.0829346092504E-3</v>
      </c>
      <c r="L9" s="95">
        <v>14</v>
      </c>
      <c r="M9" s="614">
        <v>8.93141945773525E-4</v>
      </c>
      <c r="N9" s="620">
        <v>9596</v>
      </c>
      <c r="O9" s="661">
        <v>0.61218500797448205</v>
      </c>
      <c r="P9" s="662">
        <v>9582</v>
      </c>
      <c r="Q9" s="667">
        <v>0.611291866028708</v>
      </c>
      <c r="R9" s="668">
        <v>6079</v>
      </c>
      <c r="S9" s="637"/>
      <c r="T9" s="637"/>
      <c r="U9" s="637" t="s">
        <v>346</v>
      </c>
      <c r="V9" s="637"/>
      <c r="W9" s="637"/>
      <c r="X9" s="633">
        <v>1.4218429377411501E-2</v>
      </c>
      <c r="Y9" s="671"/>
    </row>
    <row r="10" spans="1:30" outlineLevel="2">
      <c r="A10" s="655">
        <v>591</v>
      </c>
      <c r="B10" s="616" t="s">
        <v>347</v>
      </c>
      <c r="C10" s="95">
        <v>20322</v>
      </c>
      <c r="D10" s="95">
        <v>9732</v>
      </c>
      <c r="E10" s="656">
        <v>0.478889873043992</v>
      </c>
      <c r="F10" s="95">
        <v>3938</v>
      </c>
      <c r="G10" s="614">
        <v>0.193780139750025</v>
      </c>
      <c r="H10" s="95">
        <v>283</v>
      </c>
      <c r="I10" s="614">
        <v>1.3925794705245499E-2</v>
      </c>
      <c r="J10" s="95">
        <v>95</v>
      </c>
      <c r="K10" s="614">
        <v>4.6747367385099898E-3</v>
      </c>
      <c r="L10" s="95">
        <v>32</v>
      </c>
      <c r="M10" s="614">
        <v>1.5746481645507299E-3</v>
      </c>
      <c r="N10" s="620">
        <v>14080</v>
      </c>
      <c r="O10" s="661">
        <v>0.69284519240232301</v>
      </c>
      <c r="P10" s="662">
        <v>14048</v>
      </c>
      <c r="Q10" s="667">
        <v>0.69127054423777201</v>
      </c>
      <c r="R10" s="668">
        <v>6242</v>
      </c>
      <c r="S10" s="637"/>
      <c r="T10" s="637"/>
      <c r="U10" s="637"/>
      <c r="V10" s="637"/>
      <c r="W10" s="637"/>
    </row>
    <row r="11" spans="1:30" outlineLevel="2">
      <c r="A11" s="655">
        <v>893</v>
      </c>
      <c r="B11" s="616" t="s">
        <v>348</v>
      </c>
      <c r="C11" s="95">
        <v>22429</v>
      </c>
      <c r="D11" s="95">
        <v>8306</v>
      </c>
      <c r="E11" s="656">
        <v>0.37032413393374602</v>
      </c>
      <c r="F11" s="95">
        <v>1194</v>
      </c>
      <c r="G11" s="614">
        <v>5.3234651567167501E-2</v>
      </c>
      <c r="H11" s="95">
        <v>325</v>
      </c>
      <c r="I11" s="614">
        <v>1.4490168977662801E-2</v>
      </c>
      <c r="J11" s="95">
        <v>7</v>
      </c>
      <c r="K11" s="614">
        <v>3.1209594721120002E-4</v>
      </c>
      <c r="L11" s="95">
        <v>35</v>
      </c>
      <c r="M11" s="614">
        <v>1.560479736056E-3</v>
      </c>
      <c r="N11" s="620">
        <v>9867</v>
      </c>
      <c r="O11" s="661">
        <v>0.43992153016184399</v>
      </c>
      <c r="P11" s="662">
        <v>9832</v>
      </c>
      <c r="Q11" s="667">
        <v>0.43836105042578799</v>
      </c>
      <c r="R11" s="668">
        <v>12562</v>
      </c>
      <c r="S11" s="637"/>
      <c r="T11" s="637"/>
      <c r="U11" s="637"/>
      <c r="V11" s="637"/>
      <c r="W11" s="637"/>
      <c r="AB11" s="634"/>
    </row>
    <row r="12" spans="1:30" ht="12.75" outlineLevel="2">
      <c r="A12" s="652"/>
      <c r="B12" s="609" t="s">
        <v>317</v>
      </c>
      <c r="C12" s="611">
        <v>265907</v>
      </c>
      <c r="D12" s="611">
        <v>229061</v>
      </c>
      <c r="E12" s="653">
        <v>0.86143275656526497</v>
      </c>
      <c r="F12" s="611">
        <v>34245</v>
      </c>
      <c r="G12" s="654">
        <v>0.12878562805793001</v>
      </c>
      <c r="H12" s="611">
        <v>4256</v>
      </c>
      <c r="I12" s="654">
        <v>1.6005595941438199E-2</v>
      </c>
      <c r="J12" s="611">
        <v>2131</v>
      </c>
      <c r="K12" s="654">
        <v>8.0140801107154002E-3</v>
      </c>
      <c r="L12" s="611">
        <v>541</v>
      </c>
      <c r="M12" s="654">
        <v>2.0345459126687102E-3</v>
      </c>
      <c r="N12" s="611">
        <v>270234</v>
      </c>
      <c r="O12" s="654">
        <v>1.0162726065880201</v>
      </c>
      <c r="P12" s="611">
        <v>269693</v>
      </c>
      <c r="Q12" s="653">
        <v>1.0142380606753501</v>
      </c>
      <c r="R12" s="669">
        <v>-4327</v>
      </c>
      <c r="S12" s="637"/>
      <c r="T12" s="637"/>
      <c r="U12" s="637"/>
      <c r="V12" s="637"/>
      <c r="W12" s="637"/>
    </row>
    <row r="13" spans="1:30" outlineLevel="2">
      <c r="A13" s="381">
        <v>120</v>
      </c>
      <c r="B13" s="616" t="s">
        <v>349</v>
      </c>
      <c r="C13" s="95">
        <v>28944</v>
      </c>
      <c r="D13" s="95">
        <v>23148</v>
      </c>
      <c r="E13" s="656">
        <v>0.79975124378109497</v>
      </c>
      <c r="F13" s="95">
        <v>1316</v>
      </c>
      <c r="G13" s="614">
        <v>4.5467108899944701E-2</v>
      </c>
      <c r="H13" s="95">
        <v>373</v>
      </c>
      <c r="I13" s="614">
        <v>1.28869541182974E-2</v>
      </c>
      <c r="J13" s="95">
        <v>167</v>
      </c>
      <c r="K13" s="614">
        <v>5.76976229961305E-3</v>
      </c>
      <c r="L13" s="95">
        <v>55</v>
      </c>
      <c r="M13" s="614">
        <v>1.9002211166390299E-3</v>
      </c>
      <c r="N13" s="620">
        <v>25059</v>
      </c>
      <c r="O13" s="661">
        <v>0.86577529021558897</v>
      </c>
      <c r="P13" s="662">
        <v>25004</v>
      </c>
      <c r="Q13" s="667">
        <v>0.86387506909894995</v>
      </c>
      <c r="R13" s="668">
        <v>3885</v>
      </c>
      <c r="S13" s="637"/>
      <c r="T13" s="637"/>
      <c r="U13" s="637"/>
      <c r="V13" s="637"/>
      <c r="W13" s="637"/>
    </row>
    <row r="14" spans="1:30" outlineLevel="2">
      <c r="A14" s="381">
        <v>154</v>
      </c>
      <c r="B14" s="616" t="s">
        <v>350</v>
      </c>
      <c r="C14" s="95">
        <v>93976</v>
      </c>
      <c r="D14" s="95">
        <v>79852</v>
      </c>
      <c r="E14" s="656">
        <v>0.84970630799352997</v>
      </c>
      <c r="F14" s="95">
        <v>19582</v>
      </c>
      <c r="G14" s="614">
        <v>0.20837235038733301</v>
      </c>
      <c r="H14" s="95">
        <v>1905</v>
      </c>
      <c r="I14" s="614">
        <v>2.0271133055248199E-2</v>
      </c>
      <c r="J14" s="95">
        <v>1431</v>
      </c>
      <c r="K14" s="614">
        <v>1.5227292074572201E-2</v>
      </c>
      <c r="L14" s="95">
        <v>195</v>
      </c>
      <c r="M14" s="614">
        <v>2.0749978717970502E-3</v>
      </c>
      <c r="N14" s="620">
        <v>102965</v>
      </c>
      <c r="O14" s="661">
        <v>1.0956520813824799</v>
      </c>
      <c r="P14" s="662">
        <v>102770</v>
      </c>
      <c r="Q14" s="667">
        <v>1.0935770835106799</v>
      </c>
      <c r="R14" s="668">
        <v>-8989</v>
      </c>
      <c r="S14" s="637"/>
      <c r="T14" s="637"/>
      <c r="U14" s="637" t="s">
        <v>340</v>
      </c>
      <c r="V14" s="637"/>
      <c r="W14" s="637"/>
      <c r="X14" s="628">
        <v>0.52913824332483295</v>
      </c>
      <c r="Y14" s="671"/>
      <c r="Z14" s="2"/>
      <c r="AA14" s="629"/>
    </row>
    <row r="15" spans="1:30" outlineLevel="2">
      <c r="A15" s="381">
        <v>250</v>
      </c>
      <c r="B15" s="616" t="s">
        <v>351</v>
      </c>
      <c r="C15" s="95">
        <v>56596</v>
      </c>
      <c r="D15" s="95">
        <v>48992</v>
      </c>
      <c r="E15" s="656">
        <v>0.86564421513887901</v>
      </c>
      <c r="F15" s="95">
        <v>8548</v>
      </c>
      <c r="G15" s="614">
        <v>0.15103540886281699</v>
      </c>
      <c r="H15" s="95">
        <v>711</v>
      </c>
      <c r="I15" s="614">
        <v>1.2562725280938601E-2</v>
      </c>
      <c r="J15" s="95">
        <v>199</v>
      </c>
      <c r="K15" s="614">
        <v>3.5161495512050301E-3</v>
      </c>
      <c r="L15" s="95">
        <v>86</v>
      </c>
      <c r="M15" s="614">
        <v>1.51954201710368E-3</v>
      </c>
      <c r="N15" s="620">
        <v>58536</v>
      </c>
      <c r="O15" s="661">
        <v>1.03427804085094</v>
      </c>
      <c r="P15" s="662">
        <v>58450</v>
      </c>
      <c r="Q15" s="667">
        <v>1.0327584988338401</v>
      </c>
      <c r="R15" s="668">
        <v>-1940</v>
      </c>
      <c r="S15" s="637"/>
      <c r="T15" s="637"/>
      <c r="U15" s="637" t="s">
        <v>342</v>
      </c>
      <c r="V15" s="637"/>
      <c r="W15" s="637"/>
      <c r="X15" s="631">
        <v>0.22326553784322001</v>
      </c>
      <c r="Y15" s="671"/>
      <c r="Z15" s="2"/>
      <c r="AA15" s="629"/>
    </row>
    <row r="16" spans="1:30" outlineLevel="2">
      <c r="A16" s="381">
        <v>495</v>
      </c>
      <c r="B16" s="616" t="s">
        <v>352</v>
      </c>
      <c r="C16" s="95">
        <v>29853</v>
      </c>
      <c r="D16" s="95">
        <v>26739</v>
      </c>
      <c r="E16" s="656">
        <v>0.89568887548990095</v>
      </c>
      <c r="F16" s="95">
        <v>1196</v>
      </c>
      <c r="G16" s="614">
        <v>4.0062975245368997E-2</v>
      </c>
      <c r="H16" s="95">
        <v>389</v>
      </c>
      <c r="I16" s="614">
        <v>1.30305161960272E-2</v>
      </c>
      <c r="J16" s="95">
        <v>118</v>
      </c>
      <c r="K16" s="614">
        <v>3.95270157103139E-3</v>
      </c>
      <c r="L16" s="95">
        <v>32</v>
      </c>
      <c r="M16" s="614">
        <v>1.0719190701102099E-3</v>
      </c>
      <c r="N16" s="620">
        <v>28474</v>
      </c>
      <c r="O16" s="661">
        <v>0.95380698757243798</v>
      </c>
      <c r="P16" s="662">
        <v>28442</v>
      </c>
      <c r="Q16" s="667">
        <v>0.95273506850232803</v>
      </c>
      <c r="R16" s="668">
        <v>1379</v>
      </c>
      <c r="S16" s="637"/>
      <c r="T16" s="637"/>
      <c r="U16" s="637" t="s">
        <v>344</v>
      </c>
      <c r="V16" s="637"/>
      <c r="W16" s="637"/>
      <c r="X16" s="631">
        <v>1.6526840345675899E-2</v>
      </c>
      <c r="Y16" s="671"/>
      <c r="Z16" s="2"/>
      <c r="AA16" s="629"/>
    </row>
    <row r="17" spans="1:28" outlineLevel="2">
      <c r="A17" s="381">
        <v>790</v>
      </c>
      <c r="B17" s="616" t="s">
        <v>353</v>
      </c>
      <c r="C17" s="95">
        <v>29542</v>
      </c>
      <c r="D17" s="95">
        <v>25495</v>
      </c>
      <c r="E17" s="656">
        <v>0.86300859792837303</v>
      </c>
      <c r="F17" s="95">
        <v>1953</v>
      </c>
      <c r="G17" s="614">
        <v>6.6109268160584905E-2</v>
      </c>
      <c r="H17" s="95">
        <v>452</v>
      </c>
      <c r="I17" s="614">
        <v>1.5300250490826599E-2</v>
      </c>
      <c r="J17" s="95">
        <v>149</v>
      </c>
      <c r="K17" s="614">
        <v>5.0436666440999301E-3</v>
      </c>
      <c r="L17" s="95">
        <v>133</v>
      </c>
      <c r="M17" s="614">
        <v>4.5020648568140304E-3</v>
      </c>
      <c r="N17" s="620">
        <v>28182</v>
      </c>
      <c r="O17" s="661">
        <v>0.95396384808069901</v>
      </c>
      <c r="P17" s="662">
        <v>28049</v>
      </c>
      <c r="Q17" s="667">
        <v>0.94946178322388497</v>
      </c>
      <c r="R17" s="668">
        <v>1360</v>
      </c>
      <c r="S17" s="637"/>
      <c r="T17" s="637"/>
      <c r="U17" s="637" t="s">
        <v>346</v>
      </c>
      <c r="V17" s="637"/>
      <c r="W17" s="637"/>
      <c r="X17" s="633">
        <v>1.7130601688729499E-2</v>
      </c>
      <c r="Y17" s="671"/>
      <c r="Z17" s="2"/>
      <c r="AA17" s="629"/>
    </row>
    <row r="18" spans="1:28" outlineLevel="2">
      <c r="A18" s="381">
        <v>895</v>
      </c>
      <c r="B18" s="380" t="s">
        <v>354</v>
      </c>
      <c r="C18" s="95">
        <v>26996</v>
      </c>
      <c r="D18" s="95">
        <v>24835</v>
      </c>
      <c r="E18" s="656">
        <v>0.91995110386723999</v>
      </c>
      <c r="F18" s="95">
        <v>1650</v>
      </c>
      <c r="G18" s="614">
        <v>6.1120165950511202E-2</v>
      </c>
      <c r="H18" s="95">
        <v>426</v>
      </c>
      <c r="I18" s="614">
        <v>1.5780115572677399E-2</v>
      </c>
      <c r="J18" s="95">
        <v>67</v>
      </c>
      <c r="K18" s="614">
        <v>2.4818491628389402E-3</v>
      </c>
      <c r="L18" s="95">
        <v>40</v>
      </c>
      <c r="M18" s="614">
        <v>1.4817009927396701E-3</v>
      </c>
      <c r="N18" s="620">
        <v>27018</v>
      </c>
      <c r="O18" s="661">
        <v>1.0008149355460101</v>
      </c>
      <c r="P18" s="662">
        <v>26978</v>
      </c>
      <c r="Q18" s="667">
        <v>0.99933323455326695</v>
      </c>
      <c r="R18" s="668">
        <v>-22</v>
      </c>
      <c r="S18" s="637"/>
      <c r="T18" s="637"/>
      <c r="U18" s="637"/>
      <c r="V18" s="637"/>
      <c r="W18" s="637"/>
      <c r="Z18" s="2"/>
      <c r="AA18" s="629"/>
    </row>
    <row r="19" spans="1:28" ht="12.75" outlineLevel="1">
      <c r="A19" s="652"/>
      <c r="B19" s="609" t="s">
        <v>318</v>
      </c>
      <c r="C19" s="611">
        <v>522249</v>
      </c>
      <c r="D19" s="611">
        <v>400264</v>
      </c>
      <c r="E19" s="653">
        <v>0.76642367912624099</v>
      </c>
      <c r="F19" s="611">
        <v>193416</v>
      </c>
      <c r="G19" s="654">
        <v>0.370352073436234</v>
      </c>
      <c r="H19" s="611">
        <v>9881</v>
      </c>
      <c r="I19" s="654">
        <v>1.89200936717926E-2</v>
      </c>
      <c r="J19" s="611">
        <v>10334</v>
      </c>
      <c r="K19" s="654">
        <v>1.9787496002864498E-2</v>
      </c>
      <c r="L19" s="611">
        <v>1082</v>
      </c>
      <c r="M19" s="654">
        <v>2.0718086583219899E-3</v>
      </c>
      <c r="N19" s="611">
        <v>614977</v>
      </c>
      <c r="O19" s="654">
        <v>1.17755515089545</v>
      </c>
      <c r="P19" s="611">
        <v>613895</v>
      </c>
      <c r="Q19" s="653">
        <v>1.17548334223713</v>
      </c>
      <c r="R19" s="669">
        <v>-92728</v>
      </c>
      <c r="S19" s="637"/>
      <c r="T19" s="637"/>
      <c r="U19" s="637"/>
      <c r="V19" s="637"/>
      <c r="W19" s="637"/>
    </row>
    <row r="20" spans="1:28" outlineLevel="2">
      <c r="A20" s="381">
        <v>45</v>
      </c>
      <c r="B20" s="616" t="s">
        <v>355</v>
      </c>
      <c r="C20" s="95">
        <v>125881</v>
      </c>
      <c r="D20" s="95">
        <v>66254</v>
      </c>
      <c r="E20" s="656">
        <v>0.52632247916683195</v>
      </c>
      <c r="F20" s="95">
        <v>79498</v>
      </c>
      <c r="G20" s="614">
        <v>0.63153295572802903</v>
      </c>
      <c r="H20" s="95">
        <v>2131</v>
      </c>
      <c r="I20" s="614">
        <v>1.6928686616725301E-2</v>
      </c>
      <c r="J20" s="95">
        <v>3407</v>
      </c>
      <c r="K20" s="614">
        <v>2.70652441591662E-2</v>
      </c>
      <c r="L20" s="95">
        <v>272</v>
      </c>
      <c r="M20" s="614">
        <v>2.1607708867899E-3</v>
      </c>
      <c r="N20" s="620">
        <v>151562</v>
      </c>
      <c r="O20" s="661">
        <v>1.20401013655754</v>
      </c>
      <c r="P20" s="662">
        <v>151290</v>
      </c>
      <c r="Q20" s="667">
        <v>1.2018493656707501</v>
      </c>
      <c r="R20" s="668">
        <v>-25681</v>
      </c>
      <c r="S20" s="637"/>
      <c r="T20" s="637"/>
      <c r="U20" s="637"/>
      <c r="V20" s="637"/>
      <c r="W20" s="637"/>
    </row>
    <row r="21" spans="1:28" outlineLevel="2">
      <c r="A21" s="381">
        <v>51</v>
      </c>
      <c r="B21" s="616" t="s">
        <v>356</v>
      </c>
      <c r="C21" s="95">
        <v>31950</v>
      </c>
      <c r="D21" s="95">
        <v>24702</v>
      </c>
      <c r="E21" s="656">
        <v>0.77314553990610302</v>
      </c>
      <c r="F21" s="95">
        <v>3831</v>
      </c>
      <c r="G21" s="614">
        <v>0.119906103286385</v>
      </c>
      <c r="H21" s="95">
        <v>640</v>
      </c>
      <c r="I21" s="614">
        <v>2.0031298904538301E-2</v>
      </c>
      <c r="J21" s="95">
        <v>169</v>
      </c>
      <c r="K21" s="614">
        <v>5.2895148669796603E-3</v>
      </c>
      <c r="L21" s="95">
        <v>31</v>
      </c>
      <c r="M21" s="614">
        <v>9.70266040688576E-4</v>
      </c>
      <c r="N21" s="620">
        <v>29373</v>
      </c>
      <c r="O21" s="661">
        <v>0.91934272300469499</v>
      </c>
      <c r="P21" s="662">
        <v>29342</v>
      </c>
      <c r="Q21" s="667">
        <v>0.91837245696400605</v>
      </c>
      <c r="R21" s="668">
        <v>2577</v>
      </c>
      <c r="S21" s="637"/>
      <c r="T21" s="637"/>
      <c r="U21" s="637"/>
      <c r="V21" s="637"/>
      <c r="W21" s="637"/>
    </row>
    <row r="22" spans="1:28" outlineLevel="2">
      <c r="A22" s="381">
        <v>147</v>
      </c>
      <c r="B22" s="616" t="s">
        <v>357</v>
      </c>
      <c r="C22" s="95">
        <v>51298</v>
      </c>
      <c r="D22" s="95">
        <v>32116</v>
      </c>
      <c r="E22" s="656">
        <v>0.62606729307185505</v>
      </c>
      <c r="F22" s="95">
        <v>26383</v>
      </c>
      <c r="G22" s="614">
        <v>0.51430855004093701</v>
      </c>
      <c r="H22" s="95">
        <v>524</v>
      </c>
      <c r="I22" s="614">
        <v>1.02148231899879E-2</v>
      </c>
      <c r="J22" s="95">
        <v>2492</v>
      </c>
      <c r="K22" s="614">
        <v>4.8578891964598997E-2</v>
      </c>
      <c r="L22" s="95">
        <v>131</v>
      </c>
      <c r="M22" s="614">
        <v>2.5537057974969802E-3</v>
      </c>
      <c r="N22" s="620">
        <v>61646</v>
      </c>
      <c r="O22" s="661">
        <v>1.2017232640648801</v>
      </c>
      <c r="P22" s="662">
        <v>61515</v>
      </c>
      <c r="Q22" s="667">
        <v>1.19916955826738</v>
      </c>
      <c r="R22" s="668">
        <v>-10348</v>
      </c>
      <c r="S22" s="637"/>
      <c r="T22" s="637"/>
      <c r="U22" s="637"/>
      <c r="V22" s="637"/>
      <c r="W22" s="637"/>
      <c r="AB22" s="286"/>
    </row>
    <row r="23" spans="1:28" outlineLevel="2">
      <c r="A23" s="381">
        <v>172</v>
      </c>
      <c r="B23" s="616" t="s">
        <v>358</v>
      </c>
      <c r="C23" s="95">
        <v>56664</v>
      </c>
      <c r="D23" s="95">
        <v>43524</v>
      </c>
      <c r="E23" s="656">
        <v>0.76810673443456201</v>
      </c>
      <c r="F23" s="95">
        <v>30837</v>
      </c>
      <c r="G23" s="614">
        <v>0.54420796272765803</v>
      </c>
      <c r="H23" s="95">
        <v>838</v>
      </c>
      <c r="I23" s="614">
        <v>1.4788931243823199E-2</v>
      </c>
      <c r="J23" s="95">
        <v>1512</v>
      </c>
      <c r="K23" s="614">
        <v>2.66836086404066E-2</v>
      </c>
      <c r="L23" s="95">
        <v>120</v>
      </c>
      <c r="M23" s="614">
        <v>2.1177467174925899E-3</v>
      </c>
      <c r="N23" s="620">
        <v>76831</v>
      </c>
      <c r="O23" s="661">
        <v>1.3559049837639401</v>
      </c>
      <c r="P23" s="662">
        <v>76711</v>
      </c>
      <c r="Q23" s="667">
        <v>1.3537872370464501</v>
      </c>
      <c r="R23" s="668">
        <v>-20167</v>
      </c>
      <c r="S23" s="637"/>
      <c r="T23" s="637"/>
      <c r="U23" s="637"/>
      <c r="V23" s="637"/>
      <c r="W23" s="637"/>
    </row>
    <row r="24" spans="1:28" outlineLevel="2">
      <c r="A24" s="381">
        <v>475</v>
      </c>
      <c r="B24" s="616" t="s">
        <v>359</v>
      </c>
      <c r="C24" s="95">
        <v>6023</v>
      </c>
      <c r="D24" s="95">
        <v>4893</v>
      </c>
      <c r="E24" s="656">
        <v>0.81238585422546905</v>
      </c>
      <c r="F24" s="95">
        <v>283</v>
      </c>
      <c r="G24" s="614">
        <v>4.6986551552382502E-2</v>
      </c>
      <c r="H24" s="95">
        <v>86</v>
      </c>
      <c r="I24" s="614">
        <v>1.42785987049643E-2</v>
      </c>
      <c r="J24" s="95">
        <v>17</v>
      </c>
      <c r="K24" s="614">
        <v>2.8225136974929402E-3</v>
      </c>
      <c r="L24" s="95">
        <v>3</v>
      </c>
      <c r="M24" s="614">
        <v>4.9809065249875497E-4</v>
      </c>
      <c r="N24" s="620">
        <v>5282</v>
      </c>
      <c r="O24" s="661">
        <v>0.876971608832808</v>
      </c>
      <c r="P24" s="662">
        <v>5279</v>
      </c>
      <c r="Q24" s="667">
        <v>0.87647351818030905</v>
      </c>
      <c r="R24" s="668">
        <v>741</v>
      </c>
      <c r="S24" s="637"/>
      <c r="T24" s="637"/>
      <c r="U24" s="637"/>
      <c r="V24" s="637"/>
      <c r="W24" s="637"/>
    </row>
    <row r="25" spans="1:28" outlineLevel="2">
      <c r="A25" s="381">
        <v>480</v>
      </c>
      <c r="B25" s="616" t="s">
        <v>360</v>
      </c>
      <c r="C25" s="95">
        <v>13717</v>
      </c>
      <c r="D25" s="95">
        <v>20596</v>
      </c>
      <c r="E25" s="656">
        <v>1.5014944958810199</v>
      </c>
      <c r="F25" s="95">
        <v>2134</v>
      </c>
      <c r="G25" s="614">
        <v>0.15557337610264599</v>
      </c>
      <c r="H25" s="95">
        <v>295</v>
      </c>
      <c r="I25" s="614">
        <v>2.1506160239119301E-2</v>
      </c>
      <c r="J25" s="95">
        <v>216</v>
      </c>
      <c r="K25" s="614">
        <v>1.57468834293213E-2</v>
      </c>
      <c r="L25" s="95">
        <v>27</v>
      </c>
      <c r="M25" s="614">
        <v>1.96836042866516E-3</v>
      </c>
      <c r="N25" s="620">
        <v>23268</v>
      </c>
      <c r="O25" s="661">
        <v>1.69628927608078</v>
      </c>
      <c r="P25" s="662">
        <v>23241</v>
      </c>
      <c r="Q25" s="667">
        <v>1.69432091565211</v>
      </c>
      <c r="R25" s="668">
        <v>-9551</v>
      </c>
      <c r="S25" s="637"/>
      <c r="T25" s="637"/>
      <c r="U25" s="637"/>
      <c r="V25" s="637"/>
      <c r="W25" s="637"/>
    </row>
    <row r="26" spans="1:28" outlineLevel="2">
      <c r="A26" s="381">
        <v>490</v>
      </c>
      <c r="B26" s="616" t="s">
        <v>361</v>
      </c>
      <c r="C26" s="95">
        <v>42372</v>
      </c>
      <c r="D26" s="95">
        <v>49480</v>
      </c>
      <c r="E26" s="656">
        <v>1.16775228924762</v>
      </c>
      <c r="F26" s="95">
        <v>5766</v>
      </c>
      <c r="G26" s="614">
        <v>0.13608043047295401</v>
      </c>
      <c r="H26" s="95">
        <v>1075</v>
      </c>
      <c r="I26" s="614">
        <v>2.5370527706976301E-2</v>
      </c>
      <c r="J26" s="95">
        <v>358</v>
      </c>
      <c r="K26" s="614">
        <v>8.4489757386953593E-3</v>
      </c>
      <c r="L26" s="95">
        <v>97</v>
      </c>
      <c r="M26" s="614">
        <v>2.2892476163504198E-3</v>
      </c>
      <c r="N26" s="620">
        <v>56776</v>
      </c>
      <c r="O26" s="661">
        <v>1.3399414707825901</v>
      </c>
      <c r="P26" s="662">
        <v>56679</v>
      </c>
      <c r="Q26" s="667">
        <v>1.33765222316624</v>
      </c>
      <c r="R26" s="668">
        <v>-14404</v>
      </c>
      <c r="S26" s="637"/>
      <c r="T26" s="637"/>
      <c r="U26" s="637"/>
      <c r="V26" s="637"/>
      <c r="W26" s="637"/>
    </row>
    <row r="27" spans="1:28" outlineLevel="2">
      <c r="A27" s="381">
        <v>659</v>
      </c>
      <c r="B27" s="616" t="s">
        <v>362</v>
      </c>
      <c r="C27" s="95">
        <v>19844</v>
      </c>
      <c r="D27" s="95">
        <v>21385</v>
      </c>
      <c r="E27" s="656">
        <v>1.07765571457367</v>
      </c>
      <c r="F27" s="95">
        <v>1852</v>
      </c>
      <c r="G27" s="614">
        <v>9.3327958072969203E-2</v>
      </c>
      <c r="H27" s="95">
        <v>371</v>
      </c>
      <c r="I27" s="614">
        <v>1.8695827454142298E-2</v>
      </c>
      <c r="J27" s="95">
        <v>140</v>
      </c>
      <c r="K27" s="614">
        <v>7.05502922797823E-3</v>
      </c>
      <c r="L27" s="95">
        <v>26</v>
      </c>
      <c r="M27" s="614">
        <v>1.3102197137673901E-3</v>
      </c>
      <c r="N27" s="620">
        <v>23774</v>
      </c>
      <c r="O27" s="661">
        <v>1.1980447490425301</v>
      </c>
      <c r="P27" s="662">
        <v>23748</v>
      </c>
      <c r="Q27" s="667">
        <v>1.1967345293287599</v>
      </c>
      <c r="R27" s="668">
        <v>-3930</v>
      </c>
      <c r="S27" s="637"/>
      <c r="T27" s="637"/>
      <c r="U27" s="637"/>
      <c r="V27" s="637"/>
      <c r="W27" s="637"/>
    </row>
    <row r="28" spans="1:28" outlineLevel="2">
      <c r="A28" s="381">
        <v>665</v>
      </c>
      <c r="B28" s="616" t="s">
        <v>363</v>
      </c>
      <c r="C28" s="95">
        <v>32528</v>
      </c>
      <c r="D28" s="95">
        <v>29142</v>
      </c>
      <c r="E28" s="656">
        <v>0.89590506640432899</v>
      </c>
      <c r="F28" s="95">
        <v>2604</v>
      </c>
      <c r="G28" s="614">
        <v>8.0054107230693602E-2</v>
      </c>
      <c r="H28" s="95">
        <v>569</v>
      </c>
      <c r="I28" s="614">
        <v>1.7492621741269102E-2</v>
      </c>
      <c r="J28" s="95">
        <v>476</v>
      </c>
      <c r="K28" s="614">
        <v>1.463354648303E-2</v>
      </c>
      <c r="L28" s="95">
        <v>58</v>
      </c>
      <c r="M28" s="614">
        <v>1.78307919331038E-3</v>
      </c>
      <c r="N28" s="620">
        <v>32849</v>
      </c>
      <c r="O28" s="661">
        <v>1.0098684210526301</v>
      </c>
      <c r="P28" s="662">
        <v>32791</v>
      </c>
      <c r="Q28" s="667">
        <v>1.0080853418593201</v>
      </c>
      <c r="R28" s="668">
        <v>-321</v>
      </c>
      <c r="S28" s="637"/>
      <c r="T28" s="637"/>
      <c r="U28" s="637" t="s">
        <v>340</v>
      </c>
      <c r="V28" s="637"/>
      <c r="W28" s="637"/>
      <c r="X28" s="628">
        <v>0.86143275656526497</v>
      </c>
      <c r="Y28" s="671"/>
    </row>
    <row r="29" spans="1:28" outlineLevel="2">
      <c r="A29" s="381">
        <v>837</v>
      </c>
      <c r="B29" s="616" t="s">
        <v>364</v>
      </c>
      <c r="C29" s="95">
        <v>130286</v>
      </c>
      <c r="D29" s="95">
        <v>100829</v>
      </c>
      <c r="E29" s="656">
        <v>0.77390510108530497</v>
      </c>
      <c r="F29" s="95">
        <v>39990</v>
      </c>
      <c r="G29" s="614">
        <v>0.306940116359394</v>
      </c>
      <c r="H29" s="95">
        <v>3160</v>
      </c>
      <c r="I29" s="614">
        <v>2.4254332775586002E-2</v>
      </c>
      <c r="J29" s="95">
        <v>1543</v>
      </c>
      <c r="K29" s="614">
        <v>1.1843175782509201E-2</v>
      </c>
      <c r="L29" s="95">
        <v>311</v>
      </c>
      <c r="M29" s="614">
        <v>2.3870561687364699E-3</v>
      </c>
      <c r="N29" s="620">
        <v>145833</v>
      </c>
      <c r="O29" s="661">
        <v>1.11932978217153</v>
      </c>
      <c r="P29" s="662">
        <v>145522</v>
      </c>
      <c r="Q29" s="667">
        <v>1.11694272600279</v>
      </c>
      <c r="R29" s="668">
        <v>-15547</v>
      </c>
      <c r="S29" s="637"/>
      <c r="T29" s="637"/>
      <c r="U29" s="637" t="s">
        <v>342</v>
      </c>
      <c r="V29" s="637"/>
      <c r="W29" s="637"/>
      <c r="X29" s="631">
        <v>0.12878562805793001</v>
      </c>
      <c r="Y29" s="671"/>
    </row>
    <row r="30" spans="1:28" outlineLevel="2">
      <c r="A30" s="381">
        <v>873</v>
      </c>
      <c r="B30" s="616" t="s">
        <v>365</v>
      </c>
      <c r="C30" s="95">
        <v>11686</v>
      </c>
      <c r="D30" s="95">
        <v>7343</v>
      </c>
      <c r="E30" s="656">
        <v>0.62835871983570102</v>
      </c>
      <c r="F30" s="95">
        <v>238</v>
      </c>
      <c r="G30" s="614">
        <v>2.0366250213931202E-2</v>
      </c>
      <c r="H30" s="95">
        <v>192</v>
      </c>
      <c r="I30" s="614">
        <v>1.64299161389697E-2</v>
      </c>
      <c r="J30" s="95">
        <v>4</v>
      </c>
      <c r="K30" s="614">
        <v>3.4228991956186899E-4</v>
      </c>
      <c r="L30" s="95">
        <v>6</v>
      </c>
      <c r="M30" s="614">
        <v>5.13434879342803E-4</v>
      </c>
      <c r="N30" s="620">
        <v>7783</v>
      </c>
      <c r="O30" s="661">
        <v>0.66601061098750602</v>
      </c>
      <c r="P30" s="662">
        <v>7777</v>
      </c>
      <c r="Q30" s="667">
        <v>0.66549717610816395</v>
      </c>
      <c r="R30" s="668">
        <v>3903</v>
      </c>
      <c r="S30" s="637"/>
      <c r="T30" s="637"/>
      <c r="U30" s="637" t="s">
        <v>344</v>
      </c>
      <c r="V30" s="637"/>
      <c r="W30" s="637"/>
      <c r="X30" s="631">
        <v>1.6005595941438199E-2</v>
      </c>
      <c r="Y30" s="671"/>
    </row>
    <row r="31" spans="1:28" ht="12.75" outlineLevel="2">
      <c r="A31" s="652"/>
      <c r="B31" s="609" t="s">
        <v>319</v>
      </c>
      <c r="C31" s="611">
        <v>217500</v>
      </c>
      <c r="D31" s="611">
        <v>145988</v>
      </c>
      <c r="E31" s="653">
        <v>0.67120919540229895</v>
      </c>
      <c r="F31" s="611">
        <v>40242</v>
      </c>
      <c r="G31" s="654">
        <v>0.18502068965517199</v>
      </c>
      <c r="H31" s="611">
        <v>3196</v>
      </c>
      <c r="I31" s="654">
        <v>1.4694252873563201E-2</v>
      </c>
      <c r="J31" s="611">
        <v>1077</v>
      </c>
      <c r="K31" s="654">
        <v>4.9517241379310297E-3</v>
      </c>
      <c r="L31" s="611">
        <v>431</v>
      </c>
      <c r="M31" s="654">
        <v>1.9816091954022999E-3</v>
      </c>
      <c r="N31" s="611">
        <v>190934</v>
      </c>
      <c r="O31" s="654">
        <v>0.87785747126436797</v>
      </c>
      <c r="P31" s="611">
        <v>190503</v>
      </c>
      <c r="Q31" s="653">
        <v>0.87587586206896595</v>
      </c>
      <c r="R31" s="669">
        <v>26566</v>
      </c>
      <c r="S31" s="637"/>
      <c r="T31" s="637"/>
      <c r="U31" s="637" t="s">
        <v>346</v>
      </c>
      <c r="V31" s="637"/>
      <c r="W31" s="637"/>
      <c r="X31" s="633">
        <v>8.0140801107154002E-3</v>
      </c>
      <c r="Y31" s="671"/>
    </row>
    <row r="32" spans="1:28" outlineLevel="2">
      <c r="A32" s="381">
        <v>31</v>
      </c>
      <c r="B32" s="616" t="s">
        <v>366</v>
      </c>
      <c r="C32" s="95">
        <v>29394</v>
      </c>
      <c r="D32" s="95">
        <v>18324</v>
      </c>
      <c r="E32" s="656">
        <v>0.62339252908756904</v>
      </c>
      <c r="F32" s="95">
        <v>3111</v>
      </c>
      <c r="G32" s="614">
        <v>0.105837926107369</v>
      </c>
      <c r="H32" s="95">
        <v>443</v>
      </c>
      <c r="I32" s="614">
        <v>1.50711029461795E-2</v>
      </c>
      <c r="J32" s="95">
        <v>109</v>
      </c>
      <c r="K32" s="614">
        <v>3.7082397768252E-3</v>
      </c>
      <c r="L32" s="95">
        <v>44</v>
      </c>
      <c r="M32" s="614">
        <v>1.4969041300945799E-3</v>
      </c>
      <c r="N32" s="620">
        <v>22031</v>
      </c>
      <c r="O32" s="661">
        <v>0.74950670204803704</v>
      </c>
      <c r="P32" s="662">
        <v>21987</v>
      </c>
      <c r="Q32" s="667">
        <v>0.74800979791794198</v>
      </c>
      <c r="R32" s="668">
        <v>7363</v>
      </c>
      <c r="S32" s="637"/>
      <c r="T32" s="637"/>
      <c r="U32" s="637"/>
      <c r="V32" s="637"/>
      <c r="W32" s="637"/>
    </row>
    <row r="33" spans="1:25" outlineLevel="2">
      <c r="A33" s="381">
        <v>40</v>
      </c>
      <c r="B33" s="616" t="s">
        <v>367</v>
      </c>
      <c r="C33" s="95">
        <v>21307</v>
      </c>
      <c r="D33" s="95">
        <v>15628</v>
      </c>
      <c r="E33" s="656">
        <v>0.73346787440747196</v>
      </c>
      <c r="F33" s="95">
        <v>1474</v>
      </c>
      <c r="G33" s="614">
        <v>6.9179143004646407E-2</v>
      </c>
      <c r="H33" s="95">
        <v>259</v>
      </c>
      <c r="I33" s="614">
        <v>1.2155629605294E-2</v>
      </c>
      <c r="J33" s="95">
        <v>54</v>
      </c>
      <c r="K33" s="614">
        <v>2.5343783733045499E-3</v>
      </c>
      <c r="L33" s="95">
        <v>59</v>
      </c>
      <c r="M33" s="614">
        <v>2.7690430374994099E-3</v>
      </c>
      <c r="N33" s="620">
        <v>17474</v>
      </c>
      <c r="O33" s="661">
        <v>0.82010606842821598</v>
      </c>
      <c r="P33" s="662">
        <v>17415</v>
      </c>
      <c r="Q33" s="667">
        <v>0.81733702539071695</v>
      </c>
      <c r="R33" s="668">
        <v>3833</v>
      </c>
      <c r="S33" s="637"/>
      <c r="T33" s="637"/>
      <c r="U33" s="637"/>
      <c r="V33" s="637"/>
      <c r="W33" s="637"/>
    </row>
    <row r="34" spans="1:25" outlineLevel="2">
      <c r="A34" s="381">
        <v>190</v>
      </c>
      <c r="B34" s="616" t="s">
        <v>368</v>
      </c>
      <c r="C34" s="95">
        <v>10136</v>
      </c>
      <c r="D34" s="95">
        <v>6469</v>
      </c>
      <c r="E34" s="656">
        <v>0.63822020520915501</v>
      </c>
      <c r="F34" s="95">
        <v>3080</v>
      </c>
      <c r="G34" s="614">
        <v>0.30386740331491702</v>
      </c>
      <c r="H34" s="95">
        <v>199</v>
      </c>
      <c r="I34" s="614">
        <v>1.9632991318074201E-2</v>
      </c>
      <c r="J34" s="95">
        <v>197</v>
      </c>
      <c r="K34" s="614">
        <v>1.9435674822415198E-2</v>
      </c>
      <c r="L34" s="95">
        <v>37</v>
      </c>
      <c r="M34" s="614">
        <v>3.6503551696921901E-3</v>
      </c>
      <c r="N34" s="620">
        <v>9982</v>
      </c>
      <c r="O34" s="661">
        <v>0.98480662983425404</v>
      </c>
      <c r="P34" s="662">
        <v>9945</v>
      </c>
      <c r="Q34" s="667">
        <v>0.98115627466456201</v>
      </c>
      <c r="R34" s="668">
        <v>154</v>
      </c>
      <c r="S34" s="637"/>
      <c r="T34" s="637"/>
      <c r="U34" s="637"/>
      <c r="V34" s="637"/>
      <c r="W34" s="637"/>
    </row>
    <row r="35" spans="1:25" outlineLevel="2">
      <c r="A35" s="381">
        <v>604</v>
      </c>
      <c r="B35" s="616" t="s">
        <v>369</v>
      </c>
      <c r="C35" s="95">
        <v>33548</v>
      </c>
      <c r="D35" s="95">
        <v>24727</v>
      </c>
      <c r="E35" s="656">
        <v>0.73706331226898802</v>
      </c>
      <c r="F35" s="95">
        <v>5989</v>
      </c>
      <c r="G35" s="614">
        <v>0.17852032908071999</v>
      </c>
      <c r="H35" s="95">
        <v>446</v>
      </c>
      <c r="I35" s="614">
        <v>1.3294384165971101E-2</v>
      </c>
      <c r="J35" s="95">
        <v>78</v>
      </c>
      <c r="K35" s="614">
        <v>2.3250268272326201E-3</v>
      </c>
      <c r="L35" s="95">
        <v>54</v>
      </c>
      <c r="M35" s="614">
        <v>1.60963395731489E-3</v>
      </c>
      <c r="N35" s="620">
        <v>31294</v>
      </c>
      <c r="O35" s="661">
        <v>0.93281268630022696</v>
      </c>
      <c r="P35" s="662">
        <v>31240</v>
      </c>
      <c r="Q35" s="667">
        <v>0.93120305234291201</v>
      </c>
      <c r="R35" s="668">
        <v>2254</v>
      </c>
      <c r="S35" s="637"/>
      <c r="T35" s="637"/>
      <c r="U35" s="637"/>
      <c r="V35" s="637"/>
      <c r="W35" s="637"/>
    </row>
    <row r="36" spans="1:25" outlineLevel="2">
      <c r="A36" s="381">
        <v>670</v>
      </c>
      <c r="B36" s="616" t="s">
        <v>370</v>
      </c>
      <c r="C36" s="95">
        <v>24855</v>
      </c>
      <c r="D36" s="95">
        <v>13828</v>
      </c>
      <c r="E36" s="656">
        <v>0.55634681150673904</v>
      </c>
      <c r="F36" s="95">
        <v>3640</v>
      </c>
      <c r="G36" s="614">
        <v>0.14644940655803701</v>
      </c>
      <c r="H36" s="95">
        <v>417</v>
      </c>
      <c r="I36" s="614">
        <v>1.67773083886542E-2</v>
      </c>
      <c r="J36" s="95">
        <v>172</v>
      </c>
      <c r="K36" s="614">
        <v>6.9201367934017301E-3</v>
      </c>
      <c r="L36" s="95">
        <v>45</v>
      </c>
      <c r="M36" s="614">
        <v>1.8105009052504499E-3</v>
      </c>
      <c r="N36" s="620">
        <v>18102</v>
      </c>
      <c r="O36" s="661">
        <v>0.72830416415208199</v>
      </c>
      <c r="P36" s="662">
        <v>18057</v>
      </c>
      <c r="Q36" s="667">
        <v>0.72649366324683196</v>
      </c>
      <c r="R36" s="668">
        <v>6753</v>
      </c>
      <c r="S36" s="637"/>
      <c r="T36" s="637"/>
      <c r="U36" s="637"/>
      <c r="V36" s="637"/>
      <c r="W36" s="637"/>
    </row>
    <row r="37" spans="1:25" outlineLevel="2">
      <c r="A37" s="381">
        <v>690</v>
      </c>
      <c r="B37" s="616" t="s">
        <v>371</v>
      </c>
      <c r="C37" s="95">
        <v>13568</v>
      </c>
      <c r="D37" s="95">
        <v>6029</v>
      </c>
      <c r="E37" s="656">
        <v>0.44435436320754701</v>
      </c>
      <c r="F37" s="95">
        <v>1681</v>
      </c>
      <c r="G37" s="614">
        <v>0.12389445754717</v>
      </c>
      <c r="H37" s="95">
        <v>196</v>
      </c>
      <c r="I37" s="614">
        <v>1.4445754716981099E-2</v>
      </c>
      <c r="J37" s="95">
        <v>75</v>
      </c>
      <c r="K37" s="614">
        <v>5.5277122641509396E-3</v>
      </c>
      <c r="L37" s="95">
        <v>17</v>
      </c>
      <c r="M37" s="614">
        <v>1.2529481132075499E-3</v>
      </c>
      <c r="N37" s="620">
        <v>7998</v>
      </c>
      <c r="O37" s="661">
        <v>0.58947523584905703</v>
      </c>
      <c r="P37" s="662">
        <v>7981</v>
      </c>
      <c r="Q37" s="667">
        <v>0.58822228773584895</v>
      </c>
      <c r="R37" s="668">
        <v>5570</v>
      </c>
      <c r="S37" s="637"/>
      <c r="T37" s="637"/>
      <c r="U37" s="637"/>
      <c r="V37" s="637"/>
      <c r="W37" s="637"/>
    </row>
    <row r="38" spans="1:25" outlineLevel="2">
      <c r="A38" s="381">
        <v>736</v>
      </c>
      <c r="B38" s="616" t="s">
        <v>372</v>
      </c>
      <c r="C38" s="95">
        <v>39549</v>
      </c>
      <c r="D38" s="95">
        <v>28766</v>
      </c>
      <c r="E38" s="656">
        <v>0.72735088118536495</v>
      </c>
      <c r="F38" s="95">
        <v>14042</v>
      </c>
      <c r="G38" s="614">
        <v>0.35505322511315102</v>
      </c>
      <c r="H38" s="95">
        <v>501</v>
      </c>
      <c r="I38" s="614">
        <v>1.26678297807783E-2</v>
      </c>
      <c r="J38" s="95">
        <v>96</v>
      </c>
      <c r="K38" s="614">
        <v>2.4273685807479298E-3</v>
      </c>
      <c r="L38" s="95">
        <v>92</v>
      </c>
      <c r="M38" s="614">
        <v>2.3262282232167698E-3</v>
      </c>
      <c r="N38" s="620">
        <v>43497</v>
      </c>
      <c r="O38" s="661">
        <v>1.09982553288326</v>
      </c>
      <c r="P38" s="662">
        <v>43405</v>
      </c>
      <c r="Q38" s="667">
        <v>1.0974993046600401</v>
      </c>
      <c r="R38" s="668">
        <v>-3948</v>
      </c>
      <c r="S38" s="637"/>
      <c r="T38" s="637"/>
      <c r="U38" s="637"/>
      <c r="V38" s="637"/>
      <c r="W38" s="637"/>
    </row>
    <row r="39" spans="1:25" outlineLevel="2">
      <c r="A39" s="381">
        <v>858</v>
      </c>
      <c r="B39" s="616" t="s">
        <v>373</v>
      </c>
      <c r="C39" s="95">
        <v>12183</v>
      </c>
      <c r="D39" s="95">
        <v>11457</v>
      </c>
      <c r="E39" s="656">
        <v>0.94040876631371595</v>
      </c>
      <c r="F39" s="95">
        <v>2281</v>
      </c>
      <c r="G39" s="614">
        <v>0.18722810473610799</v>
      </c>
      <c r="H39" s="95">
        <v>221</v>
      </c>
      <c r="I39" s="614">
        <v>1.8140031191003901E-2</v>
      </c>
      <c r="J39" s="95">
        <v>91</v>
      </c>
      <c r="K39" s="614">
        <v>7.4694246080604099E-3</v>
      </c>
      <c r="L39" s="95">
        <v>31</v>
      </c>
      <c r="M39" s="614">
        <v>2.5445292620865098E-3</v>
      </c>
      <c r="N39" s="620">
        <v>14081</v>
      </c>
      <c r="O39" s="661">
        <v>1.15579085611097</v>
      </c>
      <c r="P39" s="662">
        <v>14050</v>
      </c>
      <c r="Q39" s="667">
        <v>1.1532463268488899</v>
      </c>
      <c r="R39" s="668">
        <v>-1898</v>
      </c>
      <c r="S39" s="637"/>
      <c r="T39" s="637"/>
      <c r="U39" s="637"/>
      <c r="V39" s="637"/>
      <c r="W39" s="637"/>
    </row>
    <row r="40" spans="1:25" outlineLevel="1">
      <c r="A40" s="381">
        <v>885</v>
      </c>
      <c r="B40" s="616" t="s">
        <v>374</v>
      </c>
      <c r="C40" s="95">
        <v>7724</v>
      </c>
      <c r="D40" s="95">
        <v>5493</v>
      </c>
      <c r="E40" s="656">
        <v>0.711160020714656</v>
      </c>
      <c r="F40" s="95">
        <v>938</v>
      </c>
      <c r="G40" s="614">
        <v>0.12143966856551</v>
      </c>
      <c r="H40" s="95">
        <v>96</v>
      </c>
      <c r="I40" s="614">
        <v>1.24287933713102E-2</v>
      </c>
      <c r="J40" s="95">
        <v>68</v>
      </c>
      <c r="K40" s="614">
        <v>8.8037286380113905E-3</v>
      </c>
      <c r="L40" s="95">
        <v>9</v>
      </c>
      <c r="M40" s="614">
        <v>1.16519937856033E-3</v>
      </c>
      <c r="N40" s="620">
        <v>6604</v>
      </c>
      <c r="O40" s="661">
        <v>0.85499741066804802</v>
      </c>
      <c r="P40" s="662">
        <v>6595</v>
      </c>
      <c r="Q40" s="667">
        <v>0.85383221128948705</v>
      </c>
      <c r="R40" s="668">
        <v>1120</v>
      </c>
      <c r="S40" s="637"/>
      <c r="T40" s="637"/>
      <c r="U40" s="637"/>
      <c r="V40" s="637"/>
      <c r="W40" s="637"/>
    </row>
    <row r="41" spans="1:25" outlineLevel="2">
      <c r="A41" s="381">
        <v>890</v>
      </c>
      <c r="B41" s="616" t="s">
        <v>375</v>
      </c>
      <c r="C41" s="95">
        <v>25236</v>
      </c>
      <c r="D41" s="95">
        <v>15267</v>
      </c>
      <c r="E41" s="656">
        <v>0.60496909177365699</v>
      </c>
      <c r="F41" s="95">
        <v>4006</v>
      </c>
      <c r="G41" s="614">
        <v>0.15874148042479</v>
      </c>
      <c r="H41" s="95">
        <v>418</v>
      </c>
      <c r="I41" s="614">
        <v>1.6563639245522298E-2</v>
      </c>
      <c r="J41" s="95">
        <v>137</v>
      </c>
      <c r="K41" s="614">
        <v>5.4287525756855299E-3</v>
      </c>
      <c r="L41" s="95">
        <v>43</v>
      </c>
      <c r="M41" s="614">
        <v>1.70391504200349E-3</v>
      </c>
      <c r="N41" s="620">
        <v>19871</v>
      </c>
      <c r="O41" s="661">
        <v>0.78740687906165796</v>
      </c>
      <c r="P41" s="662">
        <v>19828</v>
      </c>
      <c r="Q41" s="667">
        <v>0.785702964019654</v>
      </c>
      <c r="R41" s="668">
        <v>5365</v>
      </c>
      <c r="S41" s="637"/>
      <c r="T41" s="637"/>
      <c r="U41" s="637"/>
      <c r="V41" s="637"/>
      <c r="W41" s="637"/>
    </row>
    <row r="42" spans="1:25" ht="12.75" outlineLevel="2">
      <c r="A42" s="652"/>
      <c r="B42" s="609" t="s">
        <v>320</v>
      </c>
      <c r="C42" s="611">
        <v>227034</v>
      </c>
      <c r="D42" s="611">
        <v>151083</v>
      </c>
      <c r="E42" s="653">
        <v>0.66546420359946101</v>
      </c>
      <c r="F42" s="611">
        <v>33277</v>
      </c>
      <c r="G42" s="654">
        <v>0.14657276002713199</v>
      </c>
      <c r="H42" s="611">
        <v>4313</v>
      </c>
      <c r="I42" s="654">
        <v>1.89971546112036E-2</v>
      </c>
      <c r="J42" s="611">
        <v>1519</v>
      </c>
      <c r="K42" s="654">
        <v>6.6906278354783898E-3</v>
      </c>
      <c r="L42" s="611">
        <v>324</v>
      </c>
      <c r="M42" s="654">
        <v>1.42709902481567E-3</v>
      </c>
      <c r="N42" s="611">
        <v>190516</v>
      </c>
      <c r="O42" s="654">
        <v>0.83915184509809104</v>
      </c>
      <c r="P42" s="611">
        <v>190192</v>
      </c>
      <c r="Q42" s="653">
        <v>0.83772474607327496</v>
      </c>
      <c r="R42" s="669">
        <v>36518</v>
      </c>
      <c r="S42" s="637"/>
      <c r="T42" s="637"/>
    </row>
    <row r="43" spans="1:25" outlineLevel="2">
      <c r="A43" s="381">
        <v>4</v>
      </c>
      <c r="B43" s="616" t="s">
        <v>376</v>
      </c>
      <c r="C43" s="95">
        <v>2804</v>
      </c>
      <c r="D43" s="95">
        <v>1379</v>
      </c>
      <c r="E43" s="656">
        <v>0.49179743223965799</v>
      </c>
      <c r="F43" s="95">
        <v>303</v>
      </c>
      <c r="G43" s="614">
        <v>0.108059914407989</v>
      </c>
      <c r="H43" s="95">
        <v>38</v>
      </c>
      <c r="I43" s="614">
        <v>1.35520684736091E-2</v>
      </c>
      <c r="J43" s="95">
        <v>18</v>
      </c>
      <c r="K43" s="614">
        <v>6.4194008559201104E-3</v>
      </c>
      <c r="L43" s="95">
        <v>2</v>
      </c>
      <c r="M43" s="614">
        <v>7.1326676176890202E-4</v>
      </c>
      <c r="N43" s="620">
        <v>1740</v>
      </c>
      <c r="O43" s="661">
        <v>0.62054208273894396</v>
      </c>
      <c r="P43" s="662">
        <v>1738</v>
      </c>
      <c r="Q43" s="667">
        <v>0.61982881597717499</v>
      </c>
      <c r="R43" s="668">
        <v>1064</v>
      </c>
      <c r="S43" s="637"/>
      <c r="T43" s="637"/>
    </row>
    <row r="44" spans="1:25" outlineLevel="2">
      <c r="A44" s="381">
        <v>42</v>
      </c>
      <c r="B44" s="657" t="s">
        <v>377</v>
      </c>
      <c r="C44" s="95">
        <v>28673</v>
      </c>
      <c r="D44" s="95">
        <v>18877</v>
      </c>
      <c r="E44" s="656">
        <v>0.65835454957625605</v>
      </c>
      <c r="F44" s="95">
        <v>8791</v>
      </c>
      <c r="G44" s="614">
        <v>0.30659505458096498</v>
      </c>
      <c r="H44" s="95">
        <v>536</v>
      </c>
      <c r="I44" s="614">
        <v>1.86935444494821E-2</v>
      </c>
      <c r="J44" s="95">
        <v>255</v>
      </c>
      <c r="K44" s="614">
        <v>8.89338401980958E-3</v>
      </c>
      <c r="L44" s="95">
        <v>43</v>
      </c>
      <c r="M44" s="614">
        <v>1.4996686778502399E-3</v>
      </c>
      <c r="N44" s="620">
        <v>28502</v>
      </c>
      <c r="O44" s="661">
        <v>0.99403620130436299</v>
      </c>
      <c r="P44" s="662">
        <v>28459</v>
      </c>
      <c r="Q44" s="667">
        <v>0.99253653262651298</v>
      </c>
      <c r="R44" s="668">
        <v>171</v>
      </c>
      <c r="S44" s="637"/>
      <c r="T44" s="637"/>
    </row>
    <row r="45" spans="1:25" outlineLevel="2">
      <c r="A45" s="381">
        <v>44</v>
      </c>
      <c r="B45" s="616" t="s">
        <v>378</v>
      </c>
      <c r="C45" s="95">
        <v>7737</v>
      </c>
      <c r="D45" s="95">
        <v>5825</v>
      </c>
      <c r="E45" s="656">
        <v>0.75287579165051099</v>
      </c>
      <c r="F45" s="95">
        <v>1139</v>
      </c>
      <c r="G45" s="614">
        <v>0.14721468269355001</v>
      </c>
      <c r="H45" s="95">
        <v>96</v>
      </c>
      <c r="I45" s="614">
        <v>1.2407910042652201E-2</v>
      </c>
      <c r="J45" s="95">
        <v>22</v>
      </c>
      <c r="K45" s="614">
        <v>2.84347938477446E-3</v>
      </c>
      <c r="L45" s="95">
        <v>7</v>
      </c>
      <c r="M45" s="614">
        <v>9.0474344061005599E-4</v>
      </c>
      <c r="N45" s="620">
        <v>7089</v>
      </c>
      <c r="O45" s="661">
        <v>0.91624660721209805</v>
      </c>
      <c r="P45" s="662">
        <v>7082</v>
      </c>
      <c r="Q45" s="667">
        <v>0.91534186377148796</v>
      </c>
      <c r="R45" s="668">
        <v>648</v>
      </c>
      <c r="S45" s="637"/>
      <c r="T45" s="637"/>
    </row>
    <row r="46" spans="1:25" outlineLevel="2">
      <c r="A46" s="381">
        <v>59</v>
      </c>
      <c r="B46" s="616" t="s">
        <v>379</v>
      </c>
      <c r="C46" s="95">
        <v>5292</v>
      </c>
      <c r="D46" s="95">
        <v>2469</v>
      </c>
      <c r="E46" s="656">
        <v>0.46655328798185902</v>
      </c>
      <c r="F46" s="95">
        <v>669</v>
      </c>
      <c r="G46" s="614">
        <v>0.12641723356009099</v>
      </c>
      <c r="H46" s="95">
        <v>106</v>
      </c>
      <c r="I46" s="614">
        <v>2.0030234315948602E-2</v>
      </c>
      <c r="J46" s="95">
        <v>29</v>
      </c>
      <c r="K46" s="614">
        <v>5.4799697656840504E-3</v>
      </c>
      <c r="L46" s="95">
        <v>12</v>
      </c>
      <c r="M46" s="614">
        <v>2.26757369614512E-3</v>
      </c>
      <c r="N46" s="620">
        <v>3285</v>
      </c>
      <c r="O46" s="661">
        <v>0.62074829931972797</v>
      </c>
      <c r="P46" s="662">
        <v>3273</v>
      </c>
      <c r="Q46" s="667">
        <v>0.61848072562358303</v>
      </c>
      <c r="R46" s="668">
        <v>2007</v>
      </c>
      <c r="S46" s="637"/>
      <c r="T46" s="637"/>
      <c r="U46" s="637"/>
      <c r="V46" s="637"/>
      <c r="W46" s="637"/>
    </row>
    <row r="47" spans="1:25" outlineLevel="2">
      <c r="A47" s="381">
        <v>113</v>
      </c>
      <c r="B47" s="616" t="s">
        <v>380</v>
      </c>
      <c r="C47" s="95">
        <v>11168</v>
      </c>
      <c r="D47" s="95">
        <v>6543</v>
      </c>
      <c r="E47" s="656">
        <v>0.58587034383954195</v>
      </c>
      <c r="F47" s="95">
        <v>1730</v>
      </c>
      <c r="G47" s="614">
        <v>0.15490687679083101</v>
      </c>
      <c r="H47" s="95">
        <v>123</v>
      </c>
      <c r="I47" s="614">
        <v>1.10136103151862E-2</v>
      </c>
      <c r="J47" s="95">
        <v>43</v>
      </c>
      <c r="K47" s="614">
        <v>3.8502865329512899E-3</v>
      </c>
      <c r="L47" s="95">
        <v>10</v>
      </c>
      <c r="M47" s="614">
        <v>8.9541547277937001E-4</v>
      </c>
      <c r="N47" s="620">
        <v>8449</v>
      </c>
      <c r="O47" s="661">
        <v>0.75653653295128898</v>
      </c>
      <c r="P47" s="662">
        <v>8439</v>
      </c>
      <c r="Q47" s="667">
        <v>0.75564111747851004</v>
      </c>
      <c r="R47" s="668">
        <v>2719</v>
      </c>
      <c r="S47" s="637"/>
      <c r="T47" s="637"/>
      <c r="U47" s="637" t="s">
        <v>340</v>
      </c>
      <c r="V47" s="637"/>
      <c r="W47" s="637"/>
      <c r="X47" s="628">
        <v>0.76642367912624099</v>
      </c>
      <c r="Y47" s="671"/>
    </row>
    <row r="48" spans="1:25" outlineLevel="2">
      <c r="A48" s="381">
        <v>125</v>
      </c>
      <c r="B48" s="616" t="s">
        <v>381</v>
      </c>
      <c r="C48" s="95">
        <v>9134</v>
      </c>
      <c r="D48" s="95">
        <v>6776</v>
      </c>
      <c r="E48" s="656">
        <v>0.74184366104663901</v>
      </c>
      <c r="F48" s="95">
        <v>526</v>
      </c>
      <c r="G48" s="614">
        <v>5.7587037442522401E-2</v>
      </c>
      <c r="H48" s="95">
        <v>151</v>
      </c>
      <c r="I48" s="614">
        <v>1.6531640026275499E-2</v>
      </c>
      <c r="J48" s="95">
        <v>43</v>
      </c>
      <c r="K48" s="614">
        <v>4.7076855703963201E-3</v>
      </c>
      <c r="L48" s="95">
        <v>8</v>
      </c>
      <c r="M48" s="614">
        <v>8.7584847821326904E-4</v>
      </c>
      <c r="N48" s="620">
        <v>7504</v>
      </c>
      <c r="O48" s="661">
        <v>0.82154587256404599</v>
      </c>
      <c r="P48" s="662">
        <v>7496</v>
      </c>
      <c r="Q48" s="667">
        <v>0.82067002408583301</v>
      </c>
      <c r="R48" s="668">
        <v>1630</v>
      </c>
      <c r="S48" s="637"/>
      <c r="T48" s="637"/>
      <c r="U48" s="637" t="s">
        <v>342</v>
      </c>
      <c r="V48" s="637"/>
      <c r="W48" s="637"/>
      <c r="X48" s="631">
        <v>0.370352073436234</v>
      </c>
      <c r="Y48" s="671"/>
    </row>
    <row r="49" spans="1:25" outlineLevel="2">
      <c r="A49" s="381">
        <v>138</v>
      </c>
      <c r="B49" s="616" t="s">
        <v>382</v>
      </c>
      <c r="C49" s="95">
        <v>15337</v>
      </c>
      <c r="D49" s="95">
        <v>11310</v>
      </c>
      <c r="E49" s="656">
        <v>0.73743235313294597</v>
      </c>
      <c r="F49" s="95">
        <v>2076</v>
      </c>
      <c r="G49" s="614">
        <v>0.13535893590663101</v>
      </c>
      <c r="H49" s="95">
        <v>329</v>
      </c>
      <c r="I49" s="614">
        <v>2.1451392058420799E-2</v>
      </c>
      <c r="J49" s="95">
        <v>127</v>
      </c>
      <c r="K49" s="614">
        <v>8.2806285453478502E-3</v>
      </c>
      <c r="L49" s="95">
        <v>22</v>
      </c>
      <c r="M49" s="614">
        <v>1.4344395905327E-3</v>
      </c>
      <c r="N49" s="620">
        <v>13864</v>
      </c>
      <c r="O49" s="661">
        <v>0.90395774923387895</v>
      </c>
      <c r="P49" s="662">
        <v>13842</v>
      </c>
      <c r="Q49" s="667">
        <v>0.90252330964334604</v>
      </c>
      <c r="R49" s="668">
        <v>1473</v>
      </c>
      <c r="S49" s="637"/>
      <c r="T49" s="637"/>
      <c r="U49" s="637" t="s">
        <v>344</v>
      </c>
      <c r="V49" s="637"/>
      <c r="W49" s="637"/>
      <c r="X49" s="631">
        <v>1.89200936717926E-2</v>
      </c>
      <c r="Y49" s="671"/>
    </row>
    <row r="50" spans="1:25" outlineLevel="2">
      <c r="A50" s="381">
        <v>234</v>
      </c>
      <c r="B50" s="616" t="s">
        <v>383</v>
      </c>
      <c r="C50" s="95">
        <v>24937</v>
      </c>
      <c r="D50" s="95">
        <v>21794</v>
      </c>
      <c r="E50" s="656">
        <v>0.873962385210731</v>
      </c>
      <c r="F50" s="95">
        <v>2115</v>
      </c>
      <c r="G50" s="614">
        <v>8.4813730601114801E-2</v>
      </c>
      <c r="H50" s="95">
        <v>408</v>
      </c>
      <c r="I50" s="614">
        <v>1.63612303003569E-2</v>
      </c>
      <c r="J50" s="95">
        <v>163</v>
      </c>
      <c r="K50" s="614">
        <v>6.5364719092112101E-3</v>
      </c>
      <c r="L50" s="95">
        <v>37</v>
      </c>
      <c r="M50" s="614">
        <v>1.4837390223362899E-3</v>
      </c>
      <c r="N50" s="620">
        <v>24517</v>
      </c>
      <c r="O50" s="661">
        <v>0.98315755704374996</v>
      </c>
      <c r="P50" s="662">
        <v>24480</v>
      </c>
      <c r="Q50" s="667">
        <v>0.98167381802141396</v>
      </c>
      <c r="R50" s="668">
        <v>420</v>
      </c>
      <c r="S50" s="637"/>
      <c r="T50" s="637"/>
      <c r="U50" s="637" t="s">
        <v>346</v>
      </c>
      <c r="V50" s="637"/>
      <c r="W50" s="637"/>
      <c r="X50" s="633">
        <v>1.9787496002864498E-2</v>
      </c>
      <c r="Y50" s="671"/>
    </row>
    <row r="51" spans="1:25" outlineLevel="2">
      <c r="A51" s="381">
        <v>240</v>
      </c>
      <c r="B51" s="616" t="s">
        <v>384</v>
      </c>
      <c r="C51" s="95">
        <v>12571</v>
      </c>
      <c r="D51" s="95">
        <v>6516</v>
      </c>
      <c r="E51" s="656">
        <v>0.51833585235860302</v>
      </c>
      <c r="F51" s="95">
        <v>1630</v>
      </c>
      <c r="G51" s="614">
        <v>0.12966351125606601</v>
      </c>
      <c r="H51" s="95">
        <v>251</v>
      </c>
      <c r="I51" s="614">
        <v>1.9966589770105798E-2</v>
      </c>
      <c r="J51" s="95">
        <v>100</v>
      </c>
      <c r="K51" s="614">
        <v>7.9548166414764102E-3</v>
      </c>
      <c r="L51" s="95">
        <v>16</v>
      </c>
      <c r="M51" s="614">
        <v>1.2727706626362301E-3</v>
      </c>
      <c r="N51" s="620">
        <v>8513</v>
      </c>
      <c r="O51" s="661">
        <v>0.67719354068888704</v>
      </c>
      <c r="P51" s="662">
        <v>8497</v>
      </c>
      <c r="Q51" s="667">
        <v>0.67592077002625095</v>
      </c>
      <c r="R51" s="668">
        <v>4058</v>
      </c>
      <c r="S51" s="637"/>
      <c r="T51" s="637"/>
      <c r="U51" s="637"/>
      <c r="V51" s="637"/>
      <c r="W51" s="637"/>
    </row>
    <row r="52" spans="1:25" outlineLevel="2">
      <c r="A52" s="381">
        <v>284</v>
      </c>
      <c r="B52" s="616" t="s">
        <v>385</v>
      </c>
      <c r="C52" s="95">
        <v>21808</v>
      </c>
      <c r="D52" s="95">
        <v>18620</v>
      </c>
      <c r="E52" s="656">
        <v>0.85381511371973595</v>
      </c>
      <c r="F52" s="95">
        <v>2649</v>
      </c>
      <c r="G52" s="614">
        <v>0.121469185619956</v>
      </c>
      <c r="H52" s="95">
        <v>634</v>
      </c>
      <c r="I52" s="614">
        <v>2.9071900220102701E-2</v>
      </c>
      <c r="J52" s="95">
        <v>141</v>
      </c>
      <c r="K52" s="614">
        <v>6.4655172413793103E-3</v>
      </c>
      <c r="L52" s="95">
        <v>29</v>
      </c>
      <c r="M52" s="614">
        <v>1.3297872340425499E-3</v>
      </c>
      <c r="N52" s="620">
        <v>22073</v>
      </c>
      <c r="O52" s="661">
        <v>1.01215150403522</v>
      </c>
      <c r="P52" s="662">
        <v>22044</v>
      </c>
      <c r="Q52" s="667">
        <v>1.0108217168011699</v>
      </c>
      <c r="R52" s="668">
        <v>-265</v>
      </c>
      <c r="S52" s="637"/>
      <c r="T52" s="637"/>
      <c r="U52" s="637"/>
      <c r="V52" s="637"/>
      <c r="W52" s="637"/>
    </row>
    <row r="53" spans="1:25" outlineLevel="2">
      <c r="A53" s="381">
        <v>306</v>
      </c>
      <c r="B53" s="616" t="s">
        <v>386</v>
      </c>
      <c r="C53" s="95">
        <v>6491</v>
      </c>
      <c r="D53" s="95">
        <v>4241</v>
      </c>
      <c r="E53" s="656">
        <v>0.65336619935295004</v>
      </c>
      <c r="F53" s="95">
        <v>849</v>
      </c>
      <c r="G53" s="614">
        <v>0.13079648744415301</v>
      </c>
      <c r="H53" s="95">
        <v>98</v>
      </c>
      <c r="I53" s="614">
        <v>1.50978277615159E-2</v>
      </c>
      <c r="J53" s="95">
        <v>42</v>
      </c>
      <c r="K53" s="614">
        <v>6.47049761207826E-3</v>
      </c>
      <c r="L53" s="95">
        <v>1</v>
      </c>
      <c r="M53" s="614">
        <v>1.54059466954244E-4</v>
      </c>
      <c r="N53" s="620">
        <v>5231</v>
      </c>
      <c r="O53" s="661">
        <v>0.805885071637652</v>
      </c>
      <c r="P53" s="662">
        <v>5230</v>
      </c>
      <c r="Q53" s="667">
        <v>0.80573101217069798</v>
      </c>
      <c r="R53" s="668">
        <v>1260</v>
      </c>
      <c r="S53" s="637"/>
      <c r="T53" s="637"/>
      <c r="U53" s="637"/>
      <c r="V53" s="637"/>
      <c r="W53" s="637"/>
    </row>
    <row r="54" spans="1:25" outlineLevel="2">
      <c r="A54" s="381">
        <v>347</v>
      </c>
      <c r="B54" s="616" t="s">
        <v>387</v>
      </c>
      <c r="C54" s="95">
        <v>4961</v>
      </c>
      <c r="D54" s="95">
        <v>2937</v>
      </c>
      <c r="E54" s="656">
        <v>0.59201773835920202</v>
      </c>
      <c r="F54" s="95">
        <v>644</v>
      </c>
      <c r="G54" s="614">
        <v>0.12981253779479901</v>
      </c>
      <c r="H54" s="95">
        <v>99</v>
      </c>
      <c r="I54" s="614">
        <v>1.9955654101995599E-2</v>
      </c>
      <c r="J54" s="95">
        <v>31</v>
      </c>
      <c r="K54" s="614">
        <v>6.2487401733521504E-3</v>
      </c>
      <c r="L54" s="95">
        <v>11</v>
      </c>
      <c r="M54" s="614">
        <v>2.2172949002217299E-3</v>
      </c>
      <c r="N54" s="620">
        <v>3722</v>
      </c>
      <c r="O54" s="661">
        <v>0.75025196532957095</v>
      </c>
      <c r="P54" s="662">
        <v>3711</v>
      </c>
      <c r="Q54" s="667">
        <v>0.74803467042934901</v>
      </c>
      <c r="R54" s="668">
        <v>1239</v>
      </c>
      <c r="S54" s="637"/>
      <c r="T54" s="637"/>
      <c r="U54" s="637"/>
      <c r="V54" s="637"/>
      <c r="W54" s="637"/>
    </row>
    <row r="55" spans="1:25" outlineLevel="2">
      <c r="A55" s="381">
        <v>411</v>
      </c>
      <c r="B55" s="616" t="s">
        <v>388</v>
      </c>
      <c r="C55" s="95">
        <v>10896</v>
      </c>
      <c r="D55" s="95">
        <v>7244</v>
      </c>
      <c r="E55" s="656">
        <v>0.66483113069016198</v>
      </c>
      <c r="F55" s="95">
        <v>1058</v>
      </c>
      <c r="G55" s="614">
        <v>9.7099853157121899E-2</v>
      </c>
      <c r="H55" s="95">
        <v>201</v>
      </c>
      <c r="I55" s="614">
        <v>1.8447136563876702E-2</v>
      </c>
      <c r="J55" s="95">
        <v>83</v>
      </c>
      <c r="K55" s="614">
        <v>7.61747430249633E-3</v>
      </c>
      <c r="L55" s="95">
        <v>13</v>
      </c>
      <c r="M55" s="614">
        <v>1.19309838472834E-3</v>
      </c>
      <c r="N55" s="620">
        <v>8599</v>
      </c>
      <c r="O55" s="661">
        <v>0.78918869309838502</v>
      </c>
      <c r="P55" s="662">
        <v>8586</v>
      </c>
      <c r="Q55" s="667">
        <v>0.78799559471365599</v>
      </c>
      <c r="R55" s="668">
        <v>2297</v>
      </c>
      <c r="S55" s="637"/>
      <c r="T55" s="637"/>
      <c r="U55" s="637"/>
      <c r="V55" s="637"/>
      <c r="W55" s="637"/>
    </row>
    <row r="56" spans="1:25" outlineLevel="2">
      <c r="A56" s="381">
        <v>501</v>
      </c>
      <c r="B56" s="616" t="s">
        <v>389</v>
      </c>
      <c r="C56" s="95">
        <v>3496</v>
      </c>
      <c r="D56" s="95">
        <v>1825</v>
      </c>
      <c r="E56" s="656">
        <v>0.52202517162471396</v>
      </c>
      <c r="F56" s="95">
        <v>252</v>
      </c>
      <c r="G56" s="614">
        <v>7.2082379862700205E-2</v>
      </c>
      <c r="H56" s="95">
        <v>53</v>
      </c>
      <c r="I56" s="614">
        <v>1.5160183066361599E-2</v>
      </c>
      <c r="J56" s="95">
        <v>24</v>
      </c>
      <c r="K56" s="614">
        <v>6.8649885583523997E-3</v>
      </c>
      <c r="L56" s="95">
        <v>10</v>
      </c>
      <c r="M56" s="614">
        <v>2.8604118993135002E-3</v>
      </c>
      <c r="N56" s="620">
        <v>2164</v>
      </c>
      <c r="O56" s="661">
        <v>0.61899313501144204</v>
      </c>
      <c r="P56" s="662">
        <v>2154</v>
      </c>
      <c r="Q56" s="667">
        <v>0.61613272311212797</v>
      </c>
      <c r="R56" s="668">
        <v>1332</v>
      </c>
      <c r="S56" s="637"/>
      <c r="T56" s="637"/>
      <c r="U56" s="637"/>
      <c r="V56" s="637"/>
      <c r="W56" s="637"/>
    </row>
    <row r="57" spans="1:25" outlineLevel="2">
      <c r="A57" s="381">
        <v>543</v>
      </c>
      <c r="B57" s="616" t="s">
        <v>390</v>
      </c>
      <c r="C57" s="95">
        <v>8835</v>
      </c>
      <c r="D57" s="95">
        <v>6463</v>
      </c>
      <c r="E57" s="656">
        <v>0.73152235427277901</v>
      </c>
      <c r="F57" s="95">
        <v>441</v>
      </c>
      <c r="G57" s="614">
        <v>4.99151103565365E-2</v>
      </c>
      <c r="H57" s="95">
        <v>187</v>
      </c>
      <c r="I57" s="614">
        <v>2.1165817770232E-2</v>
      </c>
      <c r="J57" s="95">
        <v>31</v>
      </c>
      <c r="K57" s="614">
        <v>3.5087719298245602E-3</v>
      </c>
      <c r="L57" s="95">
        <v>16</v>
      </c>
      <c r="M57" s="614">
        <v>1.81097906055461E-3</v>
      </c>
      <c r="N57" s="620">
        <v>7138</v>
      </c>
      <c r="O57" s="661">
        <v>0.80792303338992599</v>
      </c>
      <c r="P57" s="662">
        <v>7122</v>
      </c>
      <c r="Q57" s="667">
        <v>0.80611205432937205</v>
      </c>
      <c r="R57" s="668">
        <v>1697</v>
      </c>
      <c r="S57" s="637"/>
      <c r="T57" s="637"/>
      <c r="U57" s="637"/>
      <c r="V57" s="637"/>
      <c r="W57" s="637"/>
    </row>
    <row r="58" spans="1:25" outlineLevel="2">
      <c r="A58" s="381">
        <v>628</v>
      </c>
      <c r="B58" s="616" t="s">
        <v>391</v>
      </c>
      <c r="C58" s="95">
        <v>9963</v>
      </c>
      <c r="D58" s="95">
        <v>7064</v>
      </c>
      <c r="E58" s="656">
        <v>0.70902338653016195</v>
      </c>
      <c r="F58" s="95">
        <v>595</v>
      </c>
      <c r="G58" s="614">
        <v>5.9720967580046198E-2</v>
      </c>
      <c r="H58" s="95">
        <v>202</v>
      </c>
      <c r="I58" s="614">
        <v>2.0275017564990502E-2</v>
      </c>
      <c r="J58" s="95">
        <v>47</v>
      </c>
      <c r="K58" s="614">
        <v>4.7174545819532298E-3</v>
      </c>
      <c r="L58" s="95">
        <v>18</v>
      </c>
      <c r="M58" s="614">
        <v>1.806684733514E-3</v>
      </c>
      <c r="N58" s="620">
        <v>7926</v>
      </c>
      <c r="O58" s="661">
        <v>0.795543510990665</v>
      </c>
      <c r="P58" s="662">
        <v>7908</v>
      </c>
      <c r="Q58" s="667">
        <v>0.79373682625715103</v>
      </c>
      <c r="R58" s="668">
        <v>2037</v>
      </c>
      <c r="S58" s="637"/>
      <c r="T58" s="637"/>
      <c r="U58" s="637"/>
      <c r="V58" s="637"/>
      <c r="W58" s="637"/>
    </row>
    <row r="59" spans="1:25" outlineLevel="2">
      <c r="A59" s="381">
        <v>656</v>
      </c>
      <c r="B59" s="380" t="s">
        <v>392</v>
      </c>
      <c r="C59" s="95">
        <v>18757</v>
      </c>
      <c r="D59" s="95">
        <v>7391</v>
      </c>
      <c r="E59" s="656">
        <v>0.39403955856480199</v>
      </c>
      <c r="F59" s="95">
        <v>4645</v>
      </c>
      <c r="G59" s="614">
        <v>0.247640880737858</v>
      </c>
      <c r="H59" s="95">
        <v>253</v>
      </c>
      <c r="I59" s="614">
        <v>1.3488297702191201E-2</v>
      </c>
      <c r="J59" s="95">
        <v>110</v>
      </c>
      <c r="K59" s="614">
        <v>5.8644772618222504E-3</v>
      </c>
      <c r="L59" s="95">
        <v>21</v>
      </c>
      <c r="M59" s="614">
        <v>1.11958202271152E-3</v>
      </c>
      <c r="N59" s="620">
        <v>12420</v>
      </c>
      <c r="O59" s="661">
        <v>0.66215279628938495</v>
      </c>
      <c r="P59" s="662">
        <v>12399</v>
      </c>
      <c r="Q59" s="667">
        <v>0.66103321426667405</v>
      </c>
      <c r="R59" s="668">
        <v>6337</v>
      </c>
      <c r="S59" s="637"/>
      <c r="T59" s="637"/>
      <c r="U59" s="637"/>
      <c r="V59" s="637"/>
      <c r="W59" s="637"/>
    </row>
    <row r="60" spans="1:25" outlineLevel="1">
      <c r="A60" s="381">
        <v>761</v>
      </c>
      <c r="B60" s="616" t="s">
        <v>393</v>
      </c>
      <c r="C60" s="95">
        <v>16647</v>
      </c>
      <c r="D60" s="95">
        <v>8320</v>
      </c>
      <c r="E60" s="656">
        <v>0.499789751907251</v>
      </c>
      <c r="F60" s="95">
        <v>2590</v>
      </c>
      <c r="G60" s="614">
        <v>0.15558358863458899</v>
      </c>
      <c r="H60" s="95">
        <v>425</v>
      </c>
      <c r="I60" s="614">
        <v>2.55301255481468E-2</v>
      </c>
      <c r="J60" s="95">
        <v>148</v>
      </c>
      <c r="K60" s="614">
        <v>8.8904907791193602E-3</v>
      </c>
      <c r="L60" s="95">
        <v>36</v>
      </c>
      <c r="M60" s="614">
        <v>2.1625518111371401E-3</v>
      </c>
      <c r="N60" s="620">
        <v>11519</v>
      </c>
      <c r="O60" s="661">
        <v>0.69195650868024305</v>
      </c>
      <c r="P60" s="662">
        <v>11483</v>
      </c>
      <c r="Q60" s="667">
        <v>0.68979395686910505</v>
      </c>
      <c r="R60" s="668">
        <v>5128</v>
      </c>
      <c r="S60" s="637"/>
      <c r="T60" s="637"/>
      <c r="U60" s="637"/>
      <c r="V60" s="637"/>
      <c r="W60" s="637"/>
    </row>
    <row r="61" spans="1:25" outlineLevel="2">
      <c r="A61" s="381">
        <v>842</v>
      </c>
      <c r="B61" s="616" t="s">
        <v>394</v>
      </c>
      <c r="C61" s="95">
        <v>7527</v>
      </c>
      <c r="D61" s="95">
        <v>5489</v>
      </c>
      <c r="E61" s="656">
        <v>0.72924139763518003</v>
      </c>
      <c r="F61" s="95">
        <v>575</v>
      </c>
      <c r="G61" s="614">
        <v>7.6391656702537503E-2</v>
      </c>
      <c r="H61" s="95">
        <v>123</v>
      </c>
      <c r="I61" s="614">
        <v>1.6341171781586301E-2</v>
      </c>
      <c r="J61" s="95">
        <v>62</v>
      </c>
      <c r="K61" s="614">
        <v>8.2370134183605698E-3</v>
      </c>
      <c r="L61" s="95">
        <v>12</v>
      </c>
      <c r="M61" s="614">
        <v>1.5942606616181701E-3</v>
      </c>
      <c r="N61" s="620">
        <v>6261</v>
      </c>
      <c r="O61" s="661">
        <v>0.83180550019928301</v>
      </c>
      <c r="P61" s="662">
        <v>6249</v>
      </c>
      <c r="Q61" s="667">
        <v>0.83021123953766396</v>
      </c>
      <c r="R61" s="668">
        <v>1266</v>
      </c>
      <c r="S61" s="637"/>
      <c r="T61" s="637"/>
      <c r="U61" s="637" t="s">
        <v>340</v>
      </c>
      <c r="V61" s="637"/>
      <c r="W61" s="637"/>
      <c r="X61" s="628">
        <v>0.67120919540229895</v>
      </c>
      <c r="Y61" s="671"/>
    </row>
    <row r="62" spans="1:25" ht="12.75" outlineLevel="2">
      <c r="A62" s="652"/>
      <c r="B62" s="609" t="s">
        <v>321</v>
      </c>
      <c r="C62" s="611">
        <v>256574</v>
      </c>
      <c r="D62" s="611">
        <v>137025</v>
      </c>
      <c r="E62" s="653">
        <v>0.53405645155004</v>
      </c>
      <c r="F62" s="611">
        <v>83757</v>
      </c>
      <c r="G62" s="654">
        <v>0.32644383296826601</v>
      </c>
      <c r="H62" s="611">
        <v>4384</v>
      </c>
      <c r="I62" s="654">
        <v>1.7086688440761701E-2</v>
      </c>
      <c r="J62" s="611">
        <v>1474</v>
      </c>
      <c r="K62" s="654">
        <v>5.7449312868802001E-3</v>
      </c>
      <c r="L62" s="611">
        <v>399</v>
      </c>
      <c r="M62" s="654">
        <v>1.5551069087280901E-3</v>
      </c>
      <c r="N62" s="611">
        <v>227039</v>
      </c>
      <c r="O62" s="654">
        <v>0.88488701115467705</v>
      </c>
      <c r="P62" s="611">
        <v>226640</v>
      </c>
      <c r="Q62" s="653">
        <v>0.88333190424594898</v>
      </c>
      <c r="R62" s="669">
        <v>29535</v>
      </c>
      <c r="S62" s="637"/>
      <c r="T62" s="637"/>
      <c r="U62" s="637" t="s">
        <v>342</v>
      </c>
      <c r="V62" s="637"/>
      <c r="W62" s="637"/>
      <c r="X62" s="631">
        <v>0.18502068965517199</v>
      </c>
      <c r="Y62" s="671"/>
    </row>
    <row r="63" spans="1:25" outlineLevel="2">
      <c r="A63" s="381">
        <v>38</v>
      </c>
      <c r="B63" s="616" t="s">
        <v>395</v>
      </c>
      <c r="C63" s="95">
        <v>12558</v>
      </c>
      <c r="D63" s="95">
        <v>8753</v>
      </c>
      <c r="E63" s="656">
        <v>0.69700589265806701</v>
      </c>
      <c r="F63" s="95">
        <v>1037</v>
      </c>
      <c r="G63" s="614">
        <v>8.2576843446408699E-2</v>
      </c>
      <c r="H63" s="95">
        <v>162</v>
      </c>
      <c r="I63" s="614">
        <v>1.2900143334925901E-2</v>
      </c>
      <c r="J63" s="95">
        <v>35</v>
      </c>
      <c r="K63" s="614">
        <v>2.7870680044593098E-3</v>
      </c>
      <c r="L63" s="95">
        <v>16</v>
      </c>
      <c r="M63" s="614">
        <v>1.27408823060997E-3</v>
      </c>
      <c r="N63" s="620">
        <v>10003</v>
      </c>
      <c r="O63" s="661">
        <v>0.79654403567446996</v>
      </c>
      <c r="P63" s="662">
        <v>9987</v>
      </c>
      <c r="Q63" s="667">
        <v>0.79526994744386004</v>
      </c>
      <c r="R63" s="668">
        <v>2555</v>
      </c>
      <c r="S63" s="637"/>
      <c r="T63" s="637"/>
      <c r="U63" s="637" t="s">
        <v>344</v>
      </c>
      <c r="V63" s="637"/>
      <c r="W63" s="637"/>
      <c r="X63" s="631">
        <v>1.4694252873563201E-2</v>
      </c>
      <c r="Y63" s="671"/>
    </row>
    <row r="64" spans="1:25" outlineLevel="2">
      <c r="A64" s="381">
        <v>86</v>
      </c>
      <c r="B64" s="616" t="s">
        <v>396</v>
      </c>
      <c r="C64" s="95">
        <v>6148</v>
      </c>
      <c r="D64" s="95">
        <v>2732</v>
      </c>
      <c r="E64" s="656">
        <v>0.44437215354586901</v>
      </c>
      <c r="F64" s="95">
        <v>1153</v>
      </c>
      <c r="G64" s="614">
        <v>0.18754066363044899</v>
      </c>
      <c r="H64" s="95">
        <v>102</v>
      </c>
      <c r="I64" s="614">
        <v>1.6590761223161998E-2</v>
      </c>
      <c r="J64" s="95">
        <v>21</v>
      </c>
      <c r="K64" s="614">
        <v>3.4157449577098199E-3</v>
      </c>
      <c r="L64" s="95">
        <v>10</v>
      </c>
      <c r="M64" s="614">
        <v>1.62654521795706E-3</v>
      </c>
      <c r="N64" s="620">
        <v>4018</v>
      </c>
      <c r="O64" s="661">
        <v>0.65354586857514596</v>
      </c>
      <c r="P64" s="662">
        <v>4008</v>
      </c>
      <c r="Q64" s="667">
        <v>0.65191932335718905</v>
      </c>
      <c r="R64" s="668">
        <v>2130</v>
      </c>
      <c r="S64" s="637"/>
      <c r="T64" s="637"/>
      <c r="U64" s="637" t="s">
        <v>346</v>
      </c>
      <c r="V64" s="637"/>
      <c r="W64" s="637"/>
      <c r="X64" s="633">
        <v>4.9517241379310297E-3</v>
      </c>
      <c r="Y64" s="671"/>
    </row>
    <row r="65" spans="1:25" outlineLevel="2">
      <c r="A65" s="381">
        <v>107</v>
      </c>
      <c r="B65" s="616" t="s">
        <v>397</v>
      </c>
      <c r="C65" s="95">
        <v>7905</v>
      </c>
      <c r="D65" s="95">
        <v>5533</v>
      </c>
      <c r="E65" s="656">
        <v>0.69993674889310598</v>
      </c>
      <c r="F65" s="95">
        <v>610</v>
      </c>
      <c r="G65" s="614">
        <v>7.7166350411132206E-2</v>
      </c>
      <c r="H65" s="95">
        <v>188</v>
      </c>
      <c r="I65" s="614">
        <v>2.3782416192283402E-2</v>
      </c>
      <c r="J65" s="95">
        <v>31</v>
      </c>
      <c r="K65" s="614">
        <v>3.9215686274509803E-3</v>
      </c>
      <c r="L65" s="95">
        <v>16</v>
      </c>
      <c r="M65" s="614">
        <v>2.0240354206198601E-3</v>
      </c>
      <c r="N65" s="620">
        <v>6378</v>
      </c>
      <c r="O65" s="661">
        <v>0.80683111954459197</v>
      </c>
      <c r="P65" s="662">
        <v>6362</v>
      </c>
      <c r="Q65" s="667">
        <v>0.80480708412397195</v>
      </c>
      <c r="R65" s="668">
        <v>1527</v>
      </c>
      <c r="S65" s="637"/>
      <c r="T65" s="637"/>
      <c r="U65" s="637"/>
      <c r="V65" s="637"/>
      <c r="W65" s="637"/>
    </row>
    <row r="66" spans="1:25" outlineLevel="2">
      <c r="A66" s="381">
        <v>134</v>
      </c>
      <c r="B66" s="616" t="s">
        <v>398</v>
      </c>
      <c r="C66" s="95">
        <v>10063</v>
      </c>
      <c r="D66" s="95">
        <v>6446</v>
      </c>
      <c r="E66" s="656">
        <v>0.64056444400278201</v>
      </c>
      <c r="F66" s="95">
        <v>421</v>
      </c>
      <c r="G66" s="614">
        <v>4.1836430487926103E-2</v>
      </c>
      <c r="H66" s="95">
        <v>138</v>
      </c>
      <c r="I66" s="614">
        <v>1.3713604292954399E-2</v>
      </c>
      <c r="J66" s="95">
        <v>13</v>
      </c>
      <c r="K66" s="614">
        <v>1.2918612739739601E-3</v>
      </c>
      <c r="L66" s="95">
        <v>11</v>
      </c>
      <c r="M66" s="614">
        <v>1.0931133856702799E-3</v>
      </c>
      <c r="N66" s="620">
        <v>7029</v>
      </c>
      <c r="O66" s="661">
        <v>0.69849945344330699</v>
      </c>
      <c r="P66" s="662">
        <v>7018</v>
      </c>
      <c r="Q66" s="667">
        <v>0.69740634005763702</v>
      </c>
      <c r="R66" s="668">
        <v>3034</v>
      </c>
      <c r="S66" s="637"/>
      <c r="T66" s="637"/>
      <c r="U66" s="637"/>
      <c r="V66" s="637"/>
      <c r="W66" s="637"/>
    </row>
    <row r="67" spans="1:25" outlineLevel="2">
      <c r="A67" s="381">
        <v>150</v>
      </c>
      <c r="B67" s="380" t="s">
        <v>399</v>
      </c>
      <c r="C67" s="95">
        <v>3932</v>
      </c>
      <c r="D67" s="95">
        <v>1622</v>
      </c>
      <c r="E67" s="656">
        <v>0.41251271617497498</v>
      </c>
      <c r="F67" s="95">
        <v>1058</v>
      </c>
      <c r="G67" s="614">
        <v>0.26907426246185101</v>
      </c>
      <c r="H67" s="95">
        <v>114</v>
      </c>
      <c r="I67" s="614">
        <v>2.8992878942014199E-2</v>
      </c>
      <c r="J67" s="95">
        <v>29</v>
      </c>
      <c r="K67" s="614">
        <v>7.3753814852492404E-3</v>
      </c>
      <c r="L67" s="95">
        <v>6</v>
      </c>
      <c r="M67" s="614">
        <v>1.5259409969481199E-3</v>
      </c>
      <c r="N67" s="620">
        <v>2829</v>
      </c>
      <c r="O67" s="661">
        <v>0.71948118006103801</v>
      </c>
      <c r="P67" s="662">
        <v>2823</v>
      </c>
      <c r="Q67" s="667">
        <v>0.71795523906408998</v>
      </c>
      <c r="R67" s="668">
        <v>1103</v>
      </c>
      <c r="S67" s="637"/>
      <c r="T67" s="637"/>
      <c r="U67" s="637"/>
      <c r="V67" s="637"/>
      <c r="W67" s="637"/>
    </row>
    <row r="68" spans="1:25" outlineLevel="2">
      <c r="A68" s="381">
        <v>237</v>
      </c>
      <c r="B68" s="380" t="s">
        <v>400</v>
      </c>
      <c r="C68" s="95">
        <v>19849</v>
      </c>
      <c r="D68" s="95">
        <v>9386</v>
      </c>
      <c r="E68" s="656">
        <v>0.47287016978185298</v>
      </c>
      <c r="F68" s="95">
        <v>12563</v>
      </c>
      <c r="G68" s="614">
        <v>0.63292861101314901</v>
      </c>
      <c r="H68" s="95">
        <v>223</v>
      </c>
      <c r="I68" s="614">
        <v>1.12348229129931E-2</v>
      </c>
      <c r="J68" s="95">
        <v>121</v>
      </c>
      <c r="K68" s="614">
        <v>6.0960249886644197E-3</v>
      </c>
      <c r="L68" s="95">
        <v>24</v>
      </c>
      <c r="M68" s="614">
        <v>1.2091289233714499E-3</v>
      </c>
      <c r="N68" s="620">
        <v>22317</v>
      </c>
      <c r="O68" s="661">
        <v>1.1243387576200301</v>
      </c>
      <c r="P68" s="662">
        <v>22293</v>
      </c>
      <c r="Q68" s="667">
        <v>1.1231296286966601</v>
      </c>
      <c r="R68" s="668">
        <v>-2468</v>
      </c>
      <c r="S68" s="637"/>
      <c r="T68" s="637"/>
      <c r="U68" s="637"/>
      <c r="V68" s="637"/>
      <c r="W68" s="637"/>
    </row>
    <row r="69" spans="1:25" outlineLevel="2">
      <c r="A69" s="381">
        <v>264</v>
      </c>
      <c r="B69" s="380" t="s">
        <v>401</v>
      </c>
      <c r="C69" s="95">
        <v>12894</v>
      </c>
      <c r="D69" s="95">
        <v>2905</v>
      </c>
      <c r="E69" s="656">
        <v>0.225298588490771</v>
      </c>
      <c r="F69" s="95">
        <v>6064</v>
      </c>
      <c r="G69" s="614">
        <v>0.47029626182720602</v>
      </c>
      <c r="H69" s="95">
        <v>126</v>
      </c>
      <c r="I69" s="614">
        <v>9.77198697068404E-3</v>
      </c>
      <c r="J69" s="95">
        <v>36</v>
      </c>
      <c r="K69" s="614">
        <v>2.7919962773383E-3</v>
      </c>
      <c r="L69" s="95">
        <v>15</v>
      </c>
      <c r="M69" s="614">
        <v>1.16333178222429E-3</v>
      </c>
      <c r="N69" s="620">
        <v>9146</v>
      </c>
      <c r="O69" s="661">
        <v>0.70932216534822401</v>
      </c>
      <c r="P69" s="662">
        <v>9131</v>
      </c>
      <c r="Q69" s="667">
        <v>0.70815883356599996</v>
      </c>
      <c r="R69" s="668">
        <v>3748</v>
      </c>
      <c r="S69" s="637"/>
      <c r="T69" s="637"/>
      <c r="U69" s="637"/>
      <c r="V69" s="637"/>
      <c r="W69" s="637"/>
    </row>
    <row r="70" spans="1:25" outlineLevel="2">
      <c r="A70" s="381">
        <v>310</v>
      </c>
      <c r="B70" s="672" t="s">
        <v>402</v>
      </c>
      <c r="C70" s="95">
        <v>10420</v>
      </c>
      <c r="D70" s="95">
        <v>4669</v>
      </c>
      <c r="E70" s="656">
        <v>0.44808061420345502</v>
      </c>
      <c r="F70" s="95">
        <v>1940</v>
      </c>
      <c r="G70" s="614">
        <v>0.186180422264875</v>
      </c>
      <c r="H70" s="95">
        <v>137</v>
      </c>
      <c r="I70" s="614">
        <v>1.3147792706334E-2</v>
      </c>
      <c r="J70" s="95">
        <v>181</v>
      </c>
      <c r="K70" s="614">
        <v>1.7370441458733201E-2</v>
      </c>
      <c r="L70" s="95">
        <v>19</v>
      </c>
      <c r="M70" s="614">
        <v>1.82341650671785E-3</v>
      </c>
      <c r="N70" s="620">
        <v>6946</v>
      </c>
      <c r="O70" s="661">
        <v>0.66660268714011495</v>
      </c>
      <c r="P70" s="662">
        <v>6927</v>
      </c>
      <c r="Q70" s="667">
        <v>0.66477927063339703</v>
      </c>
      <c r="R70" s="668">
        <v>3474</v>
      </c>
      <c r="S70" s="637"/>
      <c r="T70" s="637"/>
      <c r="U70" s="637"/>
      <c r="V70" s="637"/>
      <c r="W70" s="637"/>
    </row>
    <row r="71" spans="1:25" outlineLevel="2">
      <c r="A71" s="381">
        <v>315</v>
      </c>
      <c r="B71" s="616" t="s">
        <v>403</v>
      </c>
      <c r="C71" s="95">
        <v>7031</v>
      </c>
      <c r="D71" s="95">
        <v>3841</v>
      </c>
      <c r="E71" s="656">
        <v>0.54629497937704496</v>
      </c>
      <c r="F71" s="95">
        <v>1023</v>
      </c>
      <c r="G71" s="614">
        <v>0.145498506613568</v>
      </c>
      <c r="H71" s="95">
        <v>88</v>
      </c>
      <c r="I71" s="614">
        <v>1.25160005689091E-2</v>
      </c>
      <c r="J71" s="95">
        <v>24</v>
      </c>
      <c r="K71" s="614">
        <v>3.4134547006115798E-3</v>
      </c>
      <c r="L71" s="95">
        <v>13</v>
      </c>
      <c r="M71" s="614">
        <v>1.84895462949794E-3</v>
      </c>
      <c r="N71" s="620">
        <v>4989</v>
      </c>
      <c r="O71" s="661">
        <v>0.70957189588963199</v>
      </c>
      <c r="P71" s="662">
        <v>4976</v>
      </c>
      <c r="Q71" s="667">
        <v>0.70772294126013402</v>
      </c>
      <c r="R71" s="668">
        <v>2042</v>
      </c>
      <c r="S71" s="637"/>
      <c r="T71" s="637"/>
      <c r="U71" s="637"/>
      <c r="V71" s="637"/>
      <c r="W71" s="637"/>
    </row>
    <row r="72" spans="1:25" outlineLevel="2">
      <c r="A72" s="381">
        <v>361</v>
      </c>
      <c r="B72" s="616" t="s">
        <v>404</v>
      </c>
      <c r="C72" s="95">
        <v>29650</v>
      </c>
      <c r="D72" s="95">
        <v>15552</v>
      </c>
      <c r="E72" s="656">
        <v>0.52451939291736904</v>
      </c>
      <c r="F72" s="95">
        <v>2280</v>
      </c>
      <c r="G72" s="614">
        <v>7.6897133220910602E-2</v>
      </c>
      <c r="H72" s="95">
        <v>534</v>
      </c>
      <c r="I72" s="614">
        <v>1.8010118043844899E-2</v>
      </c>
      <c r="J72" s="95">
        <v>70</v>
      </c>
      <c r="K72" s="614">
        <v>2.3608768971332202E-3</v>
      </c>
      <c r="L72" s="95">
        <v>52</v>
      </c>
      <c r="M72" s="614">
        <v>1.7537942664418199E-3</v>
      </c>
      <c r="N72" s="620">
        <v>18488</v>
      </c>
      <c r="O72" s="661">
        <v>0.62354131534570001</v>
      </c>
      <c r="P72" s="662">
        <v>18436</v>
      </c>
      <c r="Q72" s="667">
        <v>0.62178752107925805</v>
      </c>
      <c r="R72" s="668">
        <v>11162</v>
      </c>
      <c r="S72" s="637"/>
      <c r="T72" s="637"/>
      <c r="U72" s="637"/>
      <c r="V72" s="637"/>
      <c r="W72" s="637"/>
    </row>
    <row r="73" spans="1:25" outlineLevel="2">
      <c r="A73" s="381">
        <v>647</v>
      </c>
      <c r="B73" s="380" t="s">
        <v>405</v>
      </c>
      <c r="C73" s="95">
        <v>7380</v>
      </c>
      <c r="D73" s="95">
        <v>4152</v>
      </c>
      <c r="E73" s="656">
        <v>0.56260162601625996</v>
      </c>
      <c r="F73" s="95">
        <v>1284</v>
      </c>
      <c r="G73" s="614">
        <v>0.17398373983739801</v>
      </c>
      <c r="H73" s="95">
        <v>141</v>
      </c>
      <c r="I73" s="614">
        <v>1.9105691056910599E-2</v>
      </c>
      <c r="J73" s="95">
        <v>16</v>
      </c>
      <c r="K73" s="614">
        <v>2.1680216802168E-3</v>
      </c>
      <c r="L73" s="95">
        <v>8</v>
      </c>
      <c r="M73" s="614">
        <v>1.0840108401084E-3</v>
      </c>
      <c r="N73" s="620">
        <v>5601</v>
      </c>
      <c r="O73" s="661">
        <v>0.75894308943089395</v>
      </c>
      <c r="P73" s="662">
        <v>5593</v>
      </c>
      <c r="Q73" s="667">
        <v>0.75785907859078605</v>
      </c>
      <c r="R73" s="668">
        <v>1779</v>
      </c>
      <c r="S73" s="637"/>
      <c r="T73" s="637"/>
      <c r="U73" s="637"/>
      <c r="V73" s="637"/>
      <c r="W73" s="637"/>
    </row>
    <row r="74" spans="1:25" outlineLevel="2">
      <c r="A74" s="381">
        <v>658</v>
      </c>
      <c r="B74" s="672" t="s">
        <v>406</v>
      </c>
      <c r="C74" s="95">
        <v>4070</v>
      </c>
      <c r="D74" s="95">
        <v>1771</v>
      </c>
      <c r="E74" s="656">
        <v>0.43513513513513502</v>
      </c>
      <c r="F74" s="95">
        <v>909</v>
      </c>
      <c r="G74" s="614">
        <v>0.22334152334152299</v>
      </c>
      <c r="H74" s="95">
        <v>88</v>
      </c>
      <c r="I74" s="614">
        <v>2.1621621621621599E-2</v>
      </c>
      <c r="J74" s="95">
        <v>21</v>
      </c>
      <c r="K74" s="614">
        <v>5.1597051597051602E-3</v>
      </c>
      <c r="L74" s="95">
        <v>2</v>
      </c>
      <c r="M74" s="614">
        <v>4.9140049140049095E-4</v>
      </c>
      <c r="N74" s="620">
        <v>2791</v>
      </c>
      <c r="O74" s="661">
        <v>0.68574938574938604</v>
      </c>
      <c r="P74" s="662">
        <v>2789</v>
      </c>
      <c r="Q74" s="667">
        <v>0.68525798525798498</v>
      </c>
      <c r="R74" s="668">
        <v>1279</v>
      </c>
      <c r="S74" s="637"/>
      <c r="T74" s="637"/>
      <c r="U74" s="637" t="s">
        <v>340</v>
      </c>
      <c r="V74" s="637"/>
      <c r="W74" s="637"/>
      <c r="X74" s="628">
        <v>0.66546420359946101</v>
      </c>
      <c r="Y74" s="671"/>
    </row>
    <row r="75" spans="1:25" outlineLevel="2">
      <c r="A75" s="381">
        <v>664</v>
      </c>
      <c r="B75" s="380" t="s">
        <v>407</v>
      </c>
      <c r="C75" s="95">
        <v>22252</v>
      </c>
      <c r="D75" s="95">
        <v>9996</v>
      </c>
      <c r="E75" s="656">
        <v>0.449218047815927</v>
      </c>
      <c r="F75" s="95">
        <v>14424</v>
      </c>
      <c r="G75" s="614">
        <v>0.64821139672838402</v>
      </c>
      <c r="H75" s="95">
        <v>405</v>
      </c>
      <c r="I75" s="614">
        <v>1.8200611181017401E-2</v>
      </c>
      <c r="J75" s="95">
        <v>157</v>
      </c>
      <c r="K75" s="614">
        <v>7.05554556893762E-3</v>
      </c>
      <c r="L75" s="95">
        <v>14</v>
      </c>
      <c r="M75" s="614">
        <v>6.2915692971418299E-4</v>
      </c>
      <c r="N75" s="620">
        <v>24996</v>
      </c>
      <c r="O75" s="661">
        <v>1.12331475822398</v>
      </c>
      <c r="P75" s="662">
        <v>24982</v>
      </c>
      <c r="Q75" s="667">
        <v>1.1226856012942701</v>
      </c>
      <c r="R75" s="668">
        <v>-2744</v>
      </c>
      <c r="S75" s="637"/>
      <c r="T75" s="637"/>
      <c r="U75" s="637" t="s">
        <v>342</v>
      </c>
      <c r="V75" s="637"/>
      <c r="W75" s="637"/>
      <c r="X75" s="631">
        <v>0.14657276002713199</v>
      </c>
      <c r="Y75" s="671"/>
    </row>
    <row r="76" spans="1:25" outlineLevel="2">
      <c r="A76" s="381">
        <v>686</v>
      </c>
      <c r="B76" s="657" t="s">
        <v>408</v>
      </c>
      <c r="C76" s="95">
        <v>40697</v>
      </c>
      <c r="D76" s="95">
        <v>17417</v>
      </c>
      <c r="E76" s="656">
        <v>0.427967663464137</v>
      </c>
      <c r="F76" s="95">
        <v>21360</v>
      </c>
      <c r="G76" s="614">
        <v>0.52485441187311099</v>
      </c>
      <c r="H76" s="95">
        <v>670</v>
      </c>
      <c r="I76" s="614">
        <v>1.6463129960439301E-2</v>
      </c>
      <c r="J76" s="95">
        <v>187</v>
      </c>
      <c r="K76" s="614">
        <v>4.5949332874659103E-3</v>
      </c>
      <c r="L76" s="95">
        <v>32</v>
      </c>
      <c r="M76" s="614">
        <v>7.86298744379193E-4</v>
      </c>
      <c r="N76" s="620">
        <v>39666</v>
      </c>
      <c r="O76" s="661">
        <v>0.97466643732953295</v>
      </c>
      <c r="P76" s="662">
        <v>39634</v>
      </c>
      <c r="Q76" s="667">
        <v>0.97388013858515399</v>
      </c>
      <c r="R76" s="668">
        <v>1031</v>
      </c>
      <c r="S76" s="637"/>
      <c r="T76" s="637"/>
      <c r="U76" s="637" t="s">
        <v>344</v>
      </c>
      <c r="V76" s="637"/>
      <c r="W76" s="637"/>
      <c r="X76" s="631">
        <v>1.89971546112036E-2</v>
      </c>
      <c r="Y76" s="671"/>
    </row>
    <row r="77" spans="1:25" outlineLevel="2">
      <c r="A77" s="381">
        <v>819</v>
      </c>
      <c r="B77" s="616" t="s">
        <v>409</v>
      </c>
      <c r="C77" s="95">
        <v>4767</v>
      </c>
      <c r="D77" s="95">
        <v>3802</v>
      </c>
      <c r="E77" s="656">
        <v>0.79756660373400501</v>
      </c>
      <c r="F77" s="95">
        <v>674</v>
      </c>
      <c r="G77" s="614">
        <v>0.141388714075939</v>
      </c>
      <c r="H77" s="95">
        <v>104</v>
      </c>
      <c r="I77" s="614">
        <v>2.18166561778897E-2</v>
      </c>
      <c r="J77" s="95">
        <v>27</v>
      </c>
      <c r="K77" s="614">
        <v>5.6639395846444299E-3</v>
      </c>
      <c r="L77" s="95">
        <v>5</v>
      </c>
      <c r="M77" s="614">
        <v>1.04887770086008E-3</v>
      </c>
      <c r="N77" s="620">
        <v>4612</v>
      </c>
      <c r="O77" s="661">
        <v>0.96748479127333797</v>
      </c>
      <c r="P77" s="662">
        <v>4607</v>
      </c>
      <c r="Q77" s="667">
        <v>0.96643591357247705</v>
      </c>
      <c r="R77" s="668">
        <v>155</v>
      </c>
      <c r="S77" s="637"/>
      <c r="T77" s="637"/>
      <c r="U77" s="637" t="s">
        <v>346</v>
      </c>
      <c r="V77" s="637"/>
      <c r="W77" s="637"/>
      <c r="X77" s="633">
        <v>6.6906278354783898E-3</v>
      </c>
      <c r="Y77" s="671"/>
    </row>
    <row r="78" spans="1:25" outlineLevel="1">
      <c r="A78" s="381">
        <v>854</v>
      </c>
      <c r="B78" s="616" t="s">
        <v>410</v>
      </c>
      <c r="C78" s="95">
        <v>15105</v>
      </c>
      <c r="D78" s="95">
        <v>13118</v>
      </c>
      <c r="E78" s="656">
        <v>0.86845415425355799</v>
      </c>
      <c r="F78" s="95">
        <v>1001</v>
      </c>
      <c r="G78" s="614">
        <v>6.6269447202912904E-2</v>
      </c>
      <c r="H78" s="95">
        <v>267</v>
      </c>
      <c r="I78" s="614">
        <v>1.7676266137040701E-2</v>
      </c>
      <c r="J78" s="95">
        <v>63</v>
      </c>
      <c r="K78" s="614">
        <v>4.1708043694141002E-3</v>
      </c>
      <c r="L78" s="95">
        <v>41</v>
      </c>
      <c r="M78" s="614">
        <v>2.7143330023171098E-3</v>
      </c>
      <c r="N78" s="620">
        <v>14490</v>
      </c>
      <c r="O78" s="661">
        <v>0.95928500496524305</v>
      </c>
      <c r="P78" s="662">
        <v>14449</v>
      </c>
      <c r="Q78" s="667">
        <v>0.956570671962926</v>
      </c>
      <c r="R78" s="668">
        <v>615</v>
      </c>
      <c r="S78" s="637"/>
      <c r="T78" s="637"/>
      <c r="U78" s="637"/>
      <c r="V78" s="637"/>
      <c r="W78" s="637"/>
    </row>
    <row r="79" spans="1:25" outlineLevel="2">
      <c r="A79" s="381">
        <v>887</v>
      </c>
      <c r="B79" s="616" t="s">
        <v>411</v>
      </c>
      <c r="C79" s="95">
        <v>41853</v>
      </c>
      <c r="D79" s="95">
        <v>25330</v>
      </c>
      <c r="E79" s="656">
        <v>0.60521348529376595</v>
      </c>
      <c r="F79" s="95">
        <v>15956</v>
      </c>
      <c r="G79" s="614">
        <v>0.38123909875038797</v>
      </c>
      <c r="H79" s="95">
        <v>897</v>
      </c>
      <c r="I79" s="614">
        <v>2.1432155401046499E-2</v>
      </c>
      <c r="J79" s="95">
        <v>442</v>
      </c>
      <c r="K79" s="614">
        <v>1.0560772226602601E-2</v>
      </c>
      <c r="L79" s="95">
        <v>115</v>
      </c>
      <c r="M79" s="614">
        <v>2.7477122309033999E-3</v>
      </c>
      <c r="N79" s="620">
        <v>42740</v>
      </c>
      <c r="O79" s="661">
        <v>1.0211932239027099</v>
      </c>
      <c r="P79" s="662">
        <v>42625</v>
      </c>
      <c r="Q79" s="667">
        <v>1.0184455116718001</v>
      </c>
      <c r="R79" s="668">
        <v>-887</v>
      </c>
      <c r="S79" s="637"/>
      <c r="T79" s="637"/>
      <c r="U79" s="637"/>
      <c r="V79" s="637"/>
      <c r="W79" s="637"/>
    </row>
    <row r="80" spans="1:25" ht="12.75" outlineLevel="2">
      <c r="A80" s="652"/>
      <c r="B80" s="609" t="s">
        <v>322</v>
      </c>
      <c r="C80" s="611">
        <v>763096</v>
      </c>
      <c r="D80" s="611">
        <v>277993</v>
      </c>
      <c r="E80" s="653">
        <v>0.36429623533605199</v>
      </c>
      <c r="F80" s="611">
        <v>429086</v>
      </c>
      <c r="G80" s="654">
        <v>0.56229622485244302</v>
      </c>
      <c r="H80" s="611">
        <v>9372</v>
      </c>
      <c r="I80" s="654">
        <v>1.2281547800014701E-2</v>
      </c>
      <c r="J80" s="611">
        <v>5342</v>
      </c>
      <c r="K80" s="654">
        <v>7.0004298279639802E-3</v>
      </c>
      <c r="L80" s="611">
        <v>861</v>
      </c>
      <c r="M80" s="654">
        <v>1.1282984054430899E-3</v>
      </c>
      <c r="N80" s="611">
        <v>722654</v>
      </c>
      <c r="O80" s="654">
        <v>0.947002736221917</v>
      </c>
      <c r="P80" s="611">
        <v>721793</v>
      </c>
      <c r="Q80" s="653">
        <v>0.94587443781647396</v>
      </c>
      <c r="R80" s="669">
        <v>40442</v>
      </c>
      <c r="S80" s="637"/>
      <c r="T80" s="637"/>
      <c r="U80" s="637"/>
      <c r="V80" s="637"/>
      <c r="W80" s="637"/>
    </row>
    <row r="81" spans="1:25" outlineLevel="2">
      <c r="A81" s="381">
        <v>2</v>
      </c>
      <c r="B81" s="616" t="s">
        <v>412</v>
      </c>
      <c r="C81" s="95">
        <v>21126</v>
      </c>
      <c r="D81" s="95">
        <v>11830</v>
      </c>
      <c r="E81" s="656">
        <v>0.55997349237905902</v>
      </c>
      <c r="F81" s="95">
        <v>3205</v>
      </c>
      <c r="G81" s="614">
        <v>0.15170879484994801</v>
      </c>
      <c r="H81" s="95">
        <v>461</v>
      </c>
      <c r="I81" s="614">
        <v>2.1821452238947301E-2</v>
      </c>
      <c r="J81" s="95">
        <v>121</v>
      </c>
      <c r="K81" s="614">
        <v>5.7275395247562196E-3</v>
      </c>
      <c r="L81" s="95">
        <v>33</v>
      </c>
      <c r="M81" s="614">
        <v>1.5620562340244201E-3</v>
      </c>
      <c r="N81" s="620">
        <v>15650</v>
      </c>
      <c r="O81" s="661">
        <v>0.74079333522673496</v>
      </c>
      <c r="P81" s="662">
        <v>15617</v>
      </c>
      <c r="Q81" s="667">
        <v>0.73923127899271002</v>
      </c>
      <c r="R81" s="668">
        <v>5476</v>
      </c>
      <c r="S81" s="637"/>
      <c r="T81" s="637"/>
      <c r="U81" s="637"/>
      <c r="V81" s="637"/>
      <c r="W81" s="637"/>
    </row>
    <row r="82" spans="1:25" outlineLevel="2">
      <c r="A82" s="381">
        <v>21</v>
      </c>
      <c r="B82" s="616" t="s">
        <v>413</v>
      </c>
      <c r="C82" s="95">
        <v>5347</v>
      </c>
      <c r="D82" s="95">
        <v>2861</v>
      </c>
      <c r="E82" s="656">
        <v>0.535066392369553</v>
      </c>
      <c r="F82" s="95">
        <v>523</v>
      </c>
      <c r="G82" s="614">
        <v>9.7811857116139905E-2</v>
      </c>
      <c r="H82" s="95">
        <v>59</v>
      </c>
      <c r="I82" s="614">
        <v>1.10342247989527E-2</v>
      </c>
      <c r="J82" s="95">
        <v>65</v>
      </c>
      <c r="K82" s="614">
        <v>1.21563493547784E-2</v>
      </c>
      <c r="L82" s="95">
        <v>4</v>
      </c>
      <c r="M82" s="614">
        <v>7.4808303721713104E-4</v>
      </c>
      <c r="N82" s="620">
        <v>3512</v>
      </c>
      <c r="O82" s="661">
        <v>0.65681690667664105</v>
      </c>
      <c r="P82" s="662">
        <v>3508</v>
      </c>
      <c r="Q82" s="667">
        <v>0.65606882363942398</v>
      </c>
      <c r="R82" s="668">
        <v>1835</v>
      </c>
      <c r="S82" s="637"/>
      <c r="T82" s="637"/>
      <c r="U82" s="637"/>
      <c r="V82" s="637"/>
      <c r="W82" s="637"/>
    </row>
    <row r="83" spans="1:25" outlineLevel="2">
      <c r="A83" s="381">
        <v>55</v>
      </c>
      <c r="B83" s="616" t="s">
        <v>414</v>
      </c>
      <c r="C83" s="95">
        <v>8242</v>
      </c>
      <c r="D83" s="95">
        <v>6070</v>
      </c>
      <c r="E83" s="656">
        <v>0.73647173016258205</v>
      </c>
      <c r="F83" s="95">
        <v>578</v>
      </c>
      <c r="G83" s="614">
        <v>7.0128609560786204E-2</v>
      </c>
      <c r="H83" s="95">
        <v>205</v>
      </c>
      <c r="I83" s="614">
        <v>2.4872603736956999E-2</v>
      </c>
      <c r="J83" s="95">
        <v>38</v>
      </c>
      <c r="K83" s="614">
        <v>4.6105314244115504E-3</v>
      </c>
      <c r="L83" s="95">
        <v>13</v>
      </c>
      <c r="M83" s="614">
        <v>1.57728706624606E-3</v>
      </c>
      <c r="N83" s="620">
        <v>6904</v>
      </c>
      <c r="O83" s="661">
        <v>0.83766076195098305</v>
      </c>
      <c r="P83" s="662">
        <v>6891</v>
      </c>
      <c r="Q83" s="667">
        <v>0.836083474884737</v>
      </c>
      <c r="R83" s="668">
        <v>1338</v>
      </c>
      <c r="S83" s="637"/>
      <c r="T83" s="637"/>
      <c r="U83" s="637"/>
      <c r="V83" s="637"/>
      <c r="W83" s="637"/>
    </row>
    <row r="84" spans="1:25" outlineLevel="2">
      <c r="A84" s="381">
        <v>148</v>
      </c>
      <c r="B84" s="673" t="s">
        <v>415</v>
      </c>
      <c r="C84" s="95">
        <v>70734</v>
      </c>
      <c r="D84" s="95">
        <v>18458</v>
      </c>
      <c r="E84" s="656">
        <v>0.26094947267226498</v>
      </c>
      <c r="F84" s="95">
        <v>37663</v>
      </c>
      <c r="G84" s="614">
        <v>0.53245963751519798</v>
      </c>
      <c r="H84" s="95">
        <v>693</v>
      </c>
      <c r="I84" s="614">
        <v>9.7972686402578706E-3</v>
      </c>
      <c r="J84" s="95">
        <v>327</v>
      </c>
      <c r="K84" s="614">
        <v>4.6229536008143201E-3</v>
      </c>
      <c r="L84" s="95">
        <v>62</v>
      </c>
      <c r="M84" s="614">
        <v>8.7652331269262303E-4</v>
      </c>
      <c r="N84" s="620">
        <v>57203</v>
      </c>
      <c r="O84" s="661">
        <v>0.808705855741228</v>
      </c>
      <c r="P84" s="662">
        <v>57141</v>
      </c>
      <c r="Q84" s="667">
        <v>0.80782933242853505</v>
      </c>
      <c r="R84" s="668">
        <v>13531</v>
      </c>
      <c r="S84" s="637"/>
      <c r="T84" s="637"/>
      <c r="U84" s="637"/>
      <c r="V84" s="637"/>
      <c r="W84" s="637"/>
    </row>
    <row r="85" spans="1:25" outlineLevel="1">
      <c r="A85" s="381">
        <v>197</v>
      </c>
      <c r="B85" s="616" t="s">
        <v>416</v>
      </c>
      <c r="C85" s="95">
        <v>16099</v>
      </c>
      <c r="D85" s="95">
        <v>11620</v>
      </c>
      <c r="E85" s="656">
        <v>0.72178396173675397</v>
      </c>
      <c r="F85" s="95">
        <v>2682</v>
      </c>
      <c r="G85" s="614">
        <v>0.16659419839741599</v>
      </c>
      <c r="H85" s="95">
        <v>295</v>
      </c>
      <c r="I85" s="614">
        <v>1.8324119510528598E-2</v>
      </c>
      <c r="J85" s="95">
        <v>115</v>
      </c>
      <c r="K85" s="614">
        <v>7.1433008261382698E-3</v>
      </c>
      <c r="L85" s="95">
        <v>26</v>
      </c>
      <c r="M85" s="614">
        <v>1.6150071433008301E-3</v>
      </c>
      <c r="N85" s="620">
        <v>14738</v>
      </c>
      <c r="O85" s="661">
        <v>0.91546058761413796</v>
      </c>
      <c r="P85" s="662">
        <v>14712</v>
      </c>
      <c r="Q85" s="667">
        <v>0.91384558047083697</v>
      </c>
      <c r="R85" s="668">
        <v>1361</v>
      </c>
      <c r="S85" s="637"/>
      <c r="T85" s="637"/>
      <c r="U85" s="637"/>
      <c r="V85" s="637"/>
      <c r="W85" s="637"/>
    </row>
    <row r="86" spans="1:25" outlineLevel="2">
      <c r="A86" s="381">
        <v>206</v>
      </c>
      <c r="B86" s="380" t="s">
        <v>417</v>
      </c>
      <c r="C86" s="95">
        <v>5136</v>
      </c>
      <c r="D86" s="95">
        <v>2644</v>
      </c>
      <c r="E86" s="656">
        <v>0.51479750778816202</v>
      </c>
      <c r="F86" s="95">
        <v>839</v>
      </c>
      <c r="G86" s="614">
        <v>0.163356697819315</v>
      </c>
      <c r="H86" s="95">
        <v>74</v>
      </c>
      <c r="I86" s="614">
        <v>1.4408099688473499E-2</v>
      </c>
      <c r="J86" s="95">
        <v>36</v>
      </c>
      <c r="K86" s="614">
        <v>7.0093457943925198E-3</v>
      </c>
      <c r="L86" s="95">
        <v>4</v>
      </c>
      <c r="M86" s="614">
        <v>7.7881619937694702E-4</v>
      </c>
      <c r="N86" s="620">
        <v>3597</v>
      </c>
      <c r="O86" s="661">
        <v>0.70035046728971995</v>
      </c>
      <c r="P86" s="662">
        <v>3593</v>
      </c>
      <c r="Q86" s="667">
        <v>0.69957165109034303</v>
      </c>
      <c r="R86" s="668">
        <v>1539</v>
      </c>
      <c r="S86" s="637"/>
      <c r="T86" s="637"/>
      <c r="U86" s="637"/>
      <c r="V86" s="637"/>
      <c r="W86" s="637"/>
    </row>
    <row r="87" spans="1:25" outlineLevel="2">
      <c r="A87" s="381">
        <v>313</v>
      </c>
      <c r="B87" s="616" t="s">
        <v>418</v>
      </c>
      <c r="C87" s="95">
        <v>10502</v>
      </c>
      <c r="D87" s="95">
        <v>6294</v>
      </c>
      <c r="E87" s="656">
        <v>0.59931441630165705</v>
      </c>
      <c r="F87" s="95">
        <v>1832</v>
      </c>
      <c r="G87" s="614">
        <v>0.17444296324509601</v>
      </c>
      <c r="H87" s="95">
        <v>209</v>
      </c>
      <c r="I87" s="614">
        <v>1.99009712435727E-2</v>
      </c>
      <c r="J87" s="95">
        <v>95</v>
      </c>
      <c r="K87" s="614">
        <v>9.0458960198057502E-3</v>
      </c>
      <c r="L87" s="95">
        <v>12</v>
      </c>
      <c r="M87" s="614">
        <v>1.1426394972386201E-3</v>
      </c>
      <c r="N87" s="620">
        <v>8442</v>
      </c>
      <c r="O87" s="661">
        <v>0.80384688630737</v>
      </c>
      <c r="P87" s="662">
        <v>8430</v>
      </c>
      <c r="Q87" s="667">
        <v>0.80270424681013097</v>
      </c>
      <c r="R87" s="668">
        <v>2060</v>
      </c>
      <c r="S87" s="637"/>
      <c r="T87" s="637"/>
      <c r="U87" s="637"/>
      <c r="V87" s="637"/>
      <c r="W87" s="637"/>
    </row>
    <row r="88" spans="1:25" outlineLevel="2">
      <c r="A88" s="381">
        <v>318</v>
      </c>
      <c r="B88" s="616" t="s">
        <v>419</v>
      </c>
      <c r="C88" s="95">
        <v>66158</v>
      </c>
      <c r="D88" s="95">
        <v>15174</v>
      </c>
      <c r="E88" s="656">
        <v>0.22936001692916999</v>
      </c>
      <c r="F88" s="95">
        <v>34350</v>
      </c>
      <c r="G88" s="614">
        <v>0.51921158438888704</v>
      </c>
      <c r="H88" s="95">
        <v>457</v>
      </c>
      <c r="I88" s="614">
        <v>6.90770579521751E-3</v>
      </c>
      <c r="J88" s="95">
        <v>383</v>
      </c>
      <c r="K88" s="614">
        <v>5.7891713776111698E-3</v>
      </c>
      <c r="L88" s="95">
        <v>51</v>
      </c>
      <c r="M88" s="614">
        <v>7.7088182835031299E-4</v>
      </c>
      <c r="N88" s="620">
        <v>50415</v>
      </c>
      <c r="O88" s="661">
        <v>0.76203936031923603</v>
      </c>
      <c r="P88" s="662">
        <v>50364</v>
      </c>
      <c r="Q88" s="667">
        <v>0.76126847849088497</v>
      </c>
      <c r="R88" s="668">
        <v>15743</v>
      </c>
      <c r="S88" s="637"/>
      <c r="T88" s="637"/>
      <c r="U88" s="637"/>
      <c r="V88" s="637"/>
      <c r="W88" s="637"/>
    </row>
    <row r="89" spans="1:25" outlineLevel="2">
      <c r="A89" s="381">
        <v>321</v>
      </c>
      <c r="B89" s="616" t="s">
        <v>420</v>
      </c>
      <c r="C89" s="95">
        <v>9842</v>
      </c>
      <c r="D89" s="95">
        <v>3349</v>
      </c>
      <c r="E89" s="656">
        <v>0.34027636659215599</v>
      </c>
      <c r="F89" s="95">
        <v>2569</v>
      </c>
      <c r="G89" s="614">
        <v>0.26102418207681399</v>
      </c>
      <c r="H89" s="95">
        <v>98</v>
      </c>
      <c r="I89" s="614">
        <v>9.9573257467994308E-3</v>
      </c>
      <c r="J89" s="95">
        <v>103</v>
      </c>
      <c r="K89" s="614">
        <v>1.0465352570615699E-2</v>
      </c>
      <c r="L89" s="95">
        <v>6</v>
      </c>
      <c r="M89" s="614">
        <v>6.0963218857955695E-4</v>
      </c>
      <c r="N89" s="620">
        <v>6125</v>
      </c>
      <c r="O89" s="661">
        <v>0.62233285917496395</v>
      </c>
      <c r="P89" s="662">
        <v>6119</v>
      </c>
      <c r="Q89" s="667">
        <v>0.62172322698638505</v>
      </c>
      <c r="R89" s="668">
        <v>3717</v>
      </c>
      <c r="S89" s="637"/>
      <c r="T89" s="637"/>
      <c r="U89" s="637" t="s">
        <v>340</v>
      </c>
      <c r="V89" s="637"/>
      <c r="W89" s="637"/>
      <c r="X89" s="628">
        <v>0.53405645155004</v>
      </c>
      <c r="Y89" s="671"/>
    </row>
    <row r="90" spans="1:25" outlineLevel="2">
      <c r="A90" s="381">
        <v>376</v>
      </c>
      <c r="B90" s="616" t="s">
        <v>421</v>
      </c>
      <c r="C90" s="95">
        <v>74386</v>
      </c>
      <c r="D90" s="95">
        <v>15962</v>
      </c>
      <c r="E90" s="656">
        <v>0.21458338934745799</v>
      </c>
      <c r="F90" s="95">
        <v>63701</v>
      </c>
      <c r="G90" s="614">
        <v>0.85635737907670795</v>
      </c>
      <c r="H90" s="95">
        <v>701</v>
      </c>
      <c r="I90" s="614">
        <v>9.4238163095206103E-3</v>
      </c>
      <c r="J90" s="95">
        <v>419</v>
      </c>
      <c r="K90" s="614">
        <v>5.6327803618960604E-3</v>
      </c>
      <c r="L90" s="95">
        <v>85</v>
      </c>
      <c r="M90" s="614">
        <v>1.14268814024144E-3</v>
      </c>
      <c r="N90" s="620">
        <v>80868</v>
      </c>
      <c r="O90" s="661">
        <v>1.08714005323582</v>
      </c>
      <c r="P90" s="662">
        <v>80783</v>
      </c>
      <c r="Q90" s="667">
        <v>1.0859973650955801</v>
      </c>
      <c r="R90" s="668">
        <v>-6482</v>
      </c>
      <c r="S90" s="637"/>
      <c r="T90" s="637"/>
      <c r="U90" s="637" t="s">
        <v>342</v>
      </c>
      <c r="V90" s="637"/>
      <c r="W90" s="637"/>
      <c r="X90" s="631">
        <v>0.32644383296826601</v>
      </c>
      <c r="Y90" s="671"/>
    </row>
    <row r="91" spans="1:25" outlineLevel="2">
      <c r="A91" s="381">
        <v>400</v>
      </c>
      <c r="B91" s="380" t="s">
        <v>422</v>
      </c>
      <c r="C91" s="95">
        <v>24374</v>
      </c>
      <c r="D91" s="95">
        <v>10341</v>
      </c>
      <c r="E91" s="656">
        <v>0.42426355953064698</v>
      </c>
      <c r="F91" s="95">
        <v>13267</v>
      </c>
      <c r="G91" s="614">
        <v>0.54430951013374895</v>
      </c>
      <c r="H91" s="95">
        <v>237</v>
      </c>
      <c r="I91" s="614">
        <v>9.7234758349060493E-3</v>
      </c>
      <c r="J91" s="95">
        <v>106</v>
      </c>
      <c r="K91" s="614">
        <v>4.3488963649790796E-3</v>
      </c>
      <c r="L91" s="95">
        <v>35</v>
      </c>
      <c r="M91" s="614">
        <v>1.43595634692705E-3</v>
      </c>
      <c r="N91" s="620">
        <v>23986</v>
      </c>
      <c r="O91" s="661">
        <v>0.98408139821120899</v>
      </c>
      <c r="P91" s="662">
        <v>23951</v>
      </c>
      <c r="Q91" s="667">
        <v>0.98264544186428204</v>
      </c>
      <c r="R91" s="668">
        <v>388</v>
      </c>
      <c r="S91" s="637"/>
      <c r="T91" s="637"/>
      <c r="U91" s="637" t="s">
        <v>344</v>
      </c>
      <c r="V91" s="637"/>
      <c r="W91" s="637"/>
      <c r="X91" s="631">
        <v>1.7086688440761701E-2</v>
      </c>
      <c r="Y91" s="671"/>
    </row>
    <row r="92" spans="1:25" outlineLevel="2">
      <c r="A92" s="381">
        <v>440</v>
      </c>
      <c r="B92" s="616" t="s">
        <v>423</v>
      </c>
      <c r="C92" s="95">
        <v>75558</v>
      </c>
      <c r="D92" s="95">
        <v>23934</v>
      </c>
      <c r="E92" s="656">
        <v>0.31676328118796199</v>
      </c>
      <c r="F92" s="95">
        <v>45285</v>
      </c>
      <c r="G92" s="614">
        <v>0.59934090367664605</v>
      </c>
      <c r="H92" s="95">
        <v>868</v>
      </c>
      <c r="I92" s="614">
        <v>1.1487863627941399E-2</v>
      </c>
      <c r="J92" s="95">
        <v>623</v>
      </c>
      <c r="K92" s="614">
        <v>8.2453214748934595E-3</v>
      </c>
      <c r="L92" s="95">
        <v>55</v>
      </c>
      <c r="M92" s="614">
        <v>7.2791762619444701E-4</v>
      </c>
      <c r="N92" s="620">
        <v>70765</v>
      </c>
      <c r="O92" s="661">
        <v>0.936565287593637</v>
      </c>
      <c r="P92" s="662">
        <v>70710</v>
      </c>
      <c r="Q92" s="667">
        <v>0.93583736996744205</v>
      </c>
      <c r="R92" s="668">
        <v>4793</v>
      </c>
      <c r="S92" s="637"/>
      <c r="T92" s="637"/>
      <c r="U92" s="637" t="s">
        <v>346</v>
      </c>
      <c r="V92" s="637"/>
      <c r="W92" s="637"/>
      <c r="X92" s="633">
        <v>5.7449312868802001E-3</v>
      </c>
      <c r="Y92" s="671"/>
    </row>
    <row r="93" spans="1:25" outlineLevel="2">
      <c r="A93" s="381">
        <v>483</v>
      </c>
      <c r="B93" s="616" t="s">
        <v>424</v>
      </c>
      <c r="C93" s="95">
        <v>11059</v>
      </c>
      <c r="D93" s="95">
        <v>7571</v>
      </c>
      <c r="E93" s="656">
        <v>0.68460077764716498</v>
      </c>
      <c r="F93" s="95">
        <v>667</v>
      </c>
      <c r="G93" s="614">
        <v>6.0312867347861503E-2</v>
      </c>
      <c r="H93" s="95">
        <v>213</v>
      </c>
      <c r="I93" s="614">
        <v>1.92603309521657E-2</v>
      </c>
      <c r="J93" s="95">
        <v>41</v>
      </c>
      <c r="K93" s="614">
        <v>3.70738764806945E-3</v>
      </c>
      <c r="L93" s="95">
        <v>27</v>
      </c>
      <c r="M93" s="614">
        <v>2.4414504023871999E-3</v>
      </c>
      <c r="N93" s="620">
        <v>8519</v>
      </c>
      <c r="O93" s="661">
        <v>0.77032281399764901</v>
      </c>
      <c r="P93" s="662">
        <v>8492</v>
      </c>
      <c r="Q93" s="667">
        <v>0.76788136359526205</v>
      </c>
      <c r="R93" s="668">
        <v>2540</v>
      </c>
      <c r="S93" s="637"/>
      <c r="T93" s="637"/>
      <c r="U93" s="637"/>
      <c r="V93" s="637"/>
      <c r="W93" s="637"/>
    </row>
    <row r="94" spans="1:25" outlineLevel="2">
      <c r="A94" s="381">
        <v>541</v>
      </c>
      <c r="B94" s="380" t="s">
        <v>425</v>
      </c>
      <c r="C94" s="95">
        <v>24121</v>
      </c>
      <c r="D94" s="95">
        <v>12473</v>
      </c>
      <c r="E94" s="656">
        <v>0.51710128104141595</v>
      </c>
      <c r="F94" s="95">
        <v>5840</v>
      </c>
      <c r="G94" s="614">
        <v>0.24211268189544399</v>
      </c>
      <c r="H94" s="95">
        <v>285</v>
      </c>
      <c r="I94" s="614">
        <v>1.1815430537705699E-2</v>
      </c>
      <c r="J94" s="95">
        <v>111</v>
      </c>
      <c r="K94" s="614">
        <v>4.6017992620538102E-3</v>
      </c>
      <c r="L94" s="95">
        <v>20</v>
      </c>
      <c r="M94" s="614">
        <v>8.2915302018987604E-4</v>
      </c>
      <c r="N94" s="620">
        <v>18729</v>
      </c>
      <c r="O94" s="661">
        <v>0.776460345756809</v>
      </c>
      <c r="P94" s="662">
        <v>18709</v>
      </c>
      <c r="Q94" s="667">
        <v>0.77563119273661996</v>
      </c>
      <c r="R94" s="668">
        <v>5392</v>
      </c>
      <c r="S94" s="637"/>
      <c r="T94" s="637"/>
      <c r="U94" s="637"/>
      <c r="V94" s="637"/>
      <c r="W94" s="637"/>
    </row>
    <row r="95" spans="1:25" outlineLevel="2">
      <c r="A95" s="381">
        <v>607</v>
      </c>
      <c r="B95" s="616" t="s">
        <v>426</v>
      </c>
      <c r="C95" s="95">
        <v>27622</v>
      </c>
      <c r="D95" s="95">
        <v>4112</v>
      </c>
      <c r="E95" s="656">
        <v>0.14886684526826399</v>
      </c>
      <c r="F95" s="95">
        <v>15005</v>
      </c>
      <c r="G95" s="614">
        <v>0.54322641372818803</v>
      </c>
      <c r="H95" s="95">
        <v>181</v>
      </c>
      <c r="I95" s="614">
        <v>6.5527478097168902E-3</v>
      </c>
      <c r="J95" s="95">
        <v>101</v>
      </c>
      <c r="K95" s="614">
        <v>3.65650568387517E-3</v>
      </c>
      <c r="L95" s="95">
        <v>19</v>
      </c>
      <c r="M95" s="614">
        <v>6.8785750488740895E-4</v>
      </c>
      <c r="N95" s="620">
        <v>19418</v>
      </c>
      <c r="O95" s="661">
        <v>0.70299036999493203</v>
      </c>
      <c r="P95" s="662">
        <v>19399</v>
      </c>
      <c r="Q95" s="667">
        <v>0.70230251249004405</v>
      </c>
      <c r="R95" s="668">
        <v>8204</v>
      </c>
      <c r="S95" s="637"/>
      <c r="T95" s="637"/>
      <c r="U95" s="637"/>
      <c r="V95" s="637"/>
      <c r="W95" s="637"/>
    </row>
    <row r="96" spans="1:25" outlineLevel="2">
      <c r="A96" s="381">
        <v>615</v>
      </c>
      <c r="B96" s="616" t="s">
        <v>427</v>
      </c>
      <c r="C96" s="95">
        <v>156303</v>
      </c>
      <c r="D96" s="95">
        <v>38638</v>
      </c>
      <c r="E96" s="656">
        <v>0.24719934998048701</v>
      </c>
      <c r="F96" s="95">
        <v>164615</v>
      </c>
      <c r="G96" s="614">
        <v>1.05317876176401</v>
      </c>
      <c r="H96" s="95">
        <v>1995</v>
      </c>
      <c r="I96" s="614">
        <v>1.2763670562944999E-2</v>
      </c>
      <c r="J96" s="95">
        <v>1737</v>
      </c>
      <c r="K96" s="614">
        <v>1.11130304600679E-2</v>
      </c>
      <c r="L96" s="95">
        <v>198</v>
      </c>
      <c r="M96" s="614">
        <v>1.2667703115103401E-3</v>
      </c>
      <c r="N96" s="620">
        <v>207183</v>
      </c>
      <c r="O96" s="661">
        <v>1.3255215830790199</v>
      </c>
      <c r="P96" s="662">
        <v>206985</v>
      </c>
      <c r="Q96" s="667">
        <v>1.32425481276751</v>
      </c>
      <c r="R96" s="668">
        <v>-50880</v>
      </c>
      <c r="S96" s="637"/>
      <c r="T96" s="637"/>
      <c r="U96" s="637"/>
      <c r="V96" s="637"/>
      <c r="W96" s="637"/>
    </row>
    <row r="97" spans="1:25" outlineLevel="2">
      <c r="A97" s="381">
        <v>649</v>
      </c>
      <c r="B97" s="616" t="s">
        <v>428</v>
      </c>
      <c r="C97" s="95">
        <v>16961</v>
      </c>
      <c r="D97" s="95">
        <v>10412</v>
      </c>
      <c r="E97" s="656">
        <v>0.61387889864984402</v>
      </c>
      <c r="F97" s="95">
        <v>2542</v>
      </c>
      <c r="G97" s="614">
        <v>0.14987323860621399</v>
      </c>
      <c r="H97" s="95">
        <v>281</v>
      </c>
      <c r="I97" s="614">
        <v>1.6567419373857702E-2</v>
      </c>
      <c r="J97" s="95">
        <v>160</v>
      </c>
      <c r="K97" s="614">
        <v>9.4334060491716304E-3</v>
      </c>
      <c r="L97" s="95">
        <v>32</v>
      </c>
      <c r="M97" s="614">
        <v>1.8866812098343299E-3</v>
      </c>
      <c r="N97" s="620">
        <v>13427</v>
      </c>
      <c r="O97" s="661">
        <v>0.79163964388892205</v>
      </c>
      <c r="P97" s="662">
        <v>13395</v>
      </c>
      <c r="Q97" s="667">
        <v>0.78975296267908701</v>
      </c>
      <c r="R97" s="668">
        <v>3534</v>
      </c>
      <c r="S97" s="637"/>
      <c r="T97" s="637"/>
      <c r="U97" s="637"/>
      <c r="V97" s="637"/>
      <c r="W97" s="637"/>
    </row>
    <row r="98" spans="1:25" outlineLevel="2">
      <c r="A98" s="381">
        <v>652</v>
      </c>
      <c r="B98" s="616" t="s">
        <v>429</v>
      </c>
      <c r="C98" s="95">
        <v>6089</v>
      </c>
      <c r="D98" s="95">
        <v>4913</v>
      </c>
      <c r="E98" s="656">
        <v>0.80686483823287902</v>
      </c>
      <c r="F98" s="95">
        <v>433</v>
      </c>
      <c r="G98" s="614">
        <v>7.1111841024798797E-2</v>
      </c>
      <c r="H98" s="95">
        <v>109</v>
      </c>
      <c r="I98" s="614">
        <v>1.7901133191000201E-2</v>
      </c>
      <c r="J98" s="95">
        <v>34</v>
      </c>
      <c r="K98" s="614">
        <v>5.5838397109541802E-3</v>
      </c>
      <c r="L98" s="95">
        <v>9</v>
      </c>
      <c r="M98" s="614">
        <v>1.4780752176055199E-3</v>
      </c>
      <c r="N98" s="620">
        <v>5498</v>
      </c>
      <c r="O98" s="661">
        <v>0.90293972737723804</v>
      </c>
      <c r="P98" s="662">
        <v>5489</v>
      </c>
      <c r="Q98" s="667">
        <v>0.90146165215963203</v>
      </c>
      <c r="R98" s="668">
        <v>591</v>
      </c>
      <c r="S98" s="637"/>
      <c r="T98" s="637"/>
      <c r="U98" s="637"/>
      <c r="V98" s="637"/>
      <c r="W98" s="637"/>
    </row>
    <row r="99" spans="1:25" outlineLevel="2">
      <c r="A99" s="381">
        <v>660</v>
      </c>
      <c r="B99" s="616" t="s">
        <v>430</v>
      </c>
      <c r="C99" s="95">
        <v>14593</v>
      </c>
      <c r="D99" s="95">
        <v>10172</v>
      </c>
      <c r="E99" s="656">
        <v>0.69704652915781495</v>
      </c>
      <c r="F99" s="95">
        <v>3241</v>
      </c>
      <c r="G99" s="614">
        <v>0.222092784211608</v>
      </c>
      <c r="H99" s="95">
        <v>236</v>
      </c>
      <c r="I99" s="614">
        <v>1.6172137326115301E-2</v>
      </c>
      <c r="J99" s="95">
        <v>87</v>
      </c>
      <c r="K99" s="614">
        <v>5.9617624888645198E-3</v>
      </c>
      <c r="L99" s="95">
        <v>13</v>
      </c>
      <c r="M99" s="614">
        <v>8.9083807304872204E-4</v>
      </c>
      <c r="N99" s="620">
        <v>13749</v>
      </c>
      <c r="O99" s="661">
        <v>0.94216405125745195</v>
      </c>
      <c r="P99" s="662">
        <v>13736</v>
      </c>
      <c r="Q99" s="667">
        <v>0.94127321318440305</v>
      </c>
      <c r="R99" s="668">
        <v>844</v>
      </c>
      <c r="S99" s="637"/>
      <c r="T99" s="637"/>
      <c r="U99" s="637"/>
      <c r="V99" s="637"/>
      <c r="W99" s="637"/>
    </row>
    <row r="100" spans="1:25" outlineLevel="2">
      <c r="A100" s="381">
        <v>667</v>
      </c>
      <c r="B100" s="616" t="s">
        <v>431</v>
      </c>
      <c r="C100" s="95">
        <v>17572</v>
      </c>
      <c r="D100" s="95">
        <v>9951</v>
      </c>
      <c r="E100" s="656">
        <v>0.56629865695424497</v>
      </c>
      <c r="F100" s="95">
        <v>3349</v>
      </c>
      <c r="G100" s="614">
        <v>0.19058729797405</v>
      </c>
      <c r="H100" s="95">
        <v>251</v>
      </c>
      <c r="I100" s="614">
        <v>1.4284088322331001E-2</v>
      </c>
      <c r="J100" s="95">
        <v>114</v>
      </c>
      <c r="K100" s="614">
        <v>6.4875938993853898E-3</v>
      </c>
      <c r="L100" s="95">
        <v>20</v>
      </c>
      <c r="M100" s="614">
        <v>1.13817436831323E-3</v>
      </c>
      <c r="N100" s="620">
        <v>13685</v>
      </c>
      <c r="O100" s="661">
        <v>0.778795811518325</v>
      </c>
      <c r="P100" s="662">
        <v>13665</v>
      </c>
      <c r="Q100" s="667">
        <v>0.77765763715001102</v>
      </c>
      <c r="R100" s="668">
        <v>3887</v>
      </c>
      <c r="S100" s="637"/>
      <c r="T100" s="637"/>
      <c r="U100" s="637"/>
      <c r="V100" s="637"/>
      <c r="W100" s="637"/>
    </row>
    <row r="101" spans="1:25" outlineLevel="2">
      <c r="A101" s="381">
        <v>674</v>
      </c>
      <c r="B101" s="616" t="s">
        <v>432</v>
      </c>
      <c r="C101" s="95">
        <v>24984</v>
      </c>
      <c r="D101" s="95">
        <v>11404</v>
      </c>
      <c r="E101" s="656">
        <v>0.456452129362792</v>
      </c>
      <c r="F101" s="95">
        <v>2686</v>
      </c>
      <c r="G101" s="614">
        <v>0.107508805635607</v>
      </c>
      <c r="H101" s="95">
        <v>251</v>
      </c>
      <c r="I101" s="614">
        <v>1.00464297150176E-2</v>
      </c>
      <c r="J101" s="95">
        <v>81</v>
      </c>
      <c r="K101" s="614">
        <v>3.2420749279538901E-3</v>
      </c>
      <c r="L101" s="95">
        <v>20</v>
      </c>
      <c r="M101" s="614">
        <v>8.0051232788984903E-4</v>
      </c>
      <c r="N101" s="620">
        <v>14442</v>
      </c>
      <c r="O101" s="661">
        <v>0.57804995196926001</v>
      </c>
      <c r="P101" s="662">
        <v>14422</v>
      </c>
      <c r="Q101" s="667">
        <v>0.57724943964136999</v>
      </c>
      <c r="R101" s="668">
        <v>10542</v>
      </c>
      <c r="S101" s="637"/>
      <c r="T101" s="637"/>
      <c r="U101" s="637"/>
      <c r="V101" s="637"/>
      <c r="W101" s="637"/>
    </row>
    <row r="102" spans="1:25" outlineLevel="2">
      <c r="A102" s="381">
        <v>697</v>
      </c>
      <c r="B102" s="674" t="s">
        <v>433</v>
      </c>
      <c r="C102" s="95">
        <v>40538</v>
      </c>
      <c r="D102" s="95">
        <v>16696</v>
      </c>
      <c r="E102" s="656">
        <v>0.41186047658986602</v>
      </c>
      <c r="F102" s="95">
        <v>16984</v>
      </c>
      <c r="G102" s="614">
        <v>0.41896492180176598</v>
      </c>
      <c r="H102" s="95">
        <v>421</v>
      </c>
      <c r="I102" s="614">
        <v>1.0385317479895399E-2</v>
      </c>
      <c r="J102" s="95">
        <v>263</v>
      </c>
      <c r="K102" s="614">
        <v>6.48773989836696E-3</v>
      </c>
      <c r="L102" s="95">
        <v>26</v>
      </c>
      <c r="M102" s="614">
        <v>6.4137352607430097E-4</v>
      </c>
      <c r="N102" s="620">
        <v>34390</v>
      </c>
      <c r="O102" s="661">
        <v>0.84833982929596896</v>
      </c>
      <c r="P102" s="662">
        <v>34364</v>
      </c>
      <c r="Q102" s="667">
        <v>0.847698455769895</v>
      </c>
      <c r="R102" s="668">
        <v>6148</v>
      </c>
      <c r="S102" s="637"/>
      <c r="T102" s="637"/>
    </row>
    <row r="103" spans="1:25" outlineLevel="2">
      <c r="A103" s="381">
        <v>756</v>
      </c>
      <c r="B103" s="616" t="s">
        <v>434</v>
      </c>
      <c r="C103" s="95">
        <v>35750</v>
      </c>
      <c r="D103" s="95">
        <v>23114</v>
      </c>
      <c r="E103" s="656">
        <v>0.64654545454545498</v>
      </c>
      <c r="F103" s="95">
        <v>7230</v>
      </c>
      <c r="G103" s="614">
        <v>0.20223776223776199</v>
      </c>
      <c r="H103" s="95">
        <v>792</v>
      </c>
      <c r="I103" s="614">
        <v>2.2153846153846201E-2</v>
      </c>
      <c r="J103" s="95">
        <v>182</v>
      </c>
      <c r="K103" s="614">
        <v>5.0909090909090904E-3</v>
      </c>
      <c r="L103" s="95">
        <v>91</v>
      </c>
      <c r="M103" s="614">
        <v>2.54545454545455E-3</v>
      </c>
      <c r="N103" s="620">
        <v>31409</v>
      </c>
      <c r="O103" s="661">
        <v>0.87857342657342696</v>
      </c>
      <c r="P103" s="662">
        <v>31318</v>
      </c>
      <c r="Q103" s="667">
        <v>0.876027972027972</v>
      </c>
      <c r="R103" s="668">
        <v>4341</v>
      </c>
      <c r="S103" s="637"/>
      <c r="T103" s="637"/>
    </row>
    <row r="104" spans="1:25" ht="12.75" outlineLevel="2">
      <c r="A104" s="652"/>
      <c r="B104" s="609" t="s">
        <v>323</v>
      </c>
      <c r="C104" s="611">
        <v>388398</v>
      </c>
      <c r="D104" s="611">
        <v>207088</v>
      </c>
      <c r="E104" s="653">
        <v>0.53318503184877397</v>
      </c>
      <c r="F104" s="611">
        <v>83849</v>
      </c>
      <c r="G104" s="654">
        <v>0.215884221854901</v>
      </c>
      <c r="H104" s="611">
        <v>6226</v>
      </c>
      <c r="I104" s="654">
        <v>1.6029948660909701E-2</v>
      </c>
      <c r="J104" s="611">
        <v>3206</v>
      </c>
      <c r="K104" s="654">
        <v>8.25441943573345E-3</v>
      </c>
      <c r="L104" s="611">
        <v>1055</v>
      </c>
      <c r="M104" s="654">
        <v>2.71628587170892E-3</v>
      </c>
      <c r="N104" s="611">
        <v>301424</v>
      </c>
      <c r="O104" s="654">
        <v>0.77606990767202699</v>
      </c>
      <c r="P104" s="611">
        <v>300369</v>
      </c>
      <c r="Q104" s="653">
        <v>0.77335362180031797</v>
      </c>
      <c r="R104" s="669">
        <v>86974</v>
      </c>
      <c r="S104" s="637"/>
      <c r="T104" s="637"/>
    </row>
    <row r="105" spans="1:25" outlineLevel="2">
      <c r="A105" s="381">
        <v>30</v>
      </c>
      <c r="B105" s="616" t="s">
        <v>435</v>
      </c>
      <c r="C105" s="95">
        <v>33092</v>
      </c>
      <c r="D105" s="95">
        <v>10568</v>
      </c>
      <c r="E105" s="656">
        <v>0.31935210927112301</v>
      </c>
      <c r="F105" s="95">
        <v>14602</v>
      </c>
      <c r="G105" s="614">
        <v>0.44125468391151901</v>
      </c>
      <c r="H105" s="95">
        <v>441</v>
      </c>
      <c r="I105" s="614">
        <v>1.33264837422942E-2</v>
      </c>
      <c r="J105" s="95">
        <v>291</v>
      </c>
      <c r="K105" s="614">
        <v>8.7936661428744105E-3</v>
      </c>
      <c r="L105" s="95">
        <v>80</v>
      </c>
      <c r="M105" s="614">
        <v>2.4175027196905599E-3</v>
      </c>
      <c r="N105" s="620">
        <v>25982</v>
      </c>
      <c r="O105" s="661">
        <v>0.78514444578750198</v>
      </c>
      <c r="P105" s="662">
        <v>25902</v>
      </c>
      <c r="Q105" s="667">
        <v>0.78272694306781099</v>
      </c>
      <c r="R105" s="668">
        <v>7110</v>
      </c>
      <c r="S105" s="637"/>
      <c r="T105" s="637"/>
    </row>
    <row r="106" spans="1:25" outlineLevel="2">
      <c r="A106" s="381">
        <v>34</v>
      </c>
      <c r="B106" s="616" t="s">
        <v>436</v>
      </c>
      <c r="C106" s="95">
        <v>45436</v>
      </c>
      <c r="D106" s="95">
        <v>26928</v>
      </c>
      <c r="E106" s="656">
        <v>0.59265780438418902</v>
      </c>
      <c r="F106" s="95">
        <v>11535</v>
      </c>
      <c r="G106" s="614">
        <v>0.25387358042081198</v>
      </c>
      <c r="H106" s="95">
        <v>761</v>
      </c>
      <c r="I106" s="614">
        <v>1.67488335240778E-2</v>
      </c>
      <c r="J106" s="95">
        <v>642</v>
      </c>
      <c r="K106" s="614">
        <v>1.4129764944097199E-2</v>
      </c>
      <c r="L106" s="95">
        <v>74</v>
      </c>
      <c r="M106" s="614">
        <v>1.6286644951140101E-3</v>
      </c>
      <c r="N106" s="620">
        <v>39940</v>
      </c>
      <c r="O106" s="661">
        <v>0.87903864776828899</v>
      </c>
      <c r="P106" s="662">
        <v>39866</v>
      </c>
      <c r="Q106" s="667">
        <v>0.87740998327317499</v>
      </c>
      <c r="R106" s="668">
        <v>5496</v>
      </c>
      <c r="S106" s="637"/>
      <c r="T106" s="637"/>
      <c r="U106" s="637"/>
      <c r="V106" s="637"/>
      <c r="W106" s="637"/>
    </row>
    <row r="107" spans="1:25" outlineLevel="2">
      <c r="A107" s="381">
        <v>36</v>
      </c>
      <c r="B107" s="616" t="s">
        <v>437</v>
      </c>
      <c r="C107" s="95">
        <v>6214</v>
      </c>
      <c r="D107" s="95">
        <v>2206</v>
      </c>
      <c r="E107" s="656">
        <v>0.35500482780817499</v>
      </c>
      <c r="F107" s="95">
        <v>1149</v>
      </c>
      <c r="G107" s="614">
        <v>0.18490505310589</v>
      </c>
      <c r="H107" s="95">
        <v>100</v>
      </c>
      <c r="I107" s="614">
        <v>1.6092693916961699E-2</v>
      </c>
      <c r="J107" s="95">
        <v>40</v>
      </c>
      <c r="K107" s="614">
        <v>6.4370775667846802E-3</v>
      </c>
      <c r="L107" s="95">
        <v>10</v>
      </c>
      <c r="M107" s="614">
        <v>1.6092693916961701E-3</v>
      </c>
      <c r="N107" s="620">
        <v>3505</v>
      </c>
      <c r="O107" s="661">
        <v>0.56404892178950805</v>
      </c>
      <c r="P107" s="662">
        <v>3495</v>
      </c>
      <c r="Q107" s="667">
        <v>0.56243965239781102</v>
      </c>
      <c r="R107" s="668">
        <v>2709</v>
      </c>
      <c r="S107" s="637"/>
      <c r="T107" s="637"/>
      <c r="U107" s="637" t="s">
        <v>340</v>
      </c>
      <c r="V107" s="637"/>
      <c r="W107" s="637"/>
      <c r="X107" s="628">
        <v>0.36429623533605199</v>
      </c>
      <c r="Y107" s="671"/>
    </row>
    <row r="108" spans="1:25" outlineLevel="2">
      <c r="A108" s="381">
        <v>91</v>
      </c>
      <c r="B108" s="616" t="s">
        <v>438</v>
      </c>
      <c r="C108" s="95">
        <v>10743</v>
      </c>
      <c r="D108" s="95">
        <v>6258</v>
      </c>
      <c r="E108" s="656">
        <v>0.58251884948338495</v>
      </c>
      <c r="F108" s="95">
        <v>956</v>
      </c>
      <c r="G108" s="614">
        <v>8.8988178348692201E-2</v>
      </c>
      <c r="H108" s="95">
        <v>153</v>
      </c>
      <c r="I108" s="614">
        <v>1.42418318905334E-2</v>
      </c>
      <c r="J108" s="95">
        <v>62</v>
      </c>
      <c r="K108" s="614">
        <v>5.7711998510658101E-3</v>
      </c>
      <c r="L108" s="95">
        <v>22</v>
      </c>
      <c r="M108" s="614">
        <v>2.0478451084427101E-3</v>
      </c>
      <c r="N108" s="620">
        <v>7451</v>
      </c>
      <c r="O108" s="661">
        <v>0.69356790468211904</v>
      </c>
      <c r="P108" s="662">
        <v>7429</v>
      </c>
      <c r="Q108" s="667">
        <v>0.69152005957367602</v>
      </c>
      <c r="R108" s="668">
        <v>3292</v>
      </c>
      <c r="S108" s="637"/>
      <c r="T108" s="637"/>
      <c r="U108" s="637" t="s">
        <v>342</v>
      </c>
      <c r="V108" s="637"/>
      <c r="W108" s="637"/>
      <c r="X108" s="631">
        <v>0.56229622485244302</v>
      </c>
      <c r="Y108" s="671"/>
    </row>
    <row r="109" spans="1:25" outlineLevel="1">
      <c r="A109" s="381">
        <v>93</v>
      </c>
      <c r="B109" s="616" t="s">
        <v>439</v>
      </c>
      <c r="C109" s="95">
        <v>17068</v>
      </c>
      <c r="D109" s="95">
        <v>13856</v>
      </c>
      <c r="E109" s="656">
        <v>0.81181157722052999</v>
      </c>
      <c r="F109" s="95">
        <v>1110</v>
      </c>
      <c r="G109" s="614">
        <v>6.5033981720178102E-2</v>
      </c>
      <c r="H109" s="95">
        <v>297</v>
      </c>
      <c r="I109" s="614">
        <v>1.7400984298101701E-2</v>
      </c>
      <c r="J109" s="95">
        <v>83</v>
      </c>
      <c r="K109" s="614">
        <v>4.8629013358331401E-3</v>
      </c>
      <c r="L109" s="95">
        <v>57</v>
      </c>
      <c r="M109" s="614">
        <v>3.3395828450902298E-3</v>
      </c>
      <c r="N109" s="620">
        <v>15403</v>
      </c>
      <c r="O109" s="661">
        <v>0.90244902741973299</v>
      </c>
      <c r="P109" s="662">
        <v>15346</v>
      </c>
      <c r="Q109" s="667">
        <v>0.89910944457464304</v>
      </c>
      <c r="R109" s="668">
        <v>1665</v>
      </c>
      <c r="S109" s="637"/>
      <c r="T109" s="637"/>
      <c r="U109" s="637" t="s">
        <v>344</v>
      </c>
      <c r="V109" s="637"/>
      <c r="W109" s="637"/>
      <c r="X109" s="631">
        <v>1.2281547800014701E-2</v>
      </c>
      <c r="Y109" s="671"/>
    </row>
    <row r="110" spans="1:25" outlineLevel="2">
      <c r="A110" s="381">
        <v>101</v>
      </c>
      <c r="B110" s="380" t="s">
        <v>440</v>
      </c>
      <c r="C110" s="95">
        <v>27720</v>
      </c>
      <c r="D110" s="95">
        <v>17846</v>
      </c>
      <c r="E110" s="656">
        <v>0.64379509379509403</v>
      </c>
      <c r="F110" s="95">
        <v>6740</v>
      </c>
      <c r="G110" s="614">
        <v>0.243145743145743</v>
      </c>
      <c r="H110" s="95">
        <v>439</v>
      </c>
      <c r="I110" s="614">
        <v>1.5836940836940799E-2</v>
      </c>
      <c r="J110" s="95">
        <v>247</v>
      </c>
      <c r="K110" s="614">
        <v>8.9105339105339104E-3</v>
      </c>
      <c r="L110" s="95">
        <v>158</v>
      </c>
      <c r="M110" s="614">
        <v>5.6998556998556996E-3</v>
      </c>
      <c r="N110" s="620">
        <v>25430</v>
      </c>
      <c r="O110" s="661">
        <v>0.91738816738816698</v>
      </c>
      <c r="P110" s="662">
        <v>25272</v>
      </c>
      <c r="Q110" s="667">
        <v>0.91168831168831199</v>
      </c>
      <c r="R110" s="668">
        <v>2290</v>
      </c>
      <c r="S110" s="637"/>
      <c r="T110" s="637"/>
      <c r="U110" s="637" t="s">
        <v>346</v>
      </c>
      <c r="V110" s="637"/>
      <c r="W110" s="637"/>
      <c r="X110" s="633">
        <v>7.0004298279639802E-3</v>
      </c>
      <c r="Y110" s="671"/>
    </row>
    <row r="111" spans="1:25" outlineLevel="2">
      <c r="A111" s="381">
        <v>145</v>
      </c>
      <c r="B111" s="616" t="s">
        <v>441</v>
      </c>
      <c r="C111" s="95">
        <v>4444</v>
      </c>
      <c r="D111" s="95">
        <v>3299</v>
      </c>
      <c r="E111" s="656">
        <v>0.74234923492349203</v>
      </c>
      <c r="F111" s="95">
        <v>795</v>
      </c>
      <c r="G111" s="614">
        <v>0.17889288928892899</v>
      </c>
      <c r="H111" s="95">
        <v>122</v>
      </c>
      <c r="I111" s="614">
        <v>2.7452745274527499E-2</v>
      </c>
      <c r="J111" s="95">
        <v>35</v>
      </c>
      <c r="K111" s="614">
        <v>7.8757875787578806E-3</v>
      </c>
      <c r="L111" s="95">
        <v>6</v>
      </c>
      <c r="M111" s="614">
        <v>1.3501350135013499E-3</v>
      </c>
      <c r="N111" s="620">
        <v>4257</v>
      </c>
      <c r="O111" s="661">
        <v>0.95792079207920799</v>
      </c>
      <c r="P111" s="662">
        <v>4251</v>
      </c>
      <c r="Q111" s="667">
        <v>0.95657065706570699</v>
      </c>
      <c r="R111" s="668">
        <v>187</v>
      </c>
      <c r="S111" s="637"/>
      <c r="T111" s="637"/>
      <c r="U111" s="637"/>
      <c r="V111" s="637"/>
      <c r="W111" s="637"/>
    </row>
    <row r="112" spans="1:25" outlineLevel="2">
      <c r="A112" s="381">
        <v>209</v>
      </c>
      <c r="B112" s="616" t="s">
        <v>442</v>
      </c>
      <c r="C112" s="95">
        <v>22145</v>
      </c>
      <c r="D112" s="95">
        <v>12265</v>
      </c>
      <c r="E112" s="656">
        <v>0.553849627455408</v>
      </c>
      <c r="F112" s="95">
        <v>3124</v>
      </c>
      <c r="G112" s="614">
        <v>0.14107021901106301</v>
      </c>
      <c r="H112" s="95">
        <v>298</v>
      </c>
      <c r="I112" s="614">
        <v>1.34567622488146E-2</v>
      </c>
      <c r="J112" s="95">
        <v>114</v>
      </c>
      <c r="K112" s="614">
        <v>5.1478889139760699E-3</v>
      </c>
      <c r="L112" s="95">
        <v>93</v>
      </c>
      <c r="M112" s="614">
        <v>4.1995935877173199E-3</v>
      </c>
      <c r="N112" s="620">
        <v>15894</v>
      </c>
      <c r="O112" s="661">
        <v>0.717724091216979</v>
      </c>
      <c r="P112" s="662">
        <v>15801</v>
      </c>
      <c r="Q112" s="667">
        <v>0.71352449762926196</v>
      </c>
      <c r="R112" s="668">
        <v>6251</v>
      </c>
      <c r="S112" s="637"/>
      <c r="T112" s="637"/>
      <c r="U112" s="637"/>
      <c r="V112" s="637"/>
      <c r="W112" s="637"/>
    </row>
    <row r="113" spans="1:30" outlineLevel="2">
      <c r="A113" s="381">
        <v>282</v>
      </c>
      <c r="B113" s="616" t="s">
        <v>443</v>
      </c>
      <c r="C113" s="95">
        <v>26522</v>
      </c>
      <c r="D113" s="95">
        <v>7770</v>
      </c>
      <c r="E113" s="656">
        <v>0.29296433149837903</v>
      </c>
      <c r="F113" s="95">
        <v>5564</v>
      </c>
      <c r="G113" s="614">
        <v>0.209788100444914</v>
      </c>
      <c r="H113" s="95">
        <v>522</v>
      </c>
      <c r="I113" s="614">
        <v>1.9681773621898799E-2</v>
      </c>
      <c r="J113" s="95">
        <v>255</v>
      </c>
      <c r="K113" s="614">
        <v>9.6146595279390703E-3</v>
      </c>
      <c r="L113" s="95">
        <v>36</v>
      </c>
      <c r="M113" s="614">
        <v>1.35736369806199E-3</v>
      </c>
      <c r="N113" s="620">
        <v>14147</v>
      </c>
      <c r="O113" s="661">
        <v>0.53340622879119204</v>
      </c>
      <c r="P113" s="662">
        <v>14111</v>
      </c>
      <c r="Q113" s="667">
        <v>0.53204886509312999</v>
      </c>
      <c r="R113" s="668">
        <v>12375</v>
      </c>
      <c r="S113" s="637"/>
      <c r="T113" s="637"/>
      <c r="U113" s="637"/>
      <c r="V113" s="637"/>
      <c r="W113" s="637"/>
    </row>
    <row r="114" spans="1:30" outlineLevel="2">
      <c r="A114" s="381">
        <v>353</v>
      </c>
      <c r="B114" s="616" t="s">
        <v>444</v>
      </c>
      <c r="C114" s="95">
        <v>5966</v>
      </c>
      <c r="D114" s="95">
        <v>2636</v>
      </c>
      <c r="E114" s="656">
        <v>0.44183707676835399</v>
      </c>
      <c r="F114" s="95">
        <v>768</v>
      </c>
      <c r="G114" s="614">
        <v>0.12872946697955101</v>
      </c>
      <c r="H114" s="95">
        <v>75</v>
      </c>
      <c r="I114" s="614">
        <v>1.25712370097218E-2</v>
      </c>
      <c r="J114" s="95">
        <v>73</v>
      </c>
      <c r="K114" s="614">
        <v>1.22360040227958E-2</v>
      </c>
      <c r="L114" s="95">
        <v>11</v>
      </c>
      <c r="M114" s="614">
        <v>1.84378142809252E-3</v>
      </c>
      <c r="N114" s="620">
        <v>3563</v>
      </c>
      <c r="O114" s="661">
        <v>0.59721756620851496</v>
      </c>
      <c r="P114" s="662">
        <v>3552</v>
      </c>
      <c r="Q114" s="667">
        <v>0.59537378478042202</v>
      </c>
      <c r="R114" s="668">
        <v>2403</v>
      </c>
      <c r="S114" s="637"/>
      <c r="T114" s="637"/>
      <c r="U114" s="637"/>
      <c r="V114" s="637"/>
      <c r="W114" s="637"/>
    </row>
    <row r="115" spans="1:30" outlineLevel="2">
      <c r="A115" s="381">
        <v>364</v>
      </c>
      <c r="B115" s="616" t="s">
        <v>445</v>
      </c>
      <c r="C115" s="95">
        <v>15531</v>
      </c>
      <c r="D115" s="95">
        <v>9151</v>
      </c>
      <c r="E115" s="656">
        <v>0.58920867941536303</v>
      </c>
      <c r="F115" s="95">
        <v>3633</v>
      </c>
      <c r="G115" s="614">
        <v>0.23391925825767801</v>
      </c>
      <c r="H115" s="95">
        <v>289</v>
      </c>
      <c r="I115" s="614">
        <v>1.8607945399523498E-2</v>
      </c>
      <c r="J115" s="95">
        <v>129</v>
      </c>
      <c r="K115" s="614">
        <v>8.3059687077457998E-3</v>
      </c>
      <c r="L115" s="95">
        <v>34</v>
      </c>
      <c r="M115" s="614">
        <v>2.18917004700277E-3</v>
      </c>
      <c r="N115" s="620">
        <v>13236</v>
      </c>
      <c r="O115" s="661">
        <v>0.85223102182731303</v>
      </c>
      <c r="P115" s="662">
        <v>13202</v>
      </c>
      <c r="Q115" s="667">
        <v>0.85004185178031</v>
      </c>
      <c r="R115" s="668">
        <v>2295</v>
      </c>
      <c r="S115" s="637"/>
      <c r="T115" s="637"/>
      <c r="U115" s="637"/>
      <c r="V115" s="637"/>
      <c r="W115" s="637"/>
    </row>
    <row r="116" spans="1:30" outlineLevel="1">
      <c r="A116" s="381">
        <v>368</v>
      </c>
      <c r="B116" s="616" t="s">
        <v>446</v>
      </c>
      <c r="C116" s="95">
        <v>14414</v>
      </c>
      <c r="D116" s="95">
        <v>6487</v>
      </c>
      <c r="E116" s="656">
        <v>0.45004856389621201</v>
      </c>
      <c r="F116" s="95">
        <v>3284</v>
      </c>
      <c r="G116" s="614">
        <v>0.22783405022894401</v>
      </c>
      <c r="H116" s="95">
        <v>324</v>
      </c>
      <c r="I116" s="614">
        <v>2.2478146246704599E-2</v>
      </c>
      <c r="J116" s="95">
        <v>89</v>
      </c>
      <c r="K116" s="614">
        <v>6.1745525183848999E-3</v>
      </c>
      <c r="L116" s="95">
        <v>37</v>
      </c>
      <c r="M116" s="614">
        <v>2.5669487997779898E-3</v>
      </c>
      <c r="N116" s="620">
        <v>10221</v>
      </c>
      <c r="O116" s="661">
        <v>0.70910226169002399</v>
      </c>
      <c r="P116" s="662">
        <v>10184</v>
      </c>
      <c r="Q116" s="667">
        <v>0.70653531289024596</v>
      </c>
      <c r="R116" s="668">
        <v>4193</v>
      </c>
      <c r="S116" s="637"/>
      <c r="T116" s="637"/>
      <c r="U116" s="637"/>
      <c r="V116" s="637"/>
      <c r="W116" s="637"/>
    </row>
    <row r="117" spans="1:30" outlineLevel="2">
      <c r="A117" s="381">
        <v>390</v>
      </c>
      <c r="B117" s="616" t="s">
        <v>447</v>
      </c>
      <c r="C117" s="95">
        <v>8722</v>
      </c>
      <c r="D117" s="95">
        <v>4651</v>
      </c>
      <c r="E117" s="656">
        <v>0.53324925475808305</v>
      </c>
      <c r="F117" s="95">
        <v>2935</v>
      </c>
      <c r="G117" s="614">
        <v>0.33650538867232299</v>
      </c>
      <c r="H117" s="95">
        <v>115</v>
      </c>
      <c r="I117" s="614">
        <v>1.31850493006191E-2</v>
      </c>
      <c r="J117" s="95">
        <v>50</v>
      </c>
      <c r="K117" s="614">
        <v>5.7326301307039701E-3</v>
      </c>
      <c r="L117" s="95">
        <v>43</v>
      </c>
      <c r="M117" s="614">
        <v>4.9300619124054102E-3</v>
      </c>
      <c r="N117" s="620">
        <v>7794</v>
      </c>
      <c r="O117" s="661">
        <v>0.89360238477413401</v>
      </c>
      <c r="P117" s="662">
        <v>7751</v>
      </c>
      <c r="Q117" s="667">
        <v>0.88867232286172904</v>
      </c>
      <c r="R117" s="668">
        <v>928</v>
      </c>
      <c r="S117" s="637"/>
      <c r="T117" s="637"/>
      <c r="U117" s="637"/>
      <c r="V117" s="637"/>
      <c r="W117" s="637"/>
    </row>
    <row r="118" spans="1:30" outlineLevel="2">
      <c r="A118" s="381">
        <v>467</v>
      </c>
      <c r="B118" s="616" t="s">
        <v>448</v>
      </c>
      <c r="C118" s="95">
        <v>6477</v>
      </c>
      <c r="D118" s="95">
        <v>4340</v>
      </c>
      <c r="E118" s="656">
        <v>0.67006330091091604</v>
      </c>
      <c r="F118" s="95">
        <v>771</v>
      </c>
      <c r="G118" s="614">
        <v>0.119036591014358</v>
      </c>
      <c r="H118" s="95">
        <v>100</v>
      </c>
      <c r="I118" s="614">
        <v>1.5439246564767599E-2</v>
      </c>
      <c r="J118" s="95">
        <v>59</v>
      </c>
      <c r="K118" s="614">
        <v>9.1091554732129106E-3</v>
      </c>
      <c r="L118" s="95">
        <v>8</v>
      </c>
      <c r="M118" s="614">
        <v>1.23513972518141E-3</v>
      </c>
      <c r="N118" s="620">
        <v>5278</v>
      </c>
      <c r="O118" s="661">
        <v>0.81488343368843597</v>
      </c>
      <c r="P118" s="662">
        <v>5270</v>
      </c>
      <c r="Q118" s="667">
        <v>0.813648293963255</v>
      </c>
      <c r="R118" s="668">
        <v>1199</v>
      </c>
      <c r="S118" s="637"/>
      <c r="T118" s="637"/>
      <c r="U118" s="637"/>
      <c r="V118" s="637"/>
      <c r="W118" s="637"/>
    </row>
    <row r="119" spans="1:30" outlineLevel="2">
      <c r="A119" s="381">
        <v>576</v>
      </c>
      <c r="B119" s="616" t="s">
        <v>449</v>
      </c>
      <c r="C119" s="95">
        <v>9073</v>
      </c>
      <c r="D119" s="95">
        <v>5370</v>
      </c>
      <c r="E119" s="656">
        <v>0.59186597597266599</v>
      </c>
      <c r="F119" s="95">
        <v>980</v>
      </c>
      <c r="G119" s="614">
        <v>0.10801278518681801</v>
      </c>
      <c r="H119" s="95">
        <v>112</v>
      </c>
      <c r="I119" s="614">
        <v>1.23443183070649E-2</v>
      </c>
      <c r="J119" s="95">
        <v>34</v>
      </c>
      <c r="K119" s="614">
        <v>3.74738234321614E-3</v>
      </c>
      <c r="L119" s="95">
        <v>18</v>
      </c>
      <c r="M119" s="614">
        <v>1.9839082993497199E-3</v>
      </c>
      <c r="N119" s="620">
        <v>6514</v>
      </c>
      <c r="O119" s="661">
        <v>0.717954370109115</v>
      </c>
      <c r="P119" s="662">
        <v>6496</v>
      </c>
      <c r="Q119" s="667">
        <v>0.71597046180976498</v>
      </c>
      <c r="R119" s="668">
        <v>2559</v>
      </c>
      <c r="S119" s="637"/>
      <c r="T119" s="637"/>
      <c r="U119" s="637"/>
      <c r="V119" s="637"/>
      <c r="W119" s="637"/>
    </row>
    <row r="120" spans="1:30" outlineLevel="2">
      <c r="A120" s="381">
        <v>642</v>
      </c>
      <c r="B120" s="616" t="s">
        <v>450</v>
      </c>
      <c r="C120" s="95">
        <v>18910</v>
      </c>
      <c r="D120" s="95">
        <v>12160</v>
      </c>
      <c r="E120" s="656">
        <v>0.64304600740349005</v>
      </c>
      <c r="F120" s="95">
        <v>2107</v>
      </c>
      <c r="G120" s="614">
        <v>0.111422527763088</v>
      </c>
      <c r="H120" s="95">
        <v>217</v>
      </c>
      <c r="I120" s="614">
        <v>1.1475409836065599E-2</v>
      </c>
      <c r="J120" s="95">
        <v>114</v>
      </c>
      <c r="K120" s="614">
        <v>6.0285563194077199E-3</v>
      </c>
      <c r="L120" s="95">
        <v>76</v>
      </c>
      <c r="M120" s="614">
        <v>4.0190375462718104E-3</v>
      </c>
      <c r="N120" s="620">
        <v>14674</v>
      </c>
      <c r="O120" s="661">
        <v>0.77599153886832395</v>
      </c>
      <c r="P120" s="662">
        <v>14598</v>
      </c>
      <c r="Q120" s="667">
        <v>0.77197250132205197</v>
      </c>
      <c r="R120" s="668">
        <v>4236</v>
      </c>
      <c r="S120" s="637"/>
      <c r="T120" s="637"/>
      <c r="U120" s="637"/>
      <c r="V120" s="637"/>
      <c r="W120" s="637"/>
    </row>
    <row r="121" spans="1:30" outlineLevel="2">
      <c r="A121" s="381">
        <v>679</v>
      </c>
      <c r="B121" s="616" t="s">
        <v>451</v>
      </c>
      <c r="C121" s="95">
        <v>29737</v>
      </c>
      <c r="D121" s="95">
        <v>12163</v>
      </c>
      <c r="E121" s="656">
        <v>0.40901906715539599</v>
      </c>
      <c r="F121" s="95">
        <v>5019</v>
      </c>
      <c r="G121" s="614">
        <v>0.168779634798399</v>
      </c>
      <c r="H121" s="95">
        <v>303</v>
      </c>
      <c r="I121" s="614">
        <v>1.0189326428355201E-2</v>
      </c>
      <c r="J121" s="95">
        <v>230</v>
      </c>
      <c r="K121" s="614">
        <v>7.7344722063422697E-3</v>
      </c>
      <c r="L121" s="95">
        <v>57</v>
      </c>
      <c r="M121" s="614">
        <v>1.9168039815717799E-3</v>
      </c>
      <c r="N121" s="620">
        <v>17772</v>
      </c>
      <c r="O121" s="661">
        <v>0.59763930457006398</v>
      </c>
      <c r="P121" s="662">
        <v>17715</v>
      </c>
      <c r="Q121" s="667">
        <v>0.59572250058849197</v>
      </c>
      <c r="R121" s="668">
        <v>11965</v>
      </c>
      <c r="S121" s="637"/>
      <c r="T121" s="637"/>
      <c r="U121" s="637"/>
      <c r="V121" s="637"/>
      <c r="W121" s="637"/>
    </row>
    <row r="122" spans="1:30" outlineLevel="2">
      <c r="A122" s="381">
        <v>789</v>
      </c>
      <c r="B122" s="616" t="s">
        <v>452</v>
      </c>
      <c r="C122" s="95">
        <v>16646</v>
      </c>
      <c r="D122" s="95">
        <v>9116</v>
      </c>
      <c r="E122" s="656">
        <v>0.547639072449838</v>
      </c>
      <c r="F122" s="95">
        <v>4146</v>
      </c>
      <c r="G122" s="614">
        <v>0.24906884536825699</v>
      </c>
      <c r="H122" s="95">
        <v>326</v>
      </c>
      <c r="I122" s="614">
        <v>1.95842845127959E-2</v>
      </c>
      <c r="J122" s="95">
        <v>179</v>
      </c>
      <c r="K122" s="614">
        <v>1.07533341343266E-2</v>
      </c>
      <c r="L122" s="95">
        <v>43</v>
      </c>
      <c r="M122" s="614">
        <v>2.5832031719331999E-3</v>
      </c>
      <c r="N122" s="620">
        <v>13810</v>
      </c>
      <c r="O122" s="661">
        <v>0.82962873963715</v>
      </c>
      <c r="P122" s="662">
        <v>13767</v>
      </c>
      <c r="Q122" s="667">
        <v>0.82704553646521695</v>
      </c>
      <c r="R122" s="668">
        <v>2836</v>
      </c>
      <c r="S122" s="637"/>
      <c r="T122" s="637"/>
      <c r="U122" s="637" t="s">
        <v>340</v>
      </c>
      <c r="V122" s="637"/>
      <c r="W122" s="637"/>
      <c r="X122" s="628">
        <v>0.53318503184877397</v>
      </c>
      <c r="Y122" s="671"/>
    </row>
    <row r="123" spans="1:30" outlineLevel="2">
      <c r="A123" s="381">
        <v>792</v>
      </c>
      <c r="B123" s="616" t="s">
        <v>453</v>
      </c>
      <c r="C123" s="95">
        <v>6597</v>
      </c>
      <c r="D123" s="95">
        <v>3111</v>
      </c>
      <c r="E123" s="656">
        <v>0.47157798999545197</v>
      </c>
      <c r="F123" s="95">
        <v>1697</v>
      </c>
      <c r="G123" s="614">
        <v>0.25723813854782501</v>
      </c>
      <c r="H123" s="95">
        <v>98</v>
      </c>
      <c r="I123" s="614">
        <v>1.48552372290435E-2</v>
      </c>
      <c r="J123" s="95">
        <v>51</v>
      </c>
      <c r="K123" s="614">
        <v>7.7307867212369303E-3</v>
      </c>
      <c r="L123" s="95">
        <v>12</v>
      </c>
      <c r="M123" s="614">
        <v>1.81900864029104E-3</v>
      </c>
      <c r="N123" s="620">
        <v>4969</v>
      </c>
      <c r="O123" s="661">
        <v>0.75322116113384896</v>
      </c>
      <c r="P123" s="662">
        <v>4957</v>
      </c>
      <c r="Q123" s="667">
        <v>0.75140215249355802</v>
      </c>
      <c r="R123" s="668">
        <v>1628</v>
      </c>
      <c r="S123" s="637"/>
      <c r="T123" s="637"/>
      <c r="U123" s="637" t="s">
        <v>342</v>
      </c>
      <c r="V123" s="637"/>
      <c r="W123" s="637"/>
      <c r="X123" s="631">
        <v>0.215884221854901</v>
      </c>
      <c r="Y123" s="671"/>
    </row>
    <row r="124" spans="1:30" outlineLevel="2">
      <c r="A124" s="381">
        <v>809</v>
      </c>
      <c r="B124" s="616" t="s">
        <v>454</v>
      </c>
      <c r="C124" s="95">
        <v>11582</v>
      </c>
      <c r="D124" s="95">
        <v>3430</v>
      </c>
      <c r="E124" s="656">
        <v>0.29614919702987402</v>
      </c>
      <c r="F124" s="95">
        <v>3248</v>
      </c>
      <c r="G124" s="614">
        <v>0.28043515800379898</v>
      </c>
      <c r="H124" s="95">
        <v>129</v>
      </c>
      <c r="I124" s="614">
        <v>1.11379727162839E-2</v>
      </c>
      <c r="J124" s="95">
        <v>62</v>
      </c>
      <c r="K124" s="614">
        <v>5.3531341737178403E-3</v>
      </c>
      <c r="L124" s="95">
        <v>24</v>
      </c>
      <c r="M124" s="614">
        <v>2.0721809704714201E-3</v>
      </c>
      <c r="N124" s="620">
        <v>6893</v>
      </c>
      <c r="O124" s="661">
        <v>0.59514764289414601</v>
      </c>
      <c r="P124" s="662">
        <v>6869</v>
      </c>
      <c r="Q124" s="667">
        <v>0.593075461923675</v>
      </c>
      <c r="R124" s="668">
        <v>4689</v>
      </c>
      <c r="S124" s="637"/>
      <c r="T124" s="637"/>
      <c r="U124" s="637" t="s">
        <v>344</v>
      </c>
      <c r="V124" s="637"/>
      <c r="W124" s="637"/>
      <c r="X124" s="631">
        <v>1.6029948660909701E-2</v>
      </c>
      <c r="Y124" s="671"/>
    </row>
    <row r="125" spans="1:30" outlineLevel="2">
      <c r="A125" s="381">
        <v>847</v>
      </c>
      <c r="B125" s="616" t="s">
        <v>455</v>
      </c>
      <c r="C125" s="95">
        <v>32148</v>
      </c>
      <c r="D125" s="95">
        <v>25153</v>
      </c>
      <c r="E125" s="656">
        <v>0.78241259176309597</v>
      </c>
      <c r="F125" s="95">
        <v>5016</v>
      </c>
      <c r="G125" s="614">
        <v>0.15602836879432599</v>
      </c>
      <c r="H125" s="95">
        <v>745</v>
      </c>
      <c r="I125" s="614">
        <v>2.3174069926589502E-2</v>
      </c>
      <c r="J125" s="95">
        <v>203</v>
      </c>
      <c r="K125" s="614">
        <v>6.3145452283190203E-3</v>
      </c>
      <c r="L125" s="95">
        <v>84</v>
      </c>
      <c r="M125" s="614">
        <v>2.6129152668906302E-3</v>
      </c>
      <c r="N125" s="620">
        <v>31201</v>
      </c>
      <c r="O125" s="661">
        <v>0.97054249097922096</v>
      </c>
      <c r="P125" s="662">
        <v>31117</v>
      </c>
      <c r="Q125" s="667">
        <v>0.96792957571233096</v>
      </c>
      <c r="R125" s="668">
        <v>947</v>
      </c>
      <c r="S125" s="637"/>
      <c r="T125" s="637"/>
      <c r="U125" s="637" t="s">
        <v>346</v>
      </c>
      <c r="V125" s="637"/>
      <c r="W125" s="637"/>
      <c r="X125" s="633">
        <v>8.25441943573345E-3</v>
      </c>
      <c r="Y125" s="671"/>
    </row>
    <row r="126" spans="1:30" outlineLevel="2">
      <c r="A126" s="381">
        <v>856</v>
      </c>
      <c r="B126" s="616" t="s">
        <v>456</v>
      </c>
      <c r="C126" s="95">
        <v>6717</v>
      </c>
      <c r="D126" s="95">
        <v>2887</v>
      </c>
      <c r="E126" s="656">
        <v>0.42980497245794302</v>
      </c>
      <c r="F126" s="95">
        <v>1405</v>
      </c>
      <c r="G126" s="614">
        <v>0.20917076075628999</v>
      </c>
      <c r="H126" s="95">
        <v>119</v>
      </c>
      <c r="I126" s="614">
        <v>1.77162423701057E-2</v>
      </c>
      <c r="J126" s="95">
        <v>52</v>
      </c>
      <c r="K126" s="614">
        <v>7.7415512877772796E-3</v>
      </c>
      <c r="L126" s="95">
        <v>14</v>
      </c>
      <c r="M126" s="614">
        <v>2.0842638082477299E-3</v>
      </c>
      <c r="N126" s="620">
        <v>4477</v>
      </c>
      <c r="O126" s="661">
        <v>0.66651779068036299</v>
      </c>
      <c r="P126" s="662">
        <v>4463</v>
      </c>
      <c r="Q126" s="667">
        <v>0.66443352687211599</v>
      </c>
      <c r="R126" s="668">
        <v>-262043</v>
      </c>
      <c r="S126" s="637"/>
      <c r="T126" s="637"/>
      <c r="U126" s="637"/>
      <c r="V126" s="637"/>
      <c r="W126" s="637"/>
    </row>
    <row r="127" spans="1:30" outlineLevel="2">
      <c r="A127" s="381">
        <v>861</v>
      </c>
      <c r="B127" s="616" t="s">
        <v>457</v>
      </c>
      <c r="C127" s="95">
        <v>12494</v>
      </c>
      <c r="D127" s="95">
        <v>5437</v>
      </c>
      <c r="E127" s="656">
        <v>0.43516888106291002</v>
      </c>
      <c r="F127" s="95">
        <v>3265</v>
      </c>
      <c r="G127" s="614">
        <v>0.26132543620937998</v>
      </c>
      <c r="H127" s="95">
        <v>141</v>
      </c>
      <c r="I127" s="614">
        <v>1.12854170001601E-2</v>
      </c>
      <c r="J127" s="95">
        <v>112</v>
      </c>
      <c r="K127" s="614">
        <v>8.9643028653753794E-3</v>
      </c>
      <c r="L127" s="95">
        <v>58</v>
      </c>
      <c r="M127" s="614">
        <v>4.6422282695693902E-3</v>
      </c>
      <c r="N127" s="620">
        <v>9013</v>
      </c>
      <c r="O127" s="661">
        <v>0.72138626540739603</v>
      </c>
      <c r="P127" s="662">
        <v>8955</v>
      </c>
      <c r="Q127" s="667">
        <v>0.71674403713782597</v>
      </c>
      <c r="R127" s="668">
        <v>3481</v>
      </c>
      <c r="S127" s="637"/>
      <c r="T127" s="637"/>
      <c r="U127" s="637"/>
      <c r="V127" s="637"/>
      <c r="W127" s="637"/>
    </row>
    <row r="128" spans="1:30" s="487" customFormat="1" ht="12.75" outlineLevel="1">
      <c r="A128" s="652"/>
      <c r="B128" s="609" t="s">
        <v>324</v>
      </c>
      <c r="C128" s="611">
        <v>4212261</v>
      </c>
      <c r="D128" s="611">
        <v>1130913</v>
      </c>
      <c r="E128" s="653">
        <v>0.26848122659065998</v>
      </c>
      <c r="F128" s="611">
        <v>3066990</v>
      </c>
      <c r="G128" s="654">
        <v>0.72811015271845703</v>
      </c>
      <c r="H128" s="611">
        <v>64036</v>
      </c>
      <c r="I128" s="654">
        <v>1.52022868478473E-2</v>
      </c>
      <c r="J128" s="611">
        <v>72033</v>
      </c>
      <c r="K128" s="654">
        <v>1.7100792187378699E-2</v>
      </c>
      <c r="L128" s="611">
        <v>7568</v>
      </c>
      <c r="M128" s="654">
        <v>1.7966597986212201E-3</v>
      </c>
      <c r="N128" s="611">
        <v>4341540</v>
      </c>
      <c r="O128" s="654">
        <v>1.0306911181429601</v>
      </c>
      <c r="P128" s="611">
        <v>4333972</v>
      </c>
      <c r="Q128" s="653">
        <v>1.02889445834434</v>
      </c>
      <c r="R128" s="669">
        <v>-129279</v>
      </c>
      <c r="S128" s="637"/>
      <c r="T128" s="637"/>
      <c r="U128" s="637"/>
      <c r="V128" s="637"/>
      <c r="W128" s="637"/>
      <c r="X128"/>
      <c r="Y128"/>
      <c r="AD128" s="634"/>
    </row>
    <row r="129" spans="1:25" ht="21.75" customHeight="1" outlineLevel="2">
      <c r="A129" s="381">
        <v>1</v>
      </c>
      <c r="B129" s="380" t="s">
        <v>458</v>
      </c>
      <c r="C129" s="95">
        <v>2526795</v>
      </c>
      <c r="D129" s="95">
        <v>793254</v>
      </c>
      <c r="E129" s="656">
        <v>0.31393682510848703</v>
      </c>
      <c r="F129" s="95">
        <v>1988899</v>
      </c>
      <c r="G129" s="614">
        <v>0.78712321339879199</v>
      </c>
      <c r="H129" s="95">
        <v>49274</v>
      </c>
      <c r="I129" s="614">
        <v>1.95005926479987E-2</v>
      </c>
      <c r="J129" s="95">
        <v>50081</v>
      </c>
      <c r="K129" s="614">
        <v>1.9819969566189598E-2</v>
      </c>
      <c r="L129" s="95">
        <v>5617</v>
      </c>
      <c r="M129" s="614">
        <v>2.2229741629218001E-3</v>
      </c>
      <c r="N129" s="620">
        <v>2887125</v>
      </c>
      <c r="O129" s="661">
        <v>1.1426035748843899</v>
      </c>
      <c r="P129" s="662">
        <v>2881508</v>
      </c>
      <c r="Q129" s="667">
        <v>1.1403806007214701</v>
      </c>
      <c r="R129" s="668">
        <v>-360330</v>
      </c>
      <c r="S129" s="637"/>
      <c r="T129" s="637"/>
      <c r="U129" s="637"/>
      <c r="V129" s="637"/>
      <c r="W129" s="637"/>
    </row>
    <row r="130" spans="1:25" ht="15" customHeight="1" outlineLevel="2">
      <c r="A130" s="381">
        <v>79</v>
      </c>
      <c r="B130" s="616" t="s">
        <v>459</v>
      </c>
      <c r="C130" s="95">
        <v>64314</v>
      </c>
      <c r="D130" s="95">
        <v>20967</v>
      </c>
      <c r="E130" s="656">
        <v>0.32600988898218097</v>
      </c>
      <c r="F130" s="95">
        <v>24937</v>
      </c>
      <c r="G130" s="614">
        <v>0.38773828404390998</v>
      </c>
      <c r="H130" s="95">
        <v>477</v>
      </c>
      <c r="I130" s="614">
        <v>7.4167366358802098E-3</v>
      </c>
      <c r="J130" s="95">
        <v>468</v>
      </c>
      <c r="K130" s="614">
        <v>7.2767982087881301E-3</v>
      </c>
      <c r="L130" s="95">
        <v>77</v>
      </c>
      <c r="M130" s="614">
        <v>1.1972509873433501E-3</v>
      </c>
      <c r="N130" s="620">
        <v>46926</v>
      </c>
      <c r="O130" s="661">
        <v>0.72963895885810204</v>
      </c>
      <c r="P130" s="662">
        <v>46849</v>
      </c>
      <c r="Q130" s="667">
        <v>0.72844170787075901</v>
      </c>
      <c r="R130" s="668">
        <v>17388</v>
      </c>
      <c r="S130" s="637"/>
      <c r="T130" s="637"/>
      <c r="U130" s="637"/>
      <c r="V130" s="637"/>
      <c r="W130" s="637"/>
    </row>
    <row r="131" spans="1:25" ht="15" customHeight="1" outlineLevel="2">
      <c r="A131" s="381">
        <v>88</v>
      </c>
      <c r="B131" s="616" t="s">
        <v>460</v>
      </c>
      <c r="C131" s="95">
        <v>609168</v>
      </c>
      <c r="D131" s="95">
        <v>137486</v>
      </c>
      <c r="E131" s="656">
        <v>0.225694718041657</v>
      </c>
      <c r="F131" s="95">
        <v>342959</v>
      </c>
      <c r="G131" s="614">
        <v>0.56299575814881897</v>
      </c>
      <c r="H131" s="95">
        <v>4777</v>
      </c>
      <c r="I131" s="614">
        <v>7.8418433010269805E-3</v>
      </c>
      <c r="J131" s="95">
        <v>10727</v>
      </c>
      <c r="K131" s="614">
        <v>1.7609263782733201E-2</v>
      </c>
      <c r="L131" s="95">
        <v>842</v>
      </c>
      <c r="M131" s="614">
        <v>1.3822131169069899E-3</v>
      </c>
      <c r="N131" s="620">
        <v>496791</v>
      </c>
      <c r="O131" s="661">
        <v>0.81552379639114303</v>
      </c>
      <c r="P131" s="662">
        <v>495949</v>
      </c>
      <c r="Q131" s="667">
        <v>0.81414158327423602</v>
      </c>
      <c r="R131" s="668">
        <v>112377</v>
      </c>
      <c r="S131" s="637"/>
      <c r="T131" s="637"/>
      <c r="U131" s="637"/>
      <c r="V131" s="637"/>
      <c r="W131" s="637"/>
    </row>
    <row r="132" spans="1:25" ht="15" customHeight="1" outlineLevel="2">
      <c r="A132" s="381">
        <v>129</v>
      </c>
      <c r="B132" s="616" t="s">
        <v>461</v>
      </c>
      <c r="C132" s="95">
        <v>89671</v>
      </c>
      <c r="D132" s="95">
        <v>20680</v>
      </c>
      <c r="E132" s="656">
        <v>0.23062082501589101</v>
      </c>
      <c r="F132" s="95">
        <v>71835</v>
      </c>
      <c r="G132" s="614">
        <v>0.80109511436250302</v>
      </c>
      <c r="H132" s="95">
        <v>666</v>
      </c>
      <c r="I132" s="614">
        <v>7.4271503607632296E-3</v>
      </c>
      <c r="J132" s="95">
        <v>701</v>
      </c>
      <c r="K132" s="614">
        <v>7.8174660704129501E-3</v>
      </c>
      <c r="L132" s="95">
        <v>146</v>
      </c>
      <c r="M132" s="614">
        <v>1.6281741031102599E-3</v>
      </c>
      <c r="N132" s="620">
        <v>94028</v>
      </c>
      <c r="O132" s="661">
        <v>1.0485887299126799</v>
      </c>
      <c r="P132" s="662">
        <v>93882</v>
      </c>
      <c r="Q132" s="667">
        <v>1.04696055580957</v>
      </c>
      <c r="R132" s="668">
        <v>-4357</v>
      </c>
      <c r="S132" s="637"/>
      <c r="T132" s="637"/>
      <c r="U132" s="637"/>
      <c r="V132" s="637"/>
      <c r="W132" s="637"/>
    </row>
    <row r="133" spans="1:25" ht="15" customHeight="1" outlineLevel="2">
      <c r="A133" s="381">
        <v>212</v>
      </c>
      <c r="B133" s="616" t="s">
        <v>462</v>
      </c>
      <c r="C133" s="95">
        <v>92069</v>
      </c>
      <c r="D133" s="95">
        <v>19898</v>
      </c>
      <c r="E133" s="656">
        <v>0.216120518306922</v>
      </c>
      <c r="F133" s="95">
        <v>48762</v>
      </c>
      <c r="G133" s="614">
        <v>0.52962452073987998</v>
      </c>
      <c r="H133" s="95">
        <v>934</v>
      </c>
      <c r="I133" s="614">
        <v>1.01445654889268E-2</v>
      </c>
      <c r="J133" s="95">
        <v>1035</v>
      </c>
      <c r="K133" s="614">
        <v>1.12415688233825E-2</v>
      </c>
      <c r="L133" s="95">
        <v>98</v>
      </c>
      <c r="M133" s="614">
        <v>1.0644190769965999E-3</v>
      </c>
      <c r="N133" s="620">
        <v>70727</v>
      </c>
      <c r="O133" s="661">
        <v>0.76819559243610802</v>
      </c>
      <c r="P133" s="662">
        <v>70629</v>
      </c>
      <c r="Q133" s="667">
        <v>0.76713117335911096</v>
      </c>
      <c r="R133" s="668">
        <v>21342</v>
      </c>
      <c r="S133" s="637"/>
      <c r="T133" s="637"/>
      <c r="U133" s="637"/>
      <c r="V133" s="637"/>
      <c r="W133" s="637"/>
    </row>
    <row r="134" spans="1:25" ht="15" customHeight="1" outlineLevel="2">
      <c r="A134" s="381">
        <v>266</v>
      </c>
      <c r="B134" s="616" t="s">
        <v>463</v>
      </c>
      <c r="C134" s="95">
        <v>268381</v>
      </c>
      <c r="D134" s="95">
        <v>29409</v>
      </c>
      <c r="E134" s="656">
        <v>0.109579292125747</v>
      </c>
      <c r="F134" s="95">
        <v>183155</v>
      </c>
      <c r="G134" s="614">
        <v>0.68244398821079</v>
      </c>
      <c r="H134" s="95">
        <v>3144</v>
      </c>
      <c r="I134" s="614">
        <v>1.1714689191857801E-2</v>
      </c>
      <c r="J134" s="95">
        <v>1788</v>
      </c>
      <c r="K134" s="614">
        <v>6.6621705709420604E-3</v>
      </c>
      <c r="L134" s="95">
        <v>134</v>
      </c>
      <c r="M134" s="614">
        <v>4.9929018820259305E-4</v>
      </c>
      <c r="N134" s="620">
        <v>217630</v>
      </c>
      <c r="O134" s="661">
        <v>0.81089943028753897</v>
      </c>
      <c r="P134" s="662">
        <v>217496</v>
      </c>
      <c r="Q134" s="667">
        <v>0.81040014009933603</v>
      </c>
      <c r="R134" s="668">
        <v>50751</v>
      </c>
      <c r="S134" s="637"/>
      <c r="T134" s="637"/>
      <c r="U134" s="637"/>
      <c r="V134" s="637"/>
      <c r="W134" s="637"/>
    </row>
    <row r="135" spans="1:25" ht="15" customHeight="1" outlineLevel="2">
      <c r="A135" s="381">
        <v>308</v>
      </c>
      <c r="B135" s="616" t="s">
        <v>464</v>
      </c>
      <c r="C135" s="95">
        <v>62138</v>
      </c>
      <c r="D135" s="95">
        <v>15670</v>
      </c>
      <c r="E135" s="656">
        <v>0.252180630210177</v>
      </c>
      <c r="F135" s="95">
        <v>37070</v>
      </c>
      <c r="G135" s="614">
        <v>0.59657536451124904</v>
      </c>
      <c r="H135" s="95">
        <v>409</v>
      </c>
      <c r="I135" s="614">
        <v>6.5821236602401096E-3</v>
      </c>
      <c r="J135" s="95">
        <v>507</v>
      </c>
      <c r="K135" s="614">
        <v>8.1592584247964194E-3</v>
      </c>
      <c r="L135" s="95">
        <v>63</v>
      </c>
      <c r="M135" s="614">
        <v>1.01387234864334E-3</v>
      </c>
      <c r="N135" s="620">
        <v>53719</v>
      </c>
      <c r="O135" s="661">
        <v>0.86451124915510602</v>
      </c>
      <c r="P135" s="662">
        <v>53656</v>
      </c>
      <c r="Q135" s="667">
        <v>0.86349737680646299</v>
      </c>
      <c r="R135" s="668">
        <v>8419</v>
      </c>
      <c r="S135" s="637"/>
      <c r="T135" s="637"/>
      <c r="U135" s="637" t="s">
        <v>340</v>
      </c>
      <c r="V135" s="637"/>
      <c r="W135" s="637"/>
      <c r="X135" s="628">
        <v>0.26848122659065998</v>
      </c>
      <c r="Y135" s="671"/>
    </row>
    <row r="136" spans="1:25" ht="15" customHeight="1" outlineLevel="2">
      <c r="A136" s="381">
        <v>360</v>
      </c>
      <c r="B136" s="672" t="s">
        <v>465</v>
      </c>
      <c r="C136" s="95">
        <v>306397</v>
      </c>
      <c r="D136" s="95">
        <v>67644</v>
      </c>
      <c r="E136" s="656">
        <v>0.220772396596572</v>
      </c>
      <c r="F136" s="95">
        <v>242687</v>
      </c>
      <c r="G136" s="614">
        <v>0.79206715470451705</v>
      </c>
      <c r="H136" s="95">
        <v>3431</v>
      </c>
      <c r="I136" s="614">
        <v>1.11978903187694E-2</v>
      </c>
      <c r="J136" s="95">
        <v>3473</v>
      </c>
      <c r="K136" s="614">
        <v>1.1334967378923399E-2</v>
      </c>
      <c r="L136" s="95">
        <v>472</v>
      </c>
      <c r="M136" s="614">
        <v>1.5404850569685699E-3</v>
      </c>
      <c r="N136" s="620">
        <v>317707</v>
      </c>
      <c r="O136" s="661">
        <v>1.0369128940557499</v>
      </c>
      <c r="P136" s="662">
        <v>317235</v>
      </c>
      <c r="Q136" s="667">
        <v>1.0353724089987799</v>
      </c>
      <c r="R136" s="668">
        <v>-11310</v>
      </c>
      <c r="S136" s="637"/>
      <c r="T136" s="637"/>
      <c r="U136" s="637" t="s">
        <v>342</v>
      </c>
      <c r="V136" s="637"/>
      <c r="W136" s="637"/>
      <c r="X136" s="631">
        <v>0.72811015271845703</v>
      </c>
      <c r="Y136" s="671"/>
    </row>
    <row r="137" spans="1:25" ht="15" customHeight="1" outlineLevel="2">
      <c r="A137" s="381">
        <v>380</v>
      </c>
      <c r="B137" s="616" t="s">
        <v>466</v>
      </c>
      <c r="C137" s="95">
        <v>84068</v>
      </c>
      <c r="D137" s="95">
        <v>12937</v>
      </c>
      <c r="E137" s="656">
        <v>0.153887329304848</v>
      </c>
      <c r="F137" s="95">
        <v>46492</v>
      </c>
      <c r="G137" s="614">
        <v>0.55302850073749799</v>
      </c>
      <c r="H137" s="95">
        <v>349</v>
      </c>
      <c r="I137" s="614">
        <v>4.1514012466098904E-3</v>
      </c>
      <c r="J137" s="95">
        <v>2057</v>
      </c>
      <c r="K137" s="614">
        <v>2.4468287576723601E-2</v>
      </c>
      <c r="L137" s="95">
        <v>69</v>
      </c>
      <c r="M137" s="614">
        <v>8.2076414331255603E-4</v>
      </c>
      <c r="N137" s="620">
        <v>61904</v>
      </c>
      <c r="O137" s="661">
        <v>0.73635628300899303</v>
      </c>
      <c r="P137" s="662">
        <v>61835</v>
      </c>
      <c r="Q137" s="667">
        <v>0.73553551886568003</v>
      </c>
      <c r="R137" s="668">
        <v>22164</v>
      </c>
      <c r="S137" s="637"/>
      <c r="T137" s="637"/>
      <c r="U137" s="637" t="s">
        <v>344</v>
      </c>
      <c r="V137" s="637"/>
      <c r="W137" s="637"/>
      <c r="X137" s="631">
        <v>1.52022868478473E-2</v>
      </c>
      <c r="Y137" s="671"/>
    </row>
    <row r="138" spans="1:25" ht="15" customHeight="1" outlineLevel="2">
      <c r="A138" s="381">
        <v>631</v>
      </c>
      <c r="B138" s="616" t="s">
        <v>467</v>
      </c>
      <c r="C138" s="95">
        <v>109260</v>
      </c>
      <c r="D138" s="95">
        <v>12968</v>
      </c>
      <c r="E138" s="656">
        <v>0.118689364817866</v>
      </c>
      <c r="F138" s="95">
        <v>80194</v>
      </c>
      <c r="G138" s="614">
        <v>0.73397400695588499</v>
      </c>
      <c r="H138" s="95">
        <v>575</v>
      </c>
      <c r="I138" s="614">
        <v>5.2626761852462003E-3</v>
      </c>
      <c r="J138" s="95">
        <v>1196</v>
      </c>
      <c r="K138" s="614">
        <v>1.09463664653121E-2</v>
      </c>
      <c r="L138" s="95">
        <v>50</v>
      </c>
      <c r="M138" s="614">
        <v>4.5762401610836498E-4</v>
      </c>
      <c r="N138" s="620">
        <v>94983</v>
      </c>
      <c r="O138" s="661">
        <v>0.86933003844041701</v>
      </c>
      <c r="P138" s="662">
        <v>94933</v>
      </c>
      <c r="Q138" s="667">
        <v>0.86887241442430896</v>
      </c>
      <c r="R138" s="668">
        <v>14277</v>
      </c>
      <c r="S138" s="637"/>
      <c r="T138" s="637"/>
      <c r="U138" s="637" t="s">
        <v>346</v>
      </c>
      <c r="V138" s="637"/>
      <c r="W138" s="637"/>
      <c r="X138" s="633">
        <v>1.7100792187378699E-2</v>
      </c>
      <c r="Y138" s="671"/>
    </row>
    <row r="139" spans="1:25" ht="15" customHeight="1">
      <c r="C139" s="642"/>
      <c r="D139" s="642"/>
      <c r="F139" s="642"/>
      <c r="H139" s="642"/>
      <c r="J139" s="642"/>
      <c r="S139" s="637"/>
      <c r="T139" s="637"/>
      <c r="U139" s="637"/>
      <c r="V139" s="637"/>
      <c r="W139" s="637"/>
    </row>
    <row r="140" spans="1:25" s="638" customFormat="1" ht="17.25" customHeight="1">
      <c r="A140" s="776" t="s">
        <v>325</v>
      </c>
      <c r="B140" s="781" t="s">
        <v>326</v>
      </c>
      <c r="C140" s="782"/>
      <c r="D140" s="782"/>
      <c r="E140" s="782" t="s">
        <v>292</v>
      </c>
      <c r="F140" s="782"/>
      <c r="G140" s="506"/>
      <c r="H140" s="506"/>
      <c r="I140" s="506"/>
      <c r="J140" s="506"/>
      <c r="K140" s="506"/>
      <c r="L140" s="506"/>
      <c r="M140" s="506"/>
      <c r="N140" s="506"/>
      <c r="O140" s="506"/>
      <c r="P140" s="506"/>
      <c r="Q140" s="506"/>
      <c r="R140" s="467"/>
      <c r="S140" s="637"/>
      <c r="T140" s="670"/>
      <c r="U140" s="670"/>
      <c r="V140" s="670"/>
      <c r="W140" s="670"/>
    </row>
    <row r="141" spans="1:25" s="638" customFormat="1" ht="14.25" customHeight="1">
      <c r="A141" s="777"/>
      <c r="B141" s="781" t="s">
        <v>327</v>
      </c>
      <c r="C141" s="782"/>
      <c r="D141" s="782"/>
      <c r="E141" s="782"/>
      <c r="F141" s="529" t="s">
        <v>292</v>
      </c>
      <c r="H141" s="529"/>
      <c r="I141" s="529"/>
      <c r="J141" s="529"/>
      <c r="K141" s="529"/>
      <c r="L141" s="529"/>
      <c r="M141" s="529"/>
      <c r="N141" s="529"/>
      <c r="O141" s="529"/>
      <c r="P141" s="529"/>
      <c r="Q141" s="529"/>
      <c r="R141" s="532"/>
      <c r="S141" s="637"/>
      <c r="T141" s="670"/>
      <c r="U141" s="670"/>
      <c r="V141" s="670"/>
      <c r="W141" s="670"/>
    </row>
    <row r="142" spans="1:25" s="638" customFormat="1" ht="14.25" customHeight="1">
      <c r="A142" s="777"/>
      <c r="B142" s="781" t="s">
        <v>328</v>
      </c>
      <c r="C142" s="782"/>
      <c r="D142" s="782"/>
      <c r="E142" s="782"/>
      <c r="F142" s="782"/>
      <c r="G142" s="782"/>
      <c r="H142" s="782"/>
      <c r="I142" s="529"/>
      <c r="J142" s="529"/>
      <c r="K142" s="529"/>
      <c r="L142" s="529"/>
      <c r="M142" s="529"/>
      <c r="N142" s="529"/>
      <c r="O142" s="529"/>
      <c r="P142" s="529"/>
      <c r="Q142" s="529"/>
      <c r="R142" s="532"/>
      <c r="S142" s="637"/>
      <c r="T142" s="670"/>
      <c r="U142" s="670"/>
      <c r="V142" s="670"/>
      <c r="W142" s="670"/>
    </row>
    <row r="143" spans="1:25" s="638" customFormat="1" ht="14.25" customHeight="1">
      <c r="A143" s="778"/>
      <c r="B143" s="786" t="s">
        <v>468</v>
      </c>
      <c r="C143" s="787"/>
      <c r="D143" s="787"/>
      <c r="E143" s="787"/>
      <c r="F143" s="787"/>
      <c r="G143" s="787"/>
      <c r="H143" s="787"/>
      <c r="I143" s="787"/>
      <c r="J143" s="787"/>
      <c r="K143" s="787"/>
      <c r="L143" s="787"/>
      <c r="M143" s="787"/>
      <c r="N143" s="787"/>
      <c r="O143" s="787"/>
      <c r="P143" s="787"/>
      <c r="Q143" s="787"/>
      <c r="R143" s="788"/>
      <c r="S143" s="637"/>
      <c r="T143" s="670"/>
      <c r="U143" s="670"/>
      <c r="V143" s="670"/>
      <c r="W143" s="670"/>
    </row>
    <row r="144" spans="1:25" s="638" customFormat="1" ht="14.25" customHeight="1">
      <c r="A144" s="38" t="s">
        <v>330</v>
      </c>
      <c r="B144" s="188" t="s">
        <v>331</v>
      </c>
      <c r="C144" s="189"/>
      <c r="D144" s="189"/>
      <c r="E144" s="189"/>
      <c r="F144" s="189"/>
      <c r="G144" s="189"/>
      <c r="H144" s="189"/>
      <c r="I144" s="189"/>
      <c r="J144" s="189"/>
      <c r="K144" s="189"/>
      <c r="L144" s="189"/>
      <c r="M144" s="189"/>
      <c r="N144" s="189"/>
      <c r="O144" s="189"/>
      <c r="P144" s="189"/>
      <c r="Q144" s="189"/>
      <c r="R144" s="533"/>
      <c r="S144" s="637"/>
      <c r="T144" s="670"/>
      <c r="U144" s="670"/>
      <c r="V144" s="670"/>
      <c r="W144" s="670"/>
    </row>
    <row r="145" spans="1:32" ht="15" customHeight="1">
      <c r="A145" s="530" t="s">
        <v>332</v>
      </c>
      <c r="B145" s="188" t="s">
        <v>333</v>
      </c>
      <c r="C145" s="189"/>
      <c r="D145" s="189"/>
      <c r="E145" s="189"/>
      <c r="F145" s="189"/>
      <c r="G145" s="189"/>
      <c r="H145" s="189"/>
      <c r="I145" s="189"/>
      <c r="J145" s="189"/>
      <c r="K145" s="189"/>
      <c r="L145" s="189"/>
      <c r="M145" s="189"/>
      <c r="N145" s="189"/>
      <c r="O145" s="189"/>
      <c r="P145" s="189"/>
      <c r="Q145" s="189"/>
      <c r="R145" s="533"/>
      <c r="S145" s="637"/>
      <c r="T145" s="637"/>
      <c r="U145" s="637"/>
      <c r="V145" s="637"/>
      <c r="W145" s="637"/>
    </row>
    <row r="146" spans="1:32" ht="15" customHeight="1">
      <c r="S146" s="637"/>
      <c r="T146" s="637"/>
      <c r="U146" s="637"/>
      <c r="V146" s="637"/>
      <c r="W146" s="637"/>
    </row>
    <row r="147" spans="1:32" ht="15" customHeight="1">
      <c r="T147" s="637"/>
      <c r="U147" s="637"/>
      <c r="V147" s="637"/>
      <c r="W147" s="637"/>
    </row>
    <row r="148" spans="1:32" ht="15" customHeight="1">
      <c r="T148" s="637"/>
      <c r="U148" s="637"/>
      <c r="V148" s="637"/>
      <c r="W148" s="637"/>
    </row>
    <row r="149" spans="1:32" ht="15" customHeight="1">
      <c r="T149" s="637"/>
      <c r="U149" s="637"/>
      <c r="V149" s="637"/>
      <c r="W149" s="637"/>
    </row>
    <row r="150" spans="1:32" ht="15" customHeight="1">
      <c r="T150" s="637"/>
      <c r="U150" s="637"/>
      <c r="V150" s="637"/>
      <c r="W150" s="637"/>
    </row>
    <row r="151" spans="1:32" ht="15" customHeight="1">
      <c r="T151" s="637"/>
      <c r="U151" s="637"/>
      <c r="V151" s="637"/>
      <c r="W151" s="637"/>
    </row>
    <row r="152" spans="1:32" ht="15" customHeight="1">
      <c r="O152" s="643"/>
      <c r="T152" s="637"/>
      <c r="U152" s="637"/>
      <c r="V152" s="637"/>
      <c r="W152" s="637"/>
    </row>
    <row r="153" spans="1:32" ht="15" customHeight="1">
      <c r="O153" s="643"/>
      <c r="T153" s="637"/>
      <c r="U153" s="637"/>
      <c r="V153" s="637" t="s">
        <v>469</v>
      </c>
      <c r="W153" s="637" t="s">
        <v>469</v>
      </c>
      <c r="AC153" s="2">
        <v>42585</v>
      </c>
    </row>
    <row r="154" spans="1:32" ht="15" customHeight="1">
      <c r="O154" s="643"/>
      <c r="R154" s="637" t="s">
        <v>470</v>
      </c>
      <c r="S154" s="637" t="s">
        <v>471</v>
      </c>
      <c r="T154" s="637" t="s">
        <v>471</v>
      </c>
      <c r="U154" s="637" t="s">
        <v>472</v>
      </c>
      <c r="V154" s="637" t="s">
        <v>473</v>
      </c>
      <c r="W154" s="637" t="s">
        <v>473</v>
      </c>
      <c r="AF154" s="690" t="s">
        <v>474</v>
      </c>
    </row>
    <row r="155" spans="1:32" ht="15" customHeight="1">
      <c r="O155" s="643"/>
      <c r="Q155" s="679"/>
      <c r="R155" s="680">
        <v>107498</v>
      </c>
      <c r="S155" s="680">
        <v>12510</v>
      </c>
      <c r="T155" s="680">
        <v>99017</v>
      </c>
      <c r="U155" s="680">
        <v>6963990</v>
      </c>
      <c r="V155" s="680">
        <v>3989638</v>
      </c>
      <c r="W155" s="680">
        <v>2738134</v>
      </c>
      <c r="X155" s="681"/>
      <c r="Y155" s="681"/>
      <c r="Z155" s="691">
        <v>42585</v>
      </c>
      <c r="AB155" s="691">
        <v>56432</v>
      </c>
      <c r="AD155" s="670"/>
      <c r="AE155" s="690" t="s">
        <v>475</v>
      </c>
      <c r="AF155" t="e">
        <v>#N/A</v>
      </c>
    </row>
    <row r="156" spans="1:32" s="639" customFormat="1" ht="34.5" customHeight="1">
      <c r="A156" s="675"/>
      <c r="C156" s="676"/>
      <c r="D156" s="622"/>
      <c r="E156" s="640"/>
      <c r="F156" s="622"/>
      <c r="G156" s="640"/>
      <c r="H156" s="622"/>
      <c r="I156" s="640"/>
      <c r="J156" s="622"/>
      <c r="K156" s="640"/>
      <c r="L156" s="622"/>
      <c r="M156" s="641"/>
      <c r="N156" s="642"/>
      <c r="O156" s="643"/>
      <c r="P156" s="677" t="s">
        <v>476</v>
      </c>
      <c r="Q156" s="677" t="s">
        <v>0</v>
      </c>
      <c r="R156" s="682" t="s">
        <v>477</v>
      </c>
      <c r="S156" s="683" t="s">
        <v>305</v>
      </c>
      <c r="T156" s="684" t="s">
        <v>478</v>
      </c>
      <c r="U156" s="685" t="s">
        <v>479</v>
      </c>
      <c r="V156" s="686" t="s">
        <v>480</v>
      </c>
      <c r="W156" s="686" t="s">
        <v>481</v>
      </c>
      <c r="X156" s="687"/>
      <c r="Y156" s="692" t="s">
        <v>482</v>
      </c>
      <c r="Z156" s="692"/>
      <c r="AA156" s="693" t="s">
        <v>483</v>
      </c>
      <c r="AB156" s="694"/>
      <c r="AC156" s="695"/>
      <c r="AE156" s="696" t="s">
        <v>67</v>
      </c>
      <c r="AF156" s="697">
        <v>4482</v>
      </c>
    </row>
    <row r="157" spans="1:32" ht="15" customHeight="1">
      <c r="O157" s="643"/>
      <c r="P157" s="678">
        <v>1</v>
      </c>
      <c r="Q157" s="678" t="s">
        <v>484</v>
      </c>
      <c r="R157">
        <v>49274</v>
      </c>
      <c r="S157">
        <v>5617</v>
      </c>
      <c r="T157" s="292">
        <v>50081</v>
      </c>
      <c r="U157">
        <v>2526795</v>
      </c>
      <c r="V157">
        <v>1988899</v>
      </c>
      <c r="W157">
        <v>793254</v>
      </c>
      <c r="Y157" s="698">
        <v>1</v>
      </c>
      <c r="Z157" s="699">
        <v>21421</v>
      </c>
      <c r="AA157" s="698">
        <v>1</v>
      </c>
      <c r="AB157" s="95">
        <v>28660</v>
      </c>
      <c r="AC157" s="700" t="b">
        <v>1</v>
      </c>
      <c r="AD157"/>
      <c r="AE157" s="689" t="s">
        <v>147</v>
      </c>
      <c r="AF157" s="701">
        <v>8902</v>
      </c>
    </row>
    <row r="158" spans="1:32" ht="15" customHeight="1">
      <c r="O158" s="643"/>
      <c r="P158" s="678">
        <v>2</v>
      </c>
      <c r="Q158" s="678" t="s">
        <v>412</v>
      </c>
      <c r="R158">
        <v>461</v>
      </c>
      <c r="S158">
        <v>33</v>
      </c>
      <c r="T158" s="292">
        <v>121</v>
      </c>
      <c r="U158">
        <v>21126</v>
      </c>
      <c r="V158">
        <v>3205</v>
      </c>
      <c r="W158">
        <v>11830</v>
      </c>
      <c r="X158" s="688"/>
      <c r="Y158" s="698">
        <v>2</v>
      </c>
      <c r="Z158" s="699">
        <v>43</v>
      </c>
      <c r="AA158" s="698">
        <v>2</v>
      </c>
      <c r="AB158" s="95">
        <v>78</v>
      </c>
      <c r="AC158" s="700" t="b">
        <v>1</v>
      </c>
      <c r="AD158"/>
      <c r="AE158" s="689" t="s">
        <v>171</v>
      </c>
      <c r="AF158" s="701">
        <v>39161</v>
      </c>
    </row>
    <row r="159" spans="1:32" ht="15" customHeight="1">
      <c r="O159" s="643"/>
      <c r="P159" s="678">
        <v>4</v>
      </c>
      <c r="Q159" s="678" t="s">
        <v>485</v>
      </c>
      <c r="R159">
        <v>38</v>
      </c>
      <c r="S159">
        <v>2</v>
      </c>
      <c r="T159" s="292">
        <v>18</v>
      </c>
      <c r="U159">
        <v>2804</v>
      </c>
      <c r="V159">
        <v>303</v>
      </c>
      <c r="W159">
        <v>1379</v>
      </c>
      <c r="X159" s="688"/>
      <c r="Y159" s="698">
        <v>4</v>
      </c>
      <c r="Z159" s="699">
        <v>14</v>
      </c>
      <c r="AA159" s="698">
        <v>4</v>
      </c>
      <c r="AB159" s="95">
        <v>4</v>
      </c>
      <c r="AC159" s="700" t="b">
        <v>1</v>
      </c>
      <c r="AD159"/>
      <c r="AE159" s="689" t="s">
        <v>173</v>
      </c>
      <c r="AF159" s="701">
        <v>15675</v>
      </c>
    </row>
    <row r="160" spans="1:32" ht="15" customHeight="1">
      <c r="O160" s="643"/>
      <c r="P160" s="678">
        <v>21</v>
      </c>
      <c r="Q160" s="678" t="s">
        <v>486</v>
      </c>
      <c r="R160">
        <v>59</v>
      </c>
      <c r="S160">
        <v>4</v>
      </c>
      <c r="T160" s="292">
        <v>65</v>
      </c>
      <c r="U160">
        <v>5347</v>
      </c>
      <c r="V160">
        <v>523</v>
      </c>
      <c r="W160">
        <v>2861</v>
      </c>
      <c r="X160" s="688"/>
      <c r="Y160" s="698">
        <v>21</v>
      </c>
      <c r="Z160" s="699">
        <v>29</v>
      </c>
      <c r="AA160" s="698">
        <v>21</v>
      </c>
      <c r="AB160" s="95">
        <v>36</v>
      </c>
      <c r="AC160" s="700" t="b">
        <v>1</v>
      </c>
      <c r="AD160"/>
      <c r="AE160" s="689" t="s">
        <v>175</v>
      </c>
      <c r="AF160" s="701">
        <v>20322</v>
      </c>
    </row>
    <row r="161" spans="15:32" ht="15" customHeight="1">
      <c r="O161" s="643"/>
      <c r="P161" s="678">
        <v>30</v>
      </c>
      <c r="Q161" s="678" t="s">
        <v>487</v>
      </c>
      <c r="R161">
        <v>441</v>
      </c>
      <c r="S161">
        <v>80</v>
      </c>
      <c r="T161" s="292">
        <v>291</v>
      </c>
      <c r="U161">
        <v>33092</v>
      </c>
      <c r="V161">
        <v>14602</v>
      </c>
      <c r="W161">
        <v>10568</v>
      </c>
      <c r="X161" s="688"/>
      <c r="Y161" s="698">
        <v>30</v>
      </c>
      <c r="Z161" s="699">
        <v>92</v>
      </c>
      <c r="AA161" s="698">
        <v>30</v>
      </c>
      <c r="AB161" s="95">
        <v>199</v>
      </c>
      <c r="AC161" s="700" t="b">
        <v>1</v>
      </c>
      <c r="AD161"/>
      <c r="AE161" s="702" t="s">
        <v>265</v>
      </c>
      <c r="AF161" s="703">
        <v>22429</v>
      </c>
    </row>
    <row r="162" spans="15:32" ht="15" customHeight="1">
      <c r="O162" s="643"/>
      <c r="P162" s="678">
        <v>31</v>
      </c>
      <c r="Q162" s="678" t="s">
        <v>366</v>
      </c>
      <c r="R162">
        <v>443</v>
      </c>
      <c r="S162">
        <v>44</v>
      </c>
      <c r="T162" s="292">
        <v>109</v>
      </c>
      <c r="U162">
        <v>29394</v>
      </c>
      <c r="V162">
        <v>3111</v>
      </c>
      <c r="W162">
        <v>18324</v>
      </c>
      <c r="X162" s="688"/>
      <c r="Y162" s="698">
        <v>31</v>
      </c>
      <c r="Z162" s="699">
        <v>62</v>
      </c>
      <c r="AA162" s="698">
        <v>31</v>
      </c>
      <c r="AB162" s="95">
        <v>47</v>
      </c>
      <c r="AC162" s="700" t="b">
        <v>1</v>
      </c>
      <c r="AD162"/>
      <c r="AE162" s="704" t="s">
        <v>57</v>
      </c>
      <c r="AF162" s="705">
        <v>28944</v>
      </c>
    </row>
    <row r="163" spans="15:32" ht="15" customHeight="1">
      <c r="O163" s="643"/>
      <c r="P163" s="678">
        <v>34</v>
      </c>
      <c r="Q163" s="678" t="s">
        <v>436</v>
      </c>
      <c r="R163">
        <v>761</v>
      </c>
      <c r="S163">
        <v>74</v>
      </c>
      <c r="T163" s="292">
        <v>642</v>
      </c>
      <c r="U163">
        <v>45436</v>
      </c>
      <c r="V163">
        <v>11535</v>
      </c>
      <c r="W163">
        <v>26928</v>
      </c>
      <c r="X163" s="688"/>
      <c r="Y163" s="698">
        <v>34</v>
      </c>
      <c r="Z163" s="699">
        <v>434</v>
      </c>
      <c r="AA163" s="698">
        <v>34</v>
      </c>
      <c r="AB163" s="95">
        <v>208</v>
      </c>
      <c r="AC163" s="700" t="b">
        <v>1</v>
      </c>
      <c r="AD163"/>
      <c r="AE163" s="689" t="s">
        <v>77</v>
      </c>
      <c r="AF163" s="701">
        <v>93976</v>
      </c>
    </row>
    <row r="164" spans="15:32" ht="15" customHeight="1">
      <c r="O164" s="643"/>
      <c r="P164" s="678">
        <v>36</v>
      </c>
      <c r="Q164" s="678" t="s">
        <v>488</v>
      </c>
      <c r="R164">
        <v>100</v>
      </c>
      <c r="S164">
        <v>10</v>
      </c>
      <c r="T164" s="292">
        <v>40</v>
      </c>
      <c r="U164">
        <v>6214</v>
      </c>
      <c r="V164">
        <v>1149</v>
      </c>
      <c r="W164">
        <v>2206</v>
      </c>
      <c r="X164" s="688"/>
      <c r="Y164" s="698">
        <v>36</v>
      </c>
      <c r="Z164" s="699">
        <v>11</v>
      </c>
      <c r="AA164" s="698">
        <v>36</v>
      </c>
      <c r="AB164" s="95">
        <v>29</v>
      </c>
      <c r="AC164" s="700" t="b">
        <v>1</v>
      </c>
      <c r="AD164"/>
      <c r="AE164" s="689" t="s">
        <v>99</v>
      </c>
      <c r="AF164" s="701">
        <v>56596</v>
      </c>
    </row>
    <row r="165" spans="15:32" ht="15" customHeight="1">
      <c r="O165" s="643"/>
      <c r="P165" s="678">
        <v>38</v>
      </c>
      <c r="Q165" s="678" t="s">
        <v>395</v>
      </c>
      <c r="R165">
        <v>162</v>
      </c>
      <c r="S165">
        <v>16</v>
      </c>
      <c r="T165" s="292">
        <v>35</v>
      </c>
      <c r="U165">
        <v>12558</v>
      </c>
      <c r="V165">
        <v>1037</v>
      </c>
      <c r="W165">
        <v>8753</v>
      </c>
      <c r="X165" s="688"/>
      <c r="Y165" s="698">
        <v>38</v>
      </c>
      <c r="Z165" s="699">
        <v>13</v>
      </c>
      <c r="AA165" s="698">
        <v>38</v>
      </c>
      <c r="AB165" s="95">
        <v>22</v>
      </c>
      <c r="AC165" s="700" t="b">
        <v>1</v>
      </c>
      <c r="AD165"/>
      <c r="AE165" s="689" t="s">
        <v>161</v>
      </c>
      <c r="AF165" s="701">
        <v>29853</v>
      </c>
    </row>
    <row r="166" spans="15:32" ht="15" customHeight="1">
      <c r="O166" s="643"/>
      <c r="P166" s="678">
        <v>40</v>
      </c>
      <c r="Q166" s="678" t="s">
        <v>489</v>
      </c>
      <c r="R166">
        <v>259</v>
      </c>
      <c r="S166">
        <v>59</v>
      </c>
      <c r="T166" s="292">
        <v>54</v>
      </c>
      <c r="U166">
        <v>21307</v>
      </c>
      <c r="V166">
        <v>1474</v>
      </c>
      <c r="W166">
        <v>15628</v>
      </c>
      <c r="X166" s="688"/>
      <c r="Y166" s="698">
        <v>40</v>
      </c>
      <c r="Z166" s="699">
        <v>36</v>
      </c>
      <c r="AA166" s="698">
        <v>40</v>
      </c>
      <c r="AB166" s="95">
        <v>18</v>
      </c>
      <c r="AC166" s="700" t="b">
        <v>1</v>
      </c>
      <c r="AD166"/>
      <c r="AE166" s="689" t="s">
        <v>234</v>
      </c>
      <c r="AF166" s="701">
        <v>29542</v>
      </c>
    </row>
    <row r="167" spans="15:32" ht="15" customHeight="1">
      <c r="O167" s="643"/>
      <c r="P167" s="678">
        <v>42</v>
      </c>
      <c r="Q167" s="689" t="s">
        <v>490</v>
      </c>
      <c r="R167">
        <v>536</v>
      </c>
      <c r="S167">
        <v>43</v>
      </c>
      <c r="T167" s="292">
        <v>255</v>
      </c>
      <c r="U167">
        <v>28673</v>
      </c>
      <c r="V167">
        <v>8791</v>
      </c>
      <c r="W167">
        <v>18877</v>
      </c>
      <c r="X167" s="688"/>
      <c r="Y167" s="698">
        <v>42</v>
      </c>
      <c r="Z167" s="699">
        <v>84</v>
      </c>
      <c r="AA167" s="698">
        <v>42</v>
      </c>
      <c r="AB167" s="95">
        <v>171</v>
      </c>
      <c r="AC167" s="700" t="b">
        <v>1</v>
      </c>
      <c r="AD167"/>
      <c r="AE167" s="689" t="s">
        <v>267</v>
      </c>
      <c r="AF167" s="701">
        <v>26996</v>
      </c>
    </row>
    <row r="168" spans="15:32" ht="15" customHeight="1">
      <c r="O168" s="643"/>
      <c r="P168" s="678">
        <v>44</v>
      </c>
      <c r="Q168" s="689" t="s">
        <v>30</v>
      </c>
      <c r="R168">
        <v>96</v>
      </c>
      <c r="S168">
        <v>7</v>
      </c>
      <c r="T168" s="292">
        <v>22</v>
      </c>
      <c r="U168">
        <v>7737</v>
      </c>
      <c r="V168">
        <v>1139</v>
      </c>
      <c r="W168">
        <v>5825</v>
      </c>
      <c r="X168" s="688"/>
      <c r="Y168" s="698">
        <v>44</v>
      </c>
      <c r="Z168" s="699">
        <v>9</v>
      </c>
      <c r="AA168" s="698">
        <v>44</v>
      </c>
      <c r="AB168" s="95">
        <v>13</v>
      </c>
      <c r="AC168" s="700" t="b">
        <v>1</v>
      </c>
      <c r="AD168"/>
      <c r="AE168" s="689" t="s">
        <v>32</v>
      </c>
      <c r="AF168" s="701">
        <v>125881</v>
      </c>
    </row>
    <row r="169" spans="15:32" ht="15" customHeight="1">
      <c r="O169" s="643"/>
      <c r="P169" s="678">
        <v>45</v>
      </c>
      <c r="Q169" s="678" t="s">
        <v>491</v>
      </c>
      <c r="R169">
        <v>2131</v>
      </c>
      <c r="S169">
        <v>272</v>
      </c>
      <c r="T169" s="292">
        <v>3407</v>
      </c>
      <c r="U169">
        <v>125881</v>
      </c>
      <c r="V169">
        <v>79498</v>
      </c>
      <c r="W169">
        <v>66254</v>
      </c>
      <c r="X169" s="688"/>
      <c r="Y169" s="698">
        <v>45</v>
      </c>
      <c r="Z169" s="699">
        <v>1798</v>
      </c>
      <c r="AA169" s="698">
        <v>45</v>
      </c>
      <c r="AB169" s="95">
        <v>1609</v>
      </c>
      <c r="AC169" s="700" t="b">
        <v>1</v>
      </c>
      <c r="AD169"/>
      <c r="AE169" s="689" t="s">
        <v>35</v>
      </c>
      <c r="AF169" s="701">
        <v>31950</v>
      </c>
    </row>
    <row r="170" spans="15:32" ht="15" customHeight="1">
      <c r="O170" s="643"/>
      <c r="P170" s="678">
        <v>51</v>
      </c>
      <c r="Q170" s="678" t="s">
        <v>356</v>
      </c>
      <c r="R170">
        <v>640</v>
      </c>
      <c r="S170">
        <v>31</v>
      </c>
      <c r="T170" s="292">
        <v>169</v>
      </c>
      <c r="U170">
        <v>31950</v>
      </c>
      <c r="V170">
        <v>3831</v>
      </c>
      <c r="W170">
        <v>24702</v>
      </c>
      <c r="X170" s="688"/>
      <c r="Y170" s="698">
        <v>51</v>
      </c>
      <c r="Z170" s="699">
        <v>169</v>
      </c>
      <c r="AA170" s="698">
        <v>51</v>
      </c>
      <c r="AB170" s="95"/>
      <c r="AC170" s="700" t="b">
        <v>1</v>
      </c>
      <c r="AD170"/>
      <c r="AE170" s="689" t="s">
        <v>71</v>
      </c>
      <c r="AF170" s="701">
        <v>51298</v>
      </c>
    </row>
    <row r="171" spans="15:32" ht="15" customHeight="1">
      <c r="O171" s="643"/>
      <c r="P171" s="678">
        <v>55</v>
      </c>
      <c r="Q171" s="678" t="s">
        <v>414</v>
      </c>
      <c r="R171">
        <v>205</v>
      </c>
      <c r="S171">
        <v>13</v>
      </c>
      <c r="T171" s="292">
        <v>38</v>
      </c>
      <c r="U171">
        <v>8242</v>
      </c>
      <c r="V171">
        <v>578</v>
      </c>
      <c r="W171">
        <v>6070</v>
      </c>
      <c r="X171" s="688"/>
      <c r="Y171" s="698">
        <v>55</v>
      </c>
      <c r="Z171" s="699">
        <v>16</v>
      </c>
      <c r="AA171" s="698">
        <v>55</v>
      </c>
      <c r="AB171" s="95">
        <v>22</v>
      </c>
      <c r="AC171" s="700" t="b">
        <v>1</v>
      </c>
      <c r="AD171"/>
      <c r="AE171" s="689" t="s">
        <v>79</v>
      </c>
      <c r="AF171" s="701">
        <v>56664</v>
      </c>
    </row>
    <row r="172" spans="15:32" ht="15" customHeight="1">
      <c r="O172" s="643"/>
      <c r="P172" s="678">
        <v>59</v>
      </c>
      <c r="Q172" s="678" t="s">
        <v>379</v>
      </c>
      <c r="R172">
        <v>106</v>
      </c>
      <c r="S172">
        <v>12</v>
      </c>
      <c r="T172" s="292">
        <v>29</v>
      </c>
      <c r="U172">
        <v>5292</v>
      </c>
      <c r="V172">
        <v>669</v>
      </c>
      <c r="W172">
        <v>2469</v>
      </c>
      <c r="X172" s="688"/>
      <c r="Y172" s="698">
        <v>59</v>
      </c>
      <c r="Z172" s="699">
        <v>6</v>
      </c>
      <c r="AA172" s="698">
        <v>59</v>
      </c>
      <c r="AB172" s="95">
        <v>23</v>
      </c>
      <c r="AC172" s="700" t="b">
        <v>1</v>
      </c>
      <c r="AD172"/>
      <c r="AE172" s="689" t="s">
        <v>153</v>
      </c>
      <c r="AF172" s="701">
        <v>6023</v>
      </c>
    </row>
    <row r="173" spans="15:32" ht="15" customHeight="1">
      <c r="O173" s="643"/>
      <c r="P173" s="678">
        <v>79</v>
      </c>
      <c r="Q173" s="678" t="s">
        <v>459</v>
      </c>
      <c r="R173">
        <v>477</v>
      </c>
      <c r="S173">
        <v>77</v>
      </c>
      <c r="T173" s="292">
        <v>468</v>
      </c>
      <c r="U173">
        <v>64314</v>
      </c>
      <c r="V173">
        <v>24937</v>
      </c>
      <c r="W173">
        <v>20967</v>
      </c>
      <c r="X173" s="688"/>
      <c r="Y173" s="698">
        <v>79</v>
      </c>
      <c r="Z173" s="699">
        <v>142</v>
      </c>
      <c r="AA173" s="698">
        <v>79</v>
      </c>
      <c r="AB173" s="95">
        <v>326</v>
      </c>
      <c r="AC173" s="700" t="b">
        <v>1</v>
      </c>
      <c r="AD173"/>
      <c r="AE173" s="689" t="s">
        <v>155</v>
      </c>
      <c r="AF173" s="701">
        <v>13717</v>
      </c>
    </row>
    <row r="174" spans="15:32" ht="15" customHeight="1">
      <c r="O174" s="643"/>
      <c r="P174" s="678">
        <v>86</v>
      </c>
      <c r="Q174" s="678" t="s">
        <v>396</v>
      </c>
      <c r="R174">
        <v>102</v>
      </c>
      <c r="S174">
        <v>10</v>
      </c>
      <c r="T174" s="292">
        <v>21</v>
      </c>
      <c r="U174">
        <v>6148</v>
      </c>
      <c r="V174">
        <v>1153</v>
      </c>
      <c r="W174">
        <v>2732</v>
      </c>
      <c r="X174" s="688"/>
      <c r="Y174" s="698">
        <v>86</v>
      </c>
      <c r="Z174" s="699">
        <v>5</v>
      </c>
      <c r="AA174" s="698">
        <v>86</v>
      </c>
      <c r="AB174" s="95">
        <v>16</v>
      </c>
      <c r="AC174" s="700" t="b">
        <v>1</v>
      </c>
      <c r="AD174"/>
      <c r="AE174" s="689" t="s">
        <v>159</v>
      </c>
      <c r="AF174" s="701">
        <v>42372</v>
      </c>
    </row>
    <row r="175" spans="15:32" ht="15" customHeight="1">
      <c r="O175" s="643"/>
      <c r="P175" s="678">
        <v>88</v>
      </c>
      <c r="Q175" s="678" t="s">
        <v>460</v>
      </c>
      <c r="R175">
        <v>4777</v>
      </c>
      <c r="S175">
        <v>842</v>
      </c>
      <c r="T175" s="292">
        <v>10727</v>
      </c>
      <c r="U175">
        <v>609168</v>
      </c>
      <c r="V175">
        <v>342959</v>
      </c>
      <c r="W175">
        <v>137486</v>
      </c>
      <c r="X175" s="688"/>
      <c r="Y175" s="698">
        <v>88</v>
      </c>
      <c r="Z175" s="699">
        <v>3025</v>
      </c>
      <c r="AA175" s="698">
        <v>88</v>
      </c>
      <c r="AB175" s="95">
        <v>7702</v>
      </c>
      <c r="AC175" s="700" t="b">
        <v>1</v>
      </c>
      <c r="AD175"/>
      <c r="AE175" s="689" t="s">
        <v>199</v>
      </c>
      <c r="AF175" s="701">
        <v>19844</v>
      </c>
    </row>
    <row r="176" spans="15:32" ht="15" customHeight="1">
      <c r="O176" s="643"/>
      <c r="P176" s="678">
        <v>91</v>
      </c>
      <c r="Q176" s="678" t="s">
        <v>438</v>
      </c>
      <c r="R176">
        <v>153</v>
      </c>
      <c r="S176">
        <v>22</v>
      </c>
      <c r="T176" s="292">
        <v>62</v>
      </c>
      <c r="U176">
        <v>10743</v>
      </c>
      <c r="V176">
        <v>956</v>
      </c>
      <c r="W176">
        <v>6258</v>
      </c>
      <c r="X176" s="688"/>
      <c r="Y176" s="698">
        <v>91</v>
      </c>
      <c r="Z176" s="699">
        <v>22</v>
      </c>
      <c r="AA176" s="698">
        <v>91</v>
      </c>
      <c r="AB176" s="95">
        <v>40</v>
      </c>
      <c r="AC176" s="700" t="b">
        <v>1</v>
      </c>
      <c r="AD176"/>
      <c r="AE176" s="689" t="s">
        <v>207</v>
      </c>
      <c r="AF176" s="701">
        <v>32528</v>
      </c>
    </row>
    <row r="177" spans="15:32" ht="15" customHeight="1">
      <c r="O177" s="643"/>
      <c r="P177" s="678">
        <v>93</v>
      </c>
      <c r="Q177" s="678" t="s">
        <v>439</v>
      </c>
      <c r="R177">
        <v>297</v>
      </c>
      <c r="S177">
        <v>57</v>
      </c>
      <c r="T177" s="292">
        <v>83</v>
      </c>
      <c r="U177">
        <v>17068</v>
      </c>
      <c r="V177">
        <v>1110</v>
      </c>
      <c r="W177">
        <v>13856</v>
      </c>
      <c r="X177" s="688"/>
      <c r="Y177" s="698">
        <v>93</v>
      </c>
      <c r="Z177" s="699">
        <v>59</v>
      </c>
      <c r="AA177" s="698">
        <v>93</v>
      </c>
      <c r="AB177" s="95">
        <v>24</v>
      </c>
      <c r="AC177" s="700" t="b">
        <v>1</v>
      </c>
      <c r="AD177"/>
      <c r="AE177" s="689" t="s">
        <v>242</v>
      </c>
      <c r="AF177" s="701">
        <v>130286</v>
      </c>
    </row>
    <row r="178" spans="15:32" ht="15" customHeight="1">
      <c r="O178" s="643"/>
      <c r="P178" s="678">
        <v>101</v>
      </c>
      <c r="Q178" s="678" t="s">
        <v>492</v>
      </c>
      <c r="R178">
        <v>439</v>
      </c>
      <c r="S178">
        <v>158</v>
      </c>
      <c r="T178" s="292">
        <v>247</v>
      </c>
      <c r="U178">
        <v>27720</v>
      </c>
      <c r="V178">
        <v>6740</v>
      </c>
      <c r="W178">
        <v>17846</v>
      </c>
      <c r="X178" s="688"/>
      <c r="Y178" s="698">
        <v>101</v>
      </c>
      <c r="Z178" s="699">
        <v>109</v>
      </c>
      <c r="AA178" s="698">
        <v>101</v>
      </c>
      <c r="AB178" s="95">
        <v>138</v>
      </c>
      <c r="AC178" s="700" t="b">
        <v>1</v>
      </c>
      <c r="AD178"/>
      <c r="AE178" s="689" t="s">
        <v>257</v>
      </c>
      <c r="AF178" s="701">
        <v>11686</v>
      </c>
    </row>
    <row r="179" spans="15:32" ht="15" customHeight="1">
      <c r="O179" s="643"/>
      <c r="P179" s="678">
        <v>107</v>
      </c>
      <c r="Q179" s="678" t="s">
        <v>397</v>
      </c>
      <c r="R179">
        <v>188</v>
      </c>
      <c r="S179">
        <v>16</v>
      </c>
      <c r="T179" s="292">
        <v>31</v>
      </c>
      <c r="U179">
        <v>7905</v>
      </c>
      <c r="V179">
        <v>610</v>
      </c>
      <c r="W179">
        <v>5533</v>
      </c>
      <c r="X179" s="688"/>
      <c r="Y179" s="698">
        <v>107</v>
      </c>
      <c r="Z179" s="699">
        <v>12</v>
      </c>
      <c r="AA179" s="698">
        <v>107</v>
      </c>
      <c r="AB179" s="95">
        <v>19</v>
      </c>
      <c r="AC179" s="700" t="b">
        <v>1</v>
      </c>
      <c r="AD179"/>
      <c r="AE179" s="689" t="s">
        <v>16</v>
      </c>
      <c r="AF179" s="701">
        <v>29394</v>
      </c>
    </row>
    <row r="180" spans="15:32" ht="15" customHeight="1">
      <c r="O180" s="643"/>
      <c r="P180" s="678">
        <v>113</v>
      </c>
      <c r="Q180" s="678" t="s">
        <v>493</v>
      </c>
      <c r="R180">
        <v>123</v>
      </c>
      <c r="S180">
        <v>10</v>
      </c>
      <c r="T180" s="292">
        <v>43</v>
      </c>
      <c r="U180">
        <v>11168</v>
      </c>
      <c r="V180">
        <v>1730</v>
      </c>
      <c r="W180">
        <v>6543</v>
      </c>
      <c r="X180" s="688"/>
      <c r="Y180" s="698">
        <v>113</v>
      </c>
      <c r="Z180" s="699">
        <v>21</v>
      </c>
      <c r="AA180" s="698">
        <v>113</v>
      </c>
      <c r="AB180" s="95">
        <v>22</v>
      </c>
      <c r="AC180" s="700" t="b">
        <v>1</v>
      </c>
      <c r="AD180"/>
      <c r="AE180" s="689" t="s">
        <v>24</v>
      </c>
      <c r="AF180" s="701">
        <v>21307</v>
      </c>
    </row>
    <row r="181" spans="15:32" ht="15" customHeight="1">
      <c r="O181" s="643"/>
      <c r="P181" s="678">
        <v>120</v>
      </c>
      <c r="Q181" s="678" t="s">
        <v>494</v>
      </c>
      <c r="R181">
        <v>373</v>
      </c>
      <c r="S181">
        <v>55</v>
      </c>
      <c r="T181" s="292">
        <v>167</v>
      </c>
      <c r="U181">
        <v>28944</v>
      </c>
      <c r="V181">
        <v>1316</v>
      </c>
      <c r="W181">
        <v>23148</v>
      </c>
      <c r="X181" s="688"/>
      <c r="Y181" s="698">
        <v>120</v>
      </c>
      <c r="Z181" s="699">
        <v>150</v>
      </c>
      <c r="AA181" s="698">
        <v>120</v>
      </c>
      <c r="AB181" s="95">
        <v>17</v>
      </c>
      <c r="AC181" s="700" t="b">
        <v>1</v>
      </c>
      <c r="AD181"/>
      <c r="AE181" s="689" t="s">
        <v>81</v>
      </c>
      <c r="AF181" s="701">
        <v>10136</v>
      </c>
    </row>
    <row r="182" spans="15:32" ht="15" customHeight="1">
      <c r="O182" s="643"/>
      <c r="P182" s="678">
        <v>125</v>
      </c>
      <c r="Q182" s="678" t="s">
        <v>381</v>
      </c>
      <c r="R182">
        <v>151</v>
      </c>
      <c r="S182">
        <v>8</v>
      </c>
      <c r="T182" s="292">
        <v>43</v>
      </c>
      <c r="U182">
        <v>9134</v>
      </c>
      <c r="V182">
        <v>526</v>
      </c>
      <c r="W182">
        <v>6776</v>
      </c>
      <c r="X182" s="688"/>
      <c r="Y182" s="698">
        <v>125</v>
      </c>
      <c r="Z182" s="699">
        <v>25</v>
      </c>
      <c r="AA182" s="698">
        <v>125</v>
      </c>
      <c r="AB182" s="95">
        <v>18</v>
      </c>
      <c r="AC182" s="700" t="b">
        <v>1</v>
      </c>
      <c r="AD182"/>
      <c r="AE182" s="689" t="s">
        <v>177</v>
      </c>
      <c r="AF182" s="701">
        <v>33548</v>
      </c>
    </row>
    <row r="183" spans="15:32" ht="15" customHeight="1">
      <c r="O183" s="643"/>
      <c r="P183" s="678">
        <v>129</v>
      </c>
      <c r="Q183" s="678" t="s">
        <v>461</v>
      </c>
      <c r="R183">
        <v>666</v>
      </c>
      <c r="S183">
        <v>146</v>
      </c>
      <c r="T183" s="292">
        <v>701</v>
      </c>
      <c r="U183">
        <v>89671</v>
      </c>
      <c r="V183">
        <v>71835</v>
      </c>
      <c r="W183">
        <v>20680</v>
      </c>
      <c r="X183" s="688"/>
      <c r="Y183" s="698">
        <v>129</v>
      </c>
      <c r="Z183" s="699">
        <v>179</v>
      </c>
      <c r="AA183" s="698">
        <v>129</v>
      </c>
      <c r="AB183" s="95">
        <v>522</v>
      </c>
      <c r="AC183" s="700" t="b">
        <v>1</v>
      </c>
      <c r="AD183"/>
      <c r="AE183" s="689" t="s">
        <v>211</v>
      </c>
      <c r="AF183" s="701">
        <v>24855</v>
      </c>
    </row>
    <row r="184" spans="15:32" ht="15" customHeight="1">
      <c r="O184" s="643"/>
      <c r="P184" s="678">
        <v>134</v>
      </c>
      <c r="Q184" s="678" t="s">
        <v>398</v>
      </c>
      <c r="R184">
        <v>138</v>
      </c>
      <c r="S184">
        <v>11</v>
      </c>
      <c r="T184" s="292">
        <v>13</v>
      </c>
      <c r="U184">
        <v>10063</v>
      </c>
      <c r="V184">
        <v>421</v>
      </c>
      <c r="W184">
        <v>6446</v>
      </c>
      <c r="X184" s="688"/>
      <c r="Y184" s="698">
        <v>134</v>
      </c>
      <c r="Z184" s="699">
        <v>8</v>
      </c>
      <c r="AA184" s="698">
        <v>134</v>
      </c>
      <c r="AB184" s="95">
        <v>5</v>
      </c>
      <c r="AC184" s="700" t="b">
        <v>1</v>
      </c>
      <c r="AD184"/>
      <c r="AE184" s="689" t="s">
        <v>221</v>
      </c>
      <c r="AF184" s="701">
        <v>13568</v>
      </c>
    </row>
    <row r="185" spans="15:32" ht="15" customHeight="1">
      <c r="O185" s="643"/>
      <c r="P185" s="678">
        <v>138</v>
      </c>
      <c r="Q185" s="678" t="s">
        <v>382</v>
      </c>
      <c r="R185">
        <v>329</v>
      </c>
      <c r="S185">
        <v>22</v>
      </c>
      <c r="T185" s="292">
        <v>127</v>
      </c>
      <c r="U185">
        <v>15337</v>
      </c>
      <c r="V185">
        <v>2076</v>
      </c>
      <c r="W185">
        <v>11310</v>
      </c>
      <c r="X185" s="688"/>
      <c r="Y185" s="698">
        <v>138</v>
      </c>
      <c r="Z185" s="699">
        <v>64</v>
      </c>
      <c r="AA185" s="698">
        <v>138</v>
      </c>
      <c r="AB185" s="95">
        <v>63</v>
      </c>
      <c r="AC185" s="700" t="b">
        <v>1</v>
      </c>
      <c r="AD185"/>
      <c r="AE185" s="689" t="s">
        <v>225</v>
      </c>
      <c r="AF185" s="701">
        <v>39549</v>
      </c>
    </row>
    <row r="186" spans="15:32" ht="15" customHeight="1">
      <c r="O186" s="643"/>
      <c r="P186" s="678">
        <v>142</v>
      </c>
      <c r="Q186" s="678" t="s">
        <v>495</v>
      </c>
      <c r="R186">
        <v>78</v>
      </c>
      <c r="S186">
        <v>5</v>
      </c>
      <c r="T186" s="292">
        <v>63</v>
      </c>
      <c r="U186">
        <v>4482</v>
      </c>
      <c r="V186">
        <v>771</v>
      </c>
      <c r="W186">
        <v>2926</v>
      </c>
      <c r="X186" s="688"/>
      <c r="Y186" s="698">
        <v>142</v>
      </c>
      <c r="Z186" s="699">
        <v>27</v>
      </c>
      <c r="AA186" s="698">
        <v>142</v>
      </c>
      <c r="AB186" s="95">
        <v>36</v>
      </c>
      <c r="AC186" s="700" t="b">
        <v>1</v>
      </c>
      <c r="AD186"/>
      <c r="AE186" s="689" t="s">
        <v>253</v>
      </c>
      <c r="AF186" s="701">
        <v>12183</v>
      </c>
    </row>
    <row r="187" spans="15:32" ht="15" customHeight="1">
      <c r="O187" s="643"/>
      <c r="P187" s="678">
        <v>145</v>
      </c>
      <c r="Q187" s="678" t="s">
        <v>441</v>
      </c>
      <c r="R187">
        <v>122</v>
      </c>
      <c r="S187">
        <v>6</v>
      </c>
      <c r="T187" s="292">
        <v>35</v>
      </c>
      <c r="U187">
        <v>4444</v>
      </c>
      <c r="V187">
        <v>795</v>
      </c>
      <c r="W187">
        <v>3299</v>
      </c>
      <c r="X187" s="688"/>
      <c r="Y187" s="698">
        <v>145</v>
      </c>
      <c r="Z187" s="699">
        <v>4</v>
      </c>
      <c r="AA187" s="698">
        <v>145</v>
      </c>
      <c r="AB187" s="95">
        <v>31</v>
      </c>
      <c r="AC187" s="700" t="b">
        <v>1</v>
      </c>
      <c r="AD187"/>
      <c r="AE187" s="689" t="s">
        <v>259</v>
      </c>
      <c r="AF187" s="701">
        <v>7724</v>
      </c>
    </row>
    <row r="188" spans="15:32" ht="15" customHeight="1">
      <c r="O188" s="643"/>
      <c r="P188" s="678">
        <v>147</v>
      </c>
      <c r="Q188" s="678" t="s">
        <v>357</v>
      </c>
      <c r="R188">
        <v>524</v>
      </c>
      <c r="S188">
        <v>131</v>
      </c>
      <c r="T188" s="292">
        <v>2492</v>
      </c>
      <c r="U188">
        <v>51298</v>
      </c>
      <c r="V188">
        <v>26383</v>
      </c>
      <c r="W188">
        <v>32116</v>
      </c>
      <c r="X188" s="688"/>
      <c r="Y188" s="698">
        <v>147</v>
      </c>
      <c r="Z188" s="699">
        <v>1994</v>
      </c>
      <c r="AA188" s="698">
        <v>147</v>
      </c>
      <c r="AB188" s="95">
        <v>498</v>
      </c>
      <c r="AC188" s="700" t="b">
        <v>1</v>
      </c>
      <c r="AD188"/>
      <c r="AE188" s="689" t="s">
        <v>263</v>
      </c>
      <c r="AF188" s="701">
        <v>25236</v>
      </c>
    </row>
    <row r="189" spans="15:32" ht="15" customHeight="1">
      <c r="O189" s="643"/>
      <c r="P189" s="678">
        <v>148</v>
      </c>
      <c r="Q189" s="678" t="s">
        <v>415</v>
      </c>
      <c r="R189">
        <v>693</v>
      </c>
      <c r="S189">
        <v>62</v>
      </c>
      <c r="T189" s="292">
        <v>327</v>
      </c>
      <c r="U189">
        <v>70734</v>
      </c>
      <c r="V189">
        <v>37663</v>
      </c>
      <c r="W189">
        <v>18458</v>
      </c>
      <c r="X189" s="688"/>
      <c r="Y189" s="698">
        <v>148</v>
      </c>
      <c r="Z189" s="699">
        <v>148</v>
      </c>
      <c r="AA189" s="698">
        <v>148</v>
      </c>
      <c r="AB189" s="95">
        <v>179</v>
      </c>
      <c r="AC189" s="700" t="b">
        <v>1</v>
      </c>
      <c r="AD189"/>
      <c r="AE189" s="689" t="s">
        <v>10</v>
      </c>
      <c r="AF189" s="701">
        <v>2804</v>
      </c>
    </row>
    <row r="190" spans="15:32" ht="15" customHeight="1">
      <c r="O190" s="643"/>
      <c r="P190" s="678">
        <v>150</v>
      </c>
      <c r="Q190" s="678" t="s">
        <v>399</v>
      </c>
      <c r="R190">
        <v>114</v>
      </c>
      <c r="S190">
        <v>6</v>
      </c>
      <c r="T190" s="292">
        <v>29</v>
      </c>
      <c r="U190">
        <v>3932</v>
      </c>
      <c r="V190">
        <v>1058</v>
      </c>
      <c r="W190">
        <v>1622</v>
      </c>
      <c r="X190" s="688"/>
      <c r="Y190" s="698">
        <v>150</v>
      </c>
      <c r="Z190" s="699">
        <v>5</v>
      </c>
      <c r="AA190" s="698">
        <v>150</v>
      </c>
      <c r="AB190" s="95">
        <v>24</v>
      </c>
      <c r="AC190" s="700" t="b">
        <v>1</v>
      </c>
      <c r="AD190"/>
      <c r="AE190" s="689" t="s">
        <v>30</v>
      </c>
      <c r="AF190" s="701">
        <v>7737</v>
      </c>
    </row>
    <row r="191" spans="15:32" ht="15" customHeight="1">
      <c r="O191" s="643"/>
      <c r="P191" s="678">
        <v>154</v>
      </c>
      <c r="Q191" s="678" t="s">
        <v>350</v>
      </c>
      <c r="R191">
        <v>1905</v>
      </c>
      <c r="S191">
        <v>195</v>
      </c>
      <c r="T191" s="292">
        <v>1431</v>
      </c>
      <c r="U191">
        <v>93976</v>
      </c>
      <c r="V191">
        <v>19582</v>
      </c>
      <c r="W191">
        <v>79852</v>
      </c>
      <c r="X191" s="688"/>
      <c r="Y191" s="698">
        <v>154</v>
      </c>
      <c r="Z191" s="699">
        <v>1091</v>
      </c>
      <c r="AA191" s="698">
        <v>154</v>
      </c>
      <c r="AB191" s="95">
        <v>340</v>
      </c>
      <c r="AC191" s="700" t="b">
        <v>1</v>
      </c>
      <c r="AD191"/>
      <c r="AE191" s="689" t="s">
        <v>39</v>
      </c>
      <c r="AF191" s="701">
        <v>5292</v>
      </c>
    </row>
    <row r="192" spans="15:32" ht="15" customHeight="1">
      <c r="O192" s="643"/>
      <c r="P192" s="678">
        <v>172</v>
      </c>
      <c r="Q192" s="678" t="s">
        <v>496</v>
      </c>
      <c r="R192">
        <v>838</v>
      </c>
      <c r="S192">
        <v>120</v>
      </c>
      <c r="T192" s="292">
        <v>1512</v>
      </c>
      <c r="U192">
        <v>56664</v>
      </c>
      <c r="V192">
        <v>30837</v>
      </c>
      <c r="W192">
        <v>43524</v>
      </c>
      <c r="X192" s="688"/>
      <c r="Y192" s="698">
        <v>172</v>
      </c>
      <c r="Z192" s="699">
        <v>1216</v>
      </c>
      <c r="AA192" s="698">
        <v>172</v>
      </c>
      <c r="AB192" s="95">
        <v>296</v>
      </c>
      <c r="AC192" s="700" t="b">
        <v>1</v>
      </c>
      <c r="AD192"/>
      <c r="AE192" s="689" t="s">
        <v>55</v>
      </c>
      <c r="AF192" s="701">
        <v>11168</v>
      </c>
    </row>
    <row r="193" spans="15:32" ht="15" customHeight="1">
      <c r="O193" s="643"/>
      <c r="P193" s="678">
        <v>190</v>
      </c>
      <c r="Q193" s="678" t="s">
        <v>368</v>
      </c>
      <c r="R193">
        <v>199</v>
      </c>
      <c r="S193">
        <v>37</v>
      </c>
      <c r="T193" s="292">
        <v>197</v>
      </c>
      <c r="U193">
        <v>10136</v>
      </c>
      <c r="V193">
        <v>3080</v>
      </c>
      <c r="W193">
        <v>6469</v>
      </c>
      <c r="X193" s="688"/>
      <c r="Y193" s="698">
        <v>190</v>
      </c>
      <c r="Z193" s="699">
        <v>69</v>
      </c>
      <c r="AA193" s="698">
        <v>190</v>
      </c>
      <c r="AB193" s="95">
        <v>128</v>
      </c>
      <c r="AC193" s="700" t="b">
        <v>1</v>
      </c>
      <c r="AD193"/>
      <c r="AE193" s="689" t="s">
        <v>59</v>
      </c>
      <c r="AF193" s="701">
        <v>9134</v>
      </c>
    </row>
    <row r="194" spans="15:32" ht="15" customHeight="1">
      <c r="O194" s="643"/>
      <c r="P194" s="678">
        <v>197</v>
      </c>
      <c r="Q194" s="678" t="s">
        <v>497</v>
      </c>
      <c r="R194">
        <v>295</v>
      </c>
      <c r="S194">
        <v>26</v>
      </c>
      <c r="T194" s="292">
        <v>115</v>
      </c>
      <c r="U194">
        <v>16099</v>
      </c>
      <c r="V194">
        <v>2682</v>
      </c>
      <c r="W194">
        <v>11620</v>
      </c>
      <c r="X194" s="688"/>
      <c r="Y194" s="698">
        <v>197</v>
      </c>
      <c r="Z194" s="699">
        <v>68</v>
      </c>
      <c r="AA194" s="698">
        <v>197</v>
      </c>
      <c r="AB194" s="95">
        <v>47</v>
      </c>
      <c r="AC194" s="700" t="b">
        <v>1</v>
      </c>
      <c r="AD194"/>
      <c r="AE194" s="689" t="s">
        <v>65</v>
      </c>
      <c r="AF194" s="701">
        <v>15337</v>
      </c>
    </row>
    <row r="195" spans="15:32" ht="15" customHeight="1">
      <c r="O195" s="643"/>
      <c r="P195" s="678">
        <v>206</v>
      </c>
      <c r="Q195" s="678" t="s">
        <v>498</v>
      </c>
      <c r="R195">
        <v>74</v>
      </c>
      <c r="S195">
        <v>4</v>
      </c>
      <c r="T195" s="292">
        <v>36</v>
      </c>
      <c r="U195">
        <v>5136</v>
      </c>
      <c r="V195">
        <v>839</v>
      </c>
      <c r="W195">
        <v>2644</v>
      </c>
      <c r="X195" s="688"/>
      <c r="Y195" s="698">
        <v>206</v>
      </c>
      <c r="Z195" s="699">
        <v>5</v>
      </c>
      <c r="AA195" s="698">
        <v>206</v>
      </c>
      <c r="AB195" s="95">
        <v>31</v>
      </c>
      <c r="AC195" s="700" t="b">
        <v>1</v>
      </c>
      <c r="AD195"/>
      <c r="AE195" s="689" t="s">
        <v>92</v>
      </c>
      <c r="AF195" s="701">
        <v>24937</v>
      </c>
    </row>
    <row r="196" spans="15:32" ht="15" customHeight="1">
      <c r="O196" s="643"/>
      <c r="P196" s="678">
        <v>209</v>
      </c>
      <c r="Q196" s="678" t="s">
        <v>442</v>
      </c>
      <c r="R196">
        <v>298</v>
      </c>
      <c r="S196">
        <v>93</v>
      </c>
      <c r="T196" s="292">
        <v>114</v>
      </c>
      <c r="U196">
        <v>22145</v>
      </c>
      <c r="V196">
        <v>3124</v>
      </c>
      <c r="W196">
        <v>12265</v>
      </c>
      <c r="X196" s="688"/>
      <c r="Y196" s="698">
        <v>209</v>
      </c>
      <c r="Z196" s="699">
        <v>55</v>
      </c>
      <c r="AA196" s="698">
        <v>209</v>
      </c>
      <c r="AB196" s="95">
        <v>59</v>
      </c>
      <c r="AC196" s="700" t="b">
        <v>1</v>
      </c>
      <c r="AD196"/>
      <c r="AE196" s="689" t="s">
        <v>97</v>
      </c>
      <c r="AF196" s="701">
        <v>12571</v>
      </c>
    </row>
    <row r="197" spans="15:32" ht="15" customHeight="1">
      <c r="O197" s="643"/>
      <c r="P197" s="678">
        <v>212</v>
      </c>
      <c r="Q197" s="678" t="s">
        <v>462</v>
      </c>
      <c r="R197">
        <v>934</v>
      </c>
      <c r="S197">
        <v>98</v>
      </c>
      <c r="T197" s="292">
        <v>1035</v>
      </c>
      <c r="U197">
        <v>92069</v>
      </c>
      <c r="V197">
        <v>48762</v>
      </c>
      <c r="W197">
        <v>19898</v>
      </c>
      <c r="X197" s="688"/>
      <c r="Y197" s="698">
        <v>212</v>
      </c>
      <c r="Z197" s="699">
        <v>264</v>
      </c>
      <c r="AA197" s="698">
        <v>212</v>
      </c>
      <c r="AB197" s="95">
        <v>771</v>
      </c>
      <c r="AC197" s="700" t="b">
        <v>1</v>
      </c>
      <c r="AD197"/>
      <c r="AE197" s="689" t="s">
        <v>108</v>
      </c>
      <c r="AF197" s="701">
        <v>21808</v>
      </c>
    </row>
    <row r="198" spans="15:32" ht="15" customHeight="1">
      <c r="O198" s="643"/>
      <c r="P198" s="678">
        <v>234</v>
      </c>
      <c r="Q198" s="678" t="s">
        <v>383</v>
      </c>
      <c r="R198">
        <v>408</v>
      </c>
      <c r="S198">
        <v>37</v>
      </c>
      <c r="T198" s="292">
        <v>163</v>
      </c>
      <c r="U198">
        <v>24937</v>
      </c>
      <c r="V198">
        <v>2115</v>
      </c>
      <c r="W198">
        <v>21794</v>
      </c>
      <c r="X198" s="688"/>
      <c r="Y198" s="698">
        <v>234</v>
      </c>
      <c r="Z198" s="699">
        <v>112</v>
      </c>
      <c r="AA198" s="698">
        <v>234</v>
      </c>
      <c r="AB198" s="95">
        <v>51</v>
      </c>
      <c r="AC198" s="700" t="b">
        <v>1</v>
      </c>
      <c r="AD198"/>
      <c r="AE198" s="689" t="s">
        <v>110</v>
      </c>
      <c r="AF198" s="701">
        <v>6491</v>
      </c>
    </row>
    <row r="199" spans="15:32" ht="15" customHeight="1">
      <c r="O199" s="643"/>
      <c r="P199" s="678">
        <v>237</v>
      </c>
      <c r="Q199" s="706" t="s">
        <v>95</v>
      </c>
      <c r="R199">
        <v>223</v>
      </c>
      <c r="S199">
        <v>24</v>
      </c>
      <c r="T199" s="292">
        <v>121</v>
      </c>
      <c r="U199">
        <v>19849</v>
      </c>
      <c r="V199">
        <v>12563</v>
      </c>
      <c r="W199">
        <v>9386</v>
      </c>
      <c r="X199" s="688"/>
      <c r="Y199" s="698">
        <v>237</v>
      </c>
      <c r="Z199" s="699">
        <v>29</v>
      </c>
      <c r="AA199" s="698">
        <v>237</v>
      </c>
      <c r="AB199" s="95">
        <v>92</v>
      </c>
      <c r="AC199" s="700" t="b">
        <v>1</v>
      </c>
      <c r="AD199"/>
      <c r="AE199" s="689" t="s">
        <v>124</v>
      </c>
      <c r="AF199" s="701">
        <v>4961</v>
      </c>
    </row>
    <row r="200" spans="15:32" ht="15" customHeight="1">
      <c r="O200" s="643"/>
      <c r="P200" s="678">
        <v>240</v>
      </c>
      <c r="Q200" s="678" t="s">
        <v>499</v>
      </c>
      <c r="R200">
        <v>251</v>
      </c>
      <c r="S200">
        <v>16</v>
      </c>
      <c r="T200" s="292">
        <v>100</v>
      </c>
      <c r="U200">
        <v>12571</v>
      </c>
      <c r="V200">
        <v>1630</v>
      </c>
      <c r="W200">
        <v>6516</v>
      </c>
      <c r="X200" s="688"/>
      <c r="Y200" s="698">
        <v>240</v>
      </c>
      <c r="Z200" s="699">
        <v>48</v>
      </c>
      <c r="AA200" s="698">
        <v>240</v>
      </c>
      <c r="AB200" s="95">
        <v>52</v>
      </c>
      <c r="AC200" s="700" t="b">
        <v>1</v>
      </c>
      <c r="AD200"/>
      <c r="AE200" s="689" t="s">
        <v>145</v>
      </c>
      <c r="AF200" s="701">
        <v>10896</v>
      </c>
    </row>
    <row r="201" spans="15:32" ht="15" customHeight="1">
      <c r="O201" s="643"/>
      <c r="P201" s="678">
        <v>250</v>
      </c>
      <c r="Q201" s="678" t="s">
        <v>351</v>
      </c>
      <c r="R201">
        <v>711</v>
      </c>
      <c r="S201">
        <v>86</v>
      </c>
      <c r="T201" s="292">
        <v>199</v>
      </c>
      <c r="U201">
        <v>56596</v>
      </c>
      <c r="V201">
        <v>8548</v>
      </c>
      <c r="W201">
        <v>48992</v>
      </c>
      <c r="X201" s="688"/>
      <c r="Y201" s="698">
        <v>250</v>
      </c>
      <c r="Z201" s="699">
        <v>175</v>
      </c>
      <c r="AA201" s="698">
        <v>250</v>
      </c>
      <c r="AB201" s="95">
        <v>24</v>
      </c>
      <c r="AC201" s="700" t="b">
        <v>1</v>
      </c>
      <c r="AD201"/>
      <c r="AE201" s="689" t="s">
        <v>163</v>
      </c>
      <c r="AF201" s="701">
        <v>3496</v>
      </c>
    </row>
    <row r="202" spans="15:32" ht="15" customHeight="1">
      <c r="O202" s="643"/>
      <c r="P202" s="678">
        <v>264</v>
      </c>
      <c r="Q202" s="689" t="s">
        <v>500</v>
      </c>
      <c r="R202">
        <v>126</v>
      </c>
      <c r="S202">
        <v>15</v>
      </c>
      <c r="T202" s="292">
        <v>36</v>
      </c>
      <c r="U202">
        <v>12894</v>
      </c>
      <c r="V202">
        <v>6064</v>
      </c>
      <c r="W202">
        <v>2905</v>
      </c>
      <c r="X202" s="688"/>
      <c r="Y202" s="698">
        <v>264</v>
      </c>
      <c r="Z202" s="699">
        <v>3</v>
      </c>
      <c r="AA202" s="698">
        <v>264</v>
      </c>
      <c r="AB202" s="95">
        <v>33</v>
      </c>
      <c r="AC202" s="700" t="b">
        <v>1</v>
      </c>
      <c r="AD202"/>
      <c r="AE202" s="689" t="s">
        <v>167</v>
      </c>
      <c r="AF202" s="701">
        <v>8835</v>
      </c>
    </row>
    <row r="203" spans="15:32" ht="15" customHeight="1">
      <c r="O203" s="643"/>
      <c r="P203" s="678">
        <v>266</v>
      </c>
      <c r="Q203" s="678" t="s">
        <v>463</v>
      </c>
      <c r="R203">
        <v>3144</v>
      </c>
      <c r="S203">
        <v>134</v>
      </c>
      <c r="T203" s="292">
        <v>1788</v>
      </c>
      <c r="U203">
        <v>268381</v>
      </c>
      <c r="V203">
        <v>183155</v>
      </c>
      <c r="W203">
        <v>29409</v>
      </c>
      <c r="X203" s="688"/>
      <c r="Y203" s="698">
        <v>266</v>
      </c>
      <c r="Z203" s="699">
        <v>339</v>
      </c>
      <c r="AA203" s="698">
        <v>266</v>
      </c>
      <c r="AB203" s="95">
        <v>1449</v>
      </c>
      <c r="AC203" s="700" t="b">
        <v>1</v>
      </c>
      <c r="AD203"/>
      <c r="AE203" s="689" t="s">
        <v>183</v>
      </c>
      <c r="AF203" s="701">
        <v>9963</v>
      </c>
    </row>
    <row r="204" spans="15:32" ht="15" customHeight="1">
      <c r="O204" s="643"/>
      <c r="P204" s="678">
        <v>282</v>
      </c>
      <c r="Q204" s="678" t="s">
        <v>443</v>
      </c>
      <c r="R204">
        <v>522</v>
      </c>
      <c r="S204">
        <v>36</v>
      </c>
      <c r="T204" s="292">
        <v>255</v>
      </c>
      <c r="U204">
        <v>26522</v>
      </c>
      <c r="V204">
        <v>5564</v>
      </c>
      <c r="W204">
        <v>7770</v>
      </c>
      <c r="X204" s="688"/>
      <c r="Y204" s="698">
        <v>282</v>
      </c>
      <c r="Z204" s="699">
        <v>102</v>
      </c>
      <c r="AA204" s="698">
        <v>282</v>
      </c>
      <c r="AB204" s="95">
        <v>153</v>
      </c>
      <c r="AC204" s="700" t="b">
        <v>1</v>
      </c>
      <c r="AD204"/>
      <c r="AE204" s="689" t="s">
        <v>195</v>
      </c>
      <c r="AF204" s="701">
        <v>18757</v>
      </c>
    </row>
    <row r="205" spans="15:32" ht="15" customHeight="1">
      <c r="O205" s="643"/>
      <c r="P205" s="678">
        <v>284</v>
      </c>
      <c r="Q205" s="678" t="s">
        <v>385</v>
      </c>
      <c r="R205">
        <v>634</v>
      </c>
      <c r="S205">
        <v>29</v>
      </c>
      <c r="T205" s="292">
        <v>141</v>
      </c>
      <c r="U205">
        <v>21808</v>
      </c>
      <c r="V205">
        <v>2649</v>
      </c>
      <c r="W205">
        <v>18620</v>
      </c>
      <c r="X205" s="688"/>
      <c r="Y205" s="698">
        <v>284</v>
      </c>
      <c r="Z205" s="699">
        <v>79</v>
      </c>
      <c r="AA205" s="698">
        <v>284</v>
      </c>
      <c r="AB205" s="95">
        <v>62</v>
      </c>
      <c r="AC205" s="700" t="b">
        <v>1</v>
      </c>
      <c r="AD205"/>
      <c r="AE205" s="689" t="s">
        <v>490</v>
      </c>
      <c r="AF205" s="701">
        <v>28673</v>
      </c>
    </row>
    <row r="206" spans="15:32" ht="15" customHeight="1">
      <c r="O206" s="643"/>
      <c r="P206" s="678">
        <v>306</v>
      </c>
      <c r="Q206" s="678" t="s">
        <v>386</v>
      </c>
      <c r="R206">
        <v>98</v>
      </c>
      <c r="S206">
        <v>1</v>
      </c>
      <c r="T206" s="292">
        <v>42</v>
      </c>
      <c r="U206">
        <v>6491</v>
      </c>
      <c r="V206">
        <v>849</v>
      </c>
      <c r="W206">
        <v>4241</v>
      </c>
      <c r="X206" s="688"/>
      <c r="Y206" s="698">
        <v>306</v>
      </c>
      <c r="Z206" s="699">
        <v>15</v>
      </c>
      <c r="AA206" s="698">
        <v>306</v>
      </c>
      <c r="AB206" s="95">
        <v>27</v>
      </c>
      <c r="AC206" s="700" t="b">
        <v>1</v>
      </c>
      <c r="AD206"/>
      <c r="AE206" s="689" t="s">
        <v>230</v>
      </c>
      <c r="AF206" s="701">
        <v>16647</v>
      </c>
    </row>
    <row r="207" spans="15:32" ht="15" customHeight="1">
      <c r="O207" s="643"/>
      <c r="P207" s="678">
        <v>308</v>
      </c>
      <c r="Q207" s="678" t="s">
        <v>464</v>
      </c>
      <c r="R207">
        <v>409</v>
      </c>
      <c r="S207">
        <v>63</v>
      </c>
      <c r="T207" s="292">
        <v>507</v>
      </c>
      <c r="U207">
        <v>62138</v>
      </c>
      <c r="V207">
        <v>37070</v>
      </c>
      <c r="W207">
        <v>15670</v>
      </c>
      <c r="X207" s="688"/>
      <c r="Y207" s="698">
        <v>308</v>
      </c>
      <c r="Z207" s="699">
        <v>137</v>
      </c>
      <c r="AA207" s="698">
        <v>308</v>
      </c>
      <c r="AB207" s="95">
        <v>370</v>
      </c>
      <c r="AC207" s="700" t="b">
        <v>1</v>
      </c>
      <c r="AD207"/>
      <c r="AE207" s="689" t="s">
        <v>244</v>
      </c>
      <c r="AF207" s="701">
        <v>7527</v>
      </c>
    </row>
    <row r="208" spans="15:32" ht="15" customHeight="1">
      <c r="O208" s="643"/>
      <c r="P208" s="678">
        <v>310</v>
      </c>
      <c r="Q208" s="689" t="s">
        <v>114</v>
      </c>
      <c r="R208">
        <v>137</v>
      </c>
      <c r="S208">
        <v>19</v>
      </c>
      <c r="T208" s="292">
        <v>181</v>
      </c>
      <c r="U208">
        <v>10420</v>
      </c>
      <c r="V208">
        <v>1940</v>
      </c>
      <c r="W208">
        <v>4669</v>
      </c>
      <c r="X208" s="688"/>
      <c r="Y208" s="698">
        <v>310</v>
      </c>
      <c r="Z208" s="699">
        <v>20</v>
      </c>
      <c r="AA208" s="698">
        <v>310</v>
      </c>
      <c r="AB208" s="95">
        <v>161</v>
      </c>
      <c r="AC208" s="700" t="b">
        <v>1</v>
      </c>
      <c r="AD208"/>
      <c r="AE208" s="689" t="s">
        <v>22</v>
      </c>
      <c r="AF208" s="701">
        <v>12558</v>
      </c>
    </row>
    <row r="209" spans="15:32" ht="15" customHeight="1">
      <c r="O209" s="643"/>
      <c r="P209" s="678">
        <v>313</v>
      </c>
      <c r="Q209" s="678" t="s">
        <v>418</v>
      </c>
      <c r="R209">
        <v>209</v>
      </c>
      <c r="S209">
        <v>12</v>
      </c>
      <c r="T209" s="292">
        <v>95</v>
      </c>
      <c r="U209">
        <v>10502</v>
      </c>
      <c r="V209">
        <v>1832</v>
      </c>
      <c r="W209">
        <v>6294</v>
      </c>
      <c r="X209" s="688"/>
      <c r="Y209" s="698">
        <v>313</v>
      </c>
      <c r="Z209" s="699">
        <v>56</v>
      </c>
      <c r="AA209" s="698">
        <v>313</v>
      </c>
      <c r="AB209" s="95">
        <v>39</v>
      </c>
      <c r="AC209" s="700" t="b">
        <v>1</v>
      </c>
      <c r="AD209"/>
      <c r="AE209" s="689" t="s">
        <v>43</v>
      </c>
      <c r="AF209" s="701">
        <v>6148</v>
      </c>
    </row>
    <row r="210" spans="15:32" ht="15" customHeight="1">
      <c r="O210" s="643"/>
      <c r="P210" s="678">
        <v>315</v>
      </c>
      <c r="Q210" s="678" t="s">
        <v>403</v>
      </c>
      <c r="R210">
        <v>88</v>
      </c>
      <c r="S210">
        <v>13</v>
      </c>
      <c r="T210" s="292">
        <v>24</v>
      </c>
      <c r="U210">
        <v>7031</v>
      </c>
      <c r="V210">
        <v>1023</v>
      </c>
      <c r="W210">
        <v>3841</v>
      </c>
      <c r="X210" s="688"/>
      <c r="Y210" s="698">
        <v>315</v>
      </c>
      <c r="Z210" s="699">
        <v>9</v>
      </c>
      <c r="AA210" s="698">
        <v>315</v>
      </c>
      <c r="AB210" s="95">
        <v>15</v>
      </c>
      <c r="AC210" s="700" t="b">
        <v>1</v>
      </c>
      <c r="AD210"/>
      <c r="AE210" s="689" t="s">
        <v>53</v>
      </c>
      <c r="AF210" s="701">
        <v>7905</v>
      </c>
    </row>
    <row r="211" spans="15:32" ht="15" customHeight="1">
      <c r="O211" s="643"/>
      <c r="P211" s="678">
        <v>318</v>
      </c>
      <c r="Q211" s="678" t="s">
        <v>419</v>
      </c>
      <c r="R211">
        <v>457</v>
      </c>
      <c r="S211">
        <v>51</v>
      </c>
      <c r="T211" s="292">
        <v>383</v>
      </c>
      <c r="U211">
        <v>66158</v>
      </c>
      <c r="V211">
        <v>34350</v>
      </c>
      <c r="W211">
        <v>15174</v>
      </c>
      <c r="X211" s="688"/>
      <c r="Y211" s="698">
        <v>318</v>
      </c>
      <c r="Z211" s="699">
        <v>142</v>
      </c>
      <c r="AA211" s="698">
        <v>318</v>
      </c>
      <c r="AB211" s="95">
        <v>241</v>
      </c>
      <c r="AC211" s="700" t="b">
        <v>1</v>
      </c>
      <c r="AD211"/>
      <c r="AE211" s="689" t="s">
        <v>63</v>
      </c>
      <c r="AF211" s="701">
        <v>10063</v>
      </c>
    </row>
    <row r="212" spans="15:32" ht="15" customHeight="1">
      <c r="O212" s="643"/>
      <c r="P212" s="678">
        <v>321</v>
      </c>
      <c r="Q212" s="689" t="s">
        <v>122</v>
      </c>
      <c r="R212">
        <v>98</v>
      </c>
      <c r="S212">
        <v>6</v>
      </c>
      <c r="T212" s="292">
        <v>103</v>
      </c>
      <c r="U212">
        <v>9842</v>
      </c>
      <c r="V212">
        <v>2569</v>
      </c>
      <c r="W212">
        <v>3349</v>
      </c>
      <c r="X212" s="688"/>
      <c r="Y212" s="698">
        <v>321</v>
      </c>
      <c r="Z212" s="699">
        <v>30</v>
      </c>
      <c r="AA212" s="698">
        <v>321</v>
      </c>
      <c r="AB212" s="95">
        <v>73</v>
      </c>
      <c r="AC212" s="700" t="b">
        <v>1</v>
      </c>
      <c r="AD212"/>
      <c r="AE212" s="689" t="s">
        <v>75</v>
      </c>
      <c r="AF212" s="701">
        <v>3932</v>
      </c>
    </row>
    <row r="213" spans="15:32" ht="15" customHeight="1">
      <c r="O213" s="643"/>
      <c r="P213" s="678">
        <v>347</v>
      </c>
      <c r="Q213" s="678" t="s">
        <v>387</v>
      </c>
      <c r="R213">
        <v>99</v>
      </c>
      <c r="S213">
        <v>11</v>
      </c>
      <c r="T213" s="292">
        <v>31</v>
      </c>
      <c r="U213">
        <v>4961</v>
      </c>
      <c r="V213">
        <v>644</v>
      </c>
      <c r="W213">
        <v>2937</v>
      </c>
      <c r="X213" s="688"/>
      <c r="Y213" s="698">
        <v>347</v>
      </c>
      <c r="Z213" s="699">
        <v>11</v>
      </c>
      <c r="AA213" s="698">
        <v>347</v>
      </c>
      <c r="AB213" s="95">
        <v>20</v>
      </c>
      <c r="AC213" s="700" t="b">
        <v>1</v>
      </c>
      <c r="AD213"/>
      <c r="AE213" s="706" t="s">
        <v>95</v>
      </c>
      <c r="AF213" s="701">
        <v>19849</v>
      </c>
    </row>
    <row r="214" spans="15:32" ht="15" customHeight="1">
      <c r="O214" s="643"/>
      <c r="P214" s="678">
        <v>353</v>
      </c>
      <c r="Q214" s="678" t="s">
        <v>444</v>
      </c>
      <c r="R214">
        <v>75</v>
      </c>
      <c r="S214">
        <v>11</v>
      </c>
      <c r="T214" s="292">
        <v>73</v>
      </c>
      <c r="U214">
        <v>5966</v>
      </c>
      <c r="V214">
        <v>768</v>
      </c>
      <c r="W214">
        <v>2636</v>
      </c>
      <c r="X214" s="688"/>
      <c r="Y214" s="698">
        <v>353</v>
      </c>
      <c r="Z214" s="699">
        <v>22</v>
      </c>
      <c r="AA214" s="698">
        <v>353</v>
      </c>
      <c r="AB214" s="95">
        <v>51</v>
      </c>
      <c r="AC214" s="700" t="b">
        <v>1</v>
      </c>
      <c r="AD214"/>
      <c r="AE214" s="689" t="s">
        <v>500</v>
      </c>
      <c r="AF214" s="701">
        <v>12894</v>
      </c>
    </row>
    <row r="215" spans="15:32" ht="15" customHeight="1">
      <c r="O215" s="643"/>
      <c r="P215" s="678">
        <v>360</v>
      </c>
      <c r="Q215" s="689" t="s">
        <v>129</v>
      </c>
      <c r="R215">
        <v>3431</v>
      </c>
      <c r="S215">
        <v>472</v>
      </c>
      <c r="T215" s="292">
        <v>3473</v>
      </c>
      <c r="U215">
        <v>306397</v>
      </c>
      <c r="V215">
        <v>242687</v>
      </c>
      <c r="W215">
        <v>67644</v>
      </c>
      <c r="X215" s="688"/>
      <c r="Y215" s="698">
        <v>360</v>
      </c>
      <c r="Z215" s="699">
        <v>644</v>
      </c>
      <c r="AA215" s="698">
        <v>360</v>
      </c>
      <c r="AB215" s="95">
        <v>2829</v>
      </c>
      <c r="AC215" s="700" t="b">
        <v>1</v>
      </c>
      <c r="AD215"/>
      <c r="AE215" s="689" t="s">
        <v>114</v>
      </c>
      <c r="AF215" s="701">
        <v>10420</v>
      </c>
    </row>
    <row r="216" spans="15:32" ht="15" customHeight="1">
      <c r="O216" s="643"/>
      <c r="P216" s="678">
        <v>361</v>
      </c>
      <c r="Q216" s="678" t="s">
        <v>404</v>
      </c>
      <c r="R216">
        <v>534</v>
      </c>
      <c r="S216">
        <v>52</v>
      </c>
      <c r="T216" s="292">
        <v>70</v>
      </c>
      <c r="U216">
        <v>29650</v>
      </c>
      <c r="V216">
        <v>2280</v>
      </c>
      <c r="W216">
        <v>15552</v>
      </c>
      <c r="X216" s="688"/>
      <c r="Y216" s="698">
        <v>361</v>
      </c>
      <c r="Z216" s="699">
        <v>48</v>
      </c>
      <c r="AA216" s="698">
        <v>361</v>
      </c>
      <c r="AB216" s="95">
        <v>22</v>
      </c>
      <c r="AC216" s="700" t="b">
        <v>1</v>
      </c>
      <c r="AD216"/>
      <c r="AE216" s="689" t="s">
        <v>118</v>
      </c>
      <c r="AF216" s="701">
        <v>7031</v>
      </c>
    </row>
    <row r="217" spans="15:32" ht="15" customHeight="1">
      <c r="O217" s="643"/>
      <c r="P217" s="678">
        <v>364</v>
      </c>
      <c r="Q217" s="678" t="s">
        <v>501</v>
      </c>
      <c r="R217">
        <v>289</v>
      </c>
      <c r="S217">
        <v>34</v>
      </c>
      <c r="T217" s="292">
        <v>129</v>
      </c>
      <c r="U217">
        <v>15531</v>
      </c>
      <c r="V217">
        <v>3633</v>
      </c>
      <c r="W217">
        <v>9151</v>
      </c>
      <c r="X217" s="688"/>
      <c r="Y217" s="698">
        <v>364</v>
      </c>
      <c r="Z217" s="699">
        <v>71</v>
      </c>
      <c r="AA217" s="698">
        <v>364</v>
      </c>
      <c r="AB217" s="95">
        <v>58</v>
      </c>
      <c r="AC217" s="700" t="b">
        <v>1</v>
      </c>
      <c r="AD217"/>
      <c r="AE217" s="689" t="s">
        <v>131</v>
      </c>
      <c r="AF217" s="701">
        <v>29650</v>
      </c>
    </row>
    <row r="218" spans="15:32" ht="15" customHeight="1">
      <c r="O218" s="643"/>
      <c r="P218" s="678">
        <v>368</v>
      </c>
      <c r="Q218" s="678" t="s">
        <v>502</v>
      </c>
      <c r="R218">
        <v>324</v>
      </c>
      <c r="S218">
        <v>37</v>
      </c>
      <c r="T218" s="292">
        <v>89</v>
      </c>
      <c r="U218">
        <v>14414</v>
      </c>
      <c r="V218">
        <v>3284</v>
      </c>
      <c r="W218">
        <v>6487</v>
      </c>
      <c r="X218" s="688"/>
      <c r="Y218" s="698">
        <v>368</v>
      </c>
      <c r="Z218" s="699">
        <v>32</v>
      </c>
      <c r="AA218" s="698">
        <v>368</v>
      </c>
      <c r="AB218" s="95">
        <v>57</v>
      </c>
      <c r="AC218" s="700" t="b">
        <v>1</v>
      </c>
      <c r="AD218"/>
      <c r="AE218" s="689" t="s">
        <v>503</v>
      </c>
      <c r="AF218" s="701">
        <v>7380</v>
      </c>
    </row>
    <row r="219" spans="15:32" ht="15" customHeight="1">
      <c r="O219" s="643"/>
      <c r="P219" s="678">
        <v>376</v>
      </c>
      <c r="Q219" s="678" t="s">
        <v>421</v>
      </c>
      <c r="R219">
        <v>701</v>
      </c>
      <c r="S219">
        <v>85</v>
      </c>
      <c r="T219" s="292">
        <v>419</v>
      </c>
      <c r="U219">
        <v>74386</v>
      </c>
      <c r="V219">
        <v>63701</v>
      </c>
      <c r="W219">
        <v>15962</v>
      </c>
      <c r="X219" s="688"/>
      <c r="Y219" s="698">
        <v>376</v>
      </c>
      <c r="Z219" s="699">
        <v>136</v>
      </c>
      <c r="AA219" s="698">
        <v>376</v>
      </c>
      <c r="AB219" s="95">
        <v>283</v>
      </c>
      <c r="AC219" s="700" t="b">
        <v>1</v>
      </c>
      <c r="AD219"/>
      <c r="AE219" s="689" t="s">
        <v>197</v>
      </c>
      <c r="AF219" s="701">
        <v>4070</v>
      </c>
    </row>
    <row r="220" spans="15:32" ht="15" customHeight="1">
      <c r="O220" s="643"/>
      <c r="P220" s="678">
        <v>380</v>
      </c>
      <c r="Q220" s="678" t="s">
        <v>466</v>
      </c>
      <c r="R220">
        <v>349</v>
      </c>
      <c r="S220">
        <v>69</v>
      </c>
      <c r="T220" s="292">
        <v>2057</v>
      </c>
      <c r="U220">
        <v>84068</v>
      </c>
      <c r="V220">
        <v>46492</v>
      </c>
      <c r="W220">
        <v>12937</v>
      </c>
      <c r="X220" s="688"/>
      <c r="Y220" s="698">
        <v>380</v>
      </c>
      <c r="Z220" s="699">
        <v>116</v>
      </c>
      <c r="AA220" s="698">
        <v>380</v>
      </c>
      <c r="AB220" s="95">
        <v>1941</v>
      </c>
      <c r="AC220" s="700" t="b">
        <v>1</v>
      </c>
      <c r="AD220"/>
      <c r="AE220" s="689" t="s">
        <v>204</v>
      </c>
      <c r="AF220" s="701">
        <v>22252</v>
      </c>
    </row>
    <row r="221" spans="15:32" ht="15" customHeight="1">
      <c r="O221" s="643"/>
      <c r="P221" s="678">
        <v>390</v>
      </c>
      <c r="Q221" s="678" t="s">
        <v>447</v>
      </c>
      <c r="R221">
        <v>115</v>
      </c>
      <c r="S221">
        <v>43</v>
      </c>
      <c r="T221" s="292">
        <v>50</v>
      </c>
      <c r="U221">
        <v>8722</v>
      </c>
      <c r="V221">
        <v>2935</v>
      </c>
      <c r="W221">
        <v>4651</v>
      </c>
      <c r="X221" s="688"/>
      <c r="Y221" s="698">
        <v>390</v>
      </c>
      <c r="Z221" s="699">
        <v>9</v>
      </c>
      <c r="AA221" s="698">
        <v>390</v>
      </c>
      <c r="AB221" s="95">
        <v>41</v>
      </c>
      <c r="AC221" s="700" t="b">
        <v>1</v>
      </c>
      <c r="AD221"/>
      <c r="AE221" s="707" t="s">
        <v>219</v>
      </c>
      <c r="AF221" s="701">
        <v>40697</v>
      </c>
    </row>
    <row r="222" spans="15:32" ht="15" customHeight="1">
      <c r="O222" s="643"/>
      <c r="P222" s="678">
        <v>400</v>
      </c>
      <c r="Q222" s="678" t="s">
        <v>504</v>
      </c>
      <c r="R222">
        <v>237</v>
      </c>
      <c r="S222">
        <v>35</v>
      </c>
      <c r="T222" s="292">
        <v>106</v>
      </c>
      <c r="U222">
        <v>24374</v>
      </c>
      <c r="V222">
        <v>13267</v>
      </c>
      <c r="W222">
        <v>10341</v>
      </c>
      <c r="X222" s="688"/>
      <c r="Y222" s="698">
        <v>400</v>
      </c>
      <c r="Z222" s="699">
        <v>42</v>
      </c>
      <c r="AA222" s="698">
        <v>400</v>
      </c>
      <c r="AB222" s="95">
        <v>64</v>
      </c>
      <c r="AC222" s="700" t="b">
        <v>1</v>
      </c>
      <c r="AD222"/>
      <c r="AE222" s="689" t="s">
        <v>240</v>
      </c>
      <c r="AF222" s="701">
        <v>4767</v>
      </c>
    </row>
    <row r="223" spans="15:32" ht="15" customHeight="1">
      <c r="O223" s="643"/>
      <c r="P223" s="678">
        <v>411</v>
      </c>
      <c r="Q223" s="678" t="s">
        <v>388</v>
      </c>
      <c r="R223">
        <v>201</v>
      </c>
      <c r="S223">
        <v>13</v>
      </c>
      <c r="T223" s="292">
        <v>83</v>
      </c>
      <c r="U223">
        <v>10896</v>
      </c>
      <c r="V223">
        <v>1058</v>
      </c>
      <c r="W223">
        <v>7244</v>
      </c>
      <c r="X223" s="688"/>
      <c r="Y223" s="698">
        <v>411</v>
      </c>
      <c r="Z223" s="699">
        <v>24</v>
      </c>
      <c r="AA223" s="698">
        <v>411</v>
      </c>
      <c r="AB223" s="95">
        <v>59</v>
      </c>
      <c r="AC223" s="700" t="b">
        <v>1</v>
      </c>
      <c r="AD223"/>
      <c r="AE223" s="689" t="s">
        <v>248</v>
      </c>
      <c r="AF223" s="701">
        <v>15105</v>
      </c>
    </row>
    <row r="224" spans="15:32" ht="15" customHeight="1">
      <c r="O224" s="643"/>
      <c r="P224" s="678">
        <v>425</v>
      </c>
      <c r="Q224" s="678" t="s">
        <v>341</v>
      </c>
      <c r="R224">
        <v>163</v>
      </c>
      <c r="S224">
        <v>19</v>
      </c>
      <c r="T224" s="292">
        <v>82</v>
      </c>
      <c r="U224">
        <v>8902</v>
      </c>
      <c r="V224">
        <v>2108</v>
      </c>
      <c r="W224">
        <v>5627</v>
      </c>
      <c r="X224" s="688"/>
      <c r="Y224" s="698">
        <v>425</v>
      </c>
      <c r="Z224" s="699">
        <v>41</v>
      </c>
      <c r="AA224" s="698">
        <v>425</v>
      </c>
      <c r="AB224" s="95">
        <v>41</v>
      </c>
      <c r="AC224" s="700" t="b">
        <v>1</v>
      </c>
      <c r="AD224"/>
      <c r="AE224" s="689" t="s">
        <v>261</v>
      </c>
      <c r="AF224" s="701">
        <v>41853</v>
      </c>
    </row>
    <row r="225" spans="15:32" ht="15" customHeight="1">
      <c r="O225" s="643"/>
      <c r="P225" s="678">
        <v>440</v>
      </c>
      <c r="Q225" s="678" t="s">
        <v>423</v>
      </c>
      <c r="R225">
        <v>868</v>
      </c>
      <c r="S225">
        <v>55</v>
      </c>
      <c r="T225" s="292">
        <v>623</v>
      </c>
      <c r="U225">
        <v>75558</v>
      </c>
      <c r="V225">
        <v>45285</v>
      </c>
      <c r="W225">
        <v>23934</v>
      </c>
      <c r="X225" s="688"/>
      <c r="Y225" s="698">
        <v>440</v>
      </c>
      <c r="Z225" s="699">
        <v>253</v>
      </c>
      <c r="AA225" s="698">
        <v>440</v>
      </c>
      <c r="AB225" s="95">
        <v>370</v>
      </c>
      <c r="AC225" s="700" t="b">
        <v>1</v>
      </c>
      <c r="AD225"/>
      <c r="AE225" s="689" t="s">
        <v>8</v>
      </c>
      <c r="AF225" s="701">
        <v>21126</v>
      </c>
    </row>
    <row r="226" spans="15:32" ht="15" customHeight="1">
      <c r="O226" s="643"/>
      <c r="P226" s="678">
        <v>467</v>
      </c>
      <c r="Q226" s="678" t="s">
        <v>448</v>
      </c>
      <c r="R226">
        <v>100</v>
      </c>
      <c r="S226">
        <v>8</v>
      </c>
      <c r="T226" s="292">
        <v>59</v>
      </c>
      <c r="U226">
        <v>6477</v>
      </c>
      <c r="V226">
        <v>771</v>
      </c>
      <c r="W226">
        <v>4340</v>
      </c>
      <c r="X226" s="688"/>
      <c r="Y226" s="698">
        <v>467</v>
      </c>
      <c r="Z226" s="699">
        <v>12</v>
      </c>
      <c r="AA226" s="698">
        <v>467</v>
      </c>
      <c r="AB226" s="95">
        <v>47</v>
      </c>
      <c r="AC226" s="700" t="b">
        <v>1</v>
      </c>
      <c r="AD226"/>
      <c r="AE226" s="689" t="s">
        <v>12</v>
      </c>
      <c r="AF226" s="701">
        <v>5347</v>
      </c>
    </row>
    <row r="227" spans="15:32" ht="15" customHeight="1">
      <c r="O227" s="643"/>
      <c r="P227" s="678">
        <v>475</v>
      </c>
      <c r="Q227" s="678" t="s">
        <v>505</v>
      </c>
      <c r="R227">
        <v>86</v>
      </c>
      <c r="S227">
        <v>3</v>
      </c>
      <c r="T227" s="292">
        <v>17</v>
      </c>
      <c r="U227">
        <v>6023</v>
      </c>
      <c r="V227">
        <v>283</v>
      </c>
      <c r="W227">
        <v>4893</v>
      </c>
      <c r="X227" s="688"/>
      <c r="Y227" s="698">
        <v>475</v>
      </c>
      <c r="Z227" s="699">
        <v>13</v>
      </c>
      <c r="AA227" s="698">
        <v>475</v>
      </c>
      <c r="AB227" s="95">
        <v>4</v>
      </c>
      <c r="AC227" s="700" t="b">
        <v>1</v>
      </c>
      <c r="AD227"/>
      <c r="AE227" s="689" t="s">
        <v>37</v>
      </c>
      <c r="AF227" s="701">
        <v>8242</v>
      </c>
    </row>
    <row r="228" spans="15:32" ht="15" customHeight="1">
      <c r="O228" s="643"/>
      <c r="P228" s="678">
        <v>480</v>
      </c>
      <c r="Q228" s="678" t="s">
        <v>506</v>
      </c>
      <c r="R228">
        <v>295</v>
      </c>
      <c r="S228">
        <v>27</v>
      </c>
      <c r="T228" s="292">
        <v>216</v>
      </c>
      <c r="U228">
        <v>13717</v>
      </c>
      <c r="V228">
        <v>2134</v>
      </c>
      <c r="W228">
        <v>20596</v>
      </c>
      <c r="X228" s="688"/>
      <c r="Y228" s="698">
        <v>480</v>
      </c>
      <c r="Z228" s="699">
        <v>129</v>
      </c>
      <c r="AA228" s="698">
        <v>480</v>
      </c>
      <c r="AB228" s="95">
        <v>87</v>
      </c>
      <c r="AC228" s="700" t="b">
        <v>1</v>
      </c>
      <c r="AD228"/>
      <c r="AE228" s="689" t="s">
        <v>84</v>
      </c>
      <c r="AF228" s="701">
        <v>16099</v>
      </c>
    </row>
    <row r="229" spans="15:32" ht="15" customHeight="1">
      <c r="O229" s="643"/>
      <c r="P229" s="678">
        <v>483</v>
      </c>
      <c r="Q229" s="678" t="s">
        <v>424</v>
      </c>
      <c r="R229">
        <v>213</v>
      </c>
      <c r="S229">
        <v>27</v>
      </c>
      <c r="T229" s="292">
        <v>41</v>
      </c>
      <c r="U229">
        <v>11059</v>
      </c>
      <c r="V229">
        <v>667</v>
      </c>
      <c r="W229">
        <v>7571</v>
      </c>
      <c r="X229" s="688"/>
      <c r="Y229" s="698">
        <v>483</v>
      </c>
      <c r="Z229" s="699">
        <v>17</v>
      </c>
      <c r="AA229" s="698">
        <v>483</v>
      </c>
      <c r="AB229" s="95">
        <v>24</v>
      </c>
      <c r="AC229" s="700" t="b">
        <v>1</v>
      </c>
      <c r="AD229"/>
      <c r="AE229" s="689" t="s">
        <v>86</v>
      </c>
      <c r="AF229" s="701">
        <v>5136</v>
      </c>
    </row>
    <row r="230" spans="15:32" ht="15" customHeight="1">
      <c r="O230" s="643"/>
      <c r="P230" s="678">
        <v>490</v>
      </c>
      <c r="Q230" s="678" t="s">
        <v>507</v>
      </c>
      <c r="R230">
        <v>1075</v>
      </c>
      <c r="S230">
        <v>97</v>
      </c>
      <c r="T230" s="292">
        <v>358</v>
      </c>
      <c r="U230">
        <v>42372</v>
      </c>
      <c r="V230">
        <v>5766</v>
      </c>
      <c r="W230">
        <v>49480</v>
      </c>
      <c r="X230" s="688"/>
      <c r="Y230" s="698">
        <v>490</v>
      </c>
      <c r="Z230" s="699">
        <v>253</v>
      </c>
      <c r="AA230" s="698">
        <v>490</v>
      </c>
      <c r="AB230" s="95">
        <v>105</v>
      </c>
      <c r="AC230" s="700" t="b">
        <v>1</v>
      </c>
      <c r="AD230"/>
      <c r="AE230" s="689" t="s">
        <v>73</v>
      </c>
      <c r="AF230" s="701">
        <v>70734</v>
      </c>
    </row>
    <row r="231" spans="15:32" ht="15" customHeight="1">
      <c r="O231" s="643"/>
      <c r="P231" s="678">
        <v>495</v>
      </c>
      <c r="Q231" s="678" t="s">
        <v>508</v>
      </c>
      <c r="R231">
        <v>389</v>
      </c>
      <c r="S231">
        <v>32</v>
      </c>
      <c r="T231" s="292">
        <v>118</v>
      </c>
      <c r="U231">
        <v>29853</v>
      </c>
      <c r="V231">
        <v>1196</v>
      </c>
      <c r="W231">
        <v>26739</v>
      </c>
      <c r="X231" s="688"/>
      <c r="Y231" s="698">
        <v>495</v>
      </c>
      <c r="Z231" s="699">
        <v>108</v>
      </c>
      <c r="AA231" s="698">
        <v>495</v>
      </c>
      <c r="AB231" s="95">
        <v>10</v>
      </c>
      <c r="AC231" s="700" t="b">
        <v>1</v>
      </c>
      <c r="AD231"/>
      <c r="AE231" s="689" t="s">
        <v>509</v>
      </c>
      <c r="AF231" s="701">
        <v>24121</v>
      </c>
    </row>
    <row r="232" spans="15:32" ht="15" customHeight="1">
      <c r="O232" s="643"/>
      <c r="P232" s="678">
        <v>501</v>
      </c>
      <c r="Q232" s="678" t="s">
        <v>389</v>
      </c>
      <c r="R232">
        <v>53</v>
      </c>
      <c r="S232">
        <v>10</v>
      </c>
      <c r="T232" s="292">
        <v>24</v>
      </c>
      <c r="U232">
        <v>3496</v>
      </c>
      <c r="V232">
        <v>252</v>
      </c>
      <c r="W232">
        <v>1825</v>
      </c>
      <c r="X232" s="688"/>
      <c r="Y232" s="698">
        <v>501</v>
      </c>
      <c r="Z232" s="699">
        <v>8</v>
      </c>
      <c r="AA232" s="698">
        <v>501</v>
      </c>
      <c r="AB232" s="95">
        <v>16</v>
      </c>
      <c r="AC232" s="700" t="b">
        <v>1</v>
      </c>
      <c r="AD232"/>
      <c r="AE232" s="689" t="s">
        <v>510</v>
      </c>
      <c r="AF232" s="701">
        <v>27622</v>
      </c>
    </row>
    <row r="233" spans="15:32" ht="15" customHeight="1">
      <c r="O233" s="643"/>
      <c r="P233" s="678">
        <v>541</v>
      </c>
      <c r="Q233" s="678" t="s">
        <v>425</v>
      </c>
      <c r="R233">
        <v>285</v>
      </c>
      <c r="S233">
        <v>20</v>
      </c>
      <c r="T233" s="292">
        <v>111</v>
      </c>
      <c r="U233">
        <v>24121</v>
      </c>
      <c r="V233">
        <v>5840</v>
      </c>
      <c r="W233">
        <v>12473</v>
      </c>
      <c r="X233" s="688"/>
      <c r="Y233" s="698">
        <v>541</v>
      </c>
      <c r="Z233" s="699">
        <v>51</v>
      </c>
      <c r="AA233" s="698">
        <v>541</v>
      </c>
      <c r="AB233" s="95">
        <v>60</v>
      </c>
      <c r="AC233" s="700" t="b">
        <v>1</v>
      </c>
      <c r="AD233"/>
      <c r="AE233" s="689" t="s">
        <v>223</v>
      </c>
      <c r="AF233" s="701">
        <v>40538</v>
      </c>
    </row>
    <row r="234" spans="15:32" ht="15" customHeight="1">
      <c r="O234" s="643"/>
      <c r="P234" s="678">
        <v>543</v>
      </c>
      <c r="Q234" s="678" t="s">
        <v>390</v>
      </c>
      <c r="R234">
        <v>187</v>
      </c>
      <c r="S234">
        <v>16</v>
      </c>
      <c r="T234" s="292">
        <v>31</v>
      </c>
      <c r="U234">
        <v>8835</v>
      </c>
      <c r="V234">
        <v>441</v>
      </c>
      <c r="W234">
        <v>6463</v>
      </c>
      <c r="X234" s="688"/>
      <c r="Y234" s="698">
        <v>543</v>
      </c>
      <c r="Z234" s="699">
        <v>19</v>
      </c>
      <c r="AA234" s="698">
        <v>543</v>
      </c>
      <c r="AB234" s="95">
        <v>12</v>
      </c>
      <c r="AC234" s="700" t="b">
        <v>1</v>
      </c>
      <c r="AD234"/>
      <c r="AE234" s="689" t="s">
        <v>116</v>
      </c>
      <c r="AF234" s="701">
        <v>10502</v>
      </c>
    </row>
    <row r="235" spans="15:32" ht="15" customHeight="1">
      <c r="O235" s="643"/>
      <c r="P235" s="678">
        <v>576</v>
      </c>
      <c r="Q235" s="678" t="s">
        <v>449</v>
      </c>
      <c r="R235">
        <v>112</v>
      </c>
      <c r="S235">
        <v>18</v>
      </c>
      <c r="T235" s="292">
        <v>34</v>
      </c>
      <c r="U235">
        <v>9073</v>
      </c>
      <c r="V235">
        <v>980</v>
      </c>
      <c r="W235">
        <v>5370</v>
      </c>
      <c r="X235" s="688"/>
      <c r="Y235" s="698">
        <v>576</v>
      </c>
      <c r="Z235" s="699">
        <v>14</v>
      </c>
      <c r="AA235" s="698">
        <v>576</v>
      </c>
      <c r="AB235" s="95">
        <v>20</v>
      </c>
      <c r="AC235" s="700" t="b">
        <v>1</v>
      </c>
      <c r="AD235"/>
      <c r="AE235" s="689" t="s">
        <v>120</v>
      </c>
      <c r="AF235" s="701">
        <v>66158</v>
      </c>
    </row>
    <row r="236" spans="15:32" ht="15" customHeight="1">
      <c r="O236" s="643"/>
      <c r="P236" s="678">
        <v>579</v>
      </c>
      <c r="Q236" s="678" t="s">
        <v>511</v>
      </c>
      <c r="R236">
        <v>709</v>
      </c>
      <c r="S236">
        <v>144</v>
      </c>
      <c r="T236" s="292">
        <v>1590</v>
      </c>
      <c r="U236">
        <v>39161</v>
      </c>
      <c r="V236">
        <v>14379</v>
      </c>
      <c r="W236">
        <v>25272</v>
      </c>
      <c r="X236" s="688"/>
      <c r="Y236" s="698">
        <v>579</v>
      </c>
      <c r="Z236" s="699">
        <v>1590</v>
      </c>
      <c r="AA236" s="698">
        <v>579</v>
      </c>
      <c r="AB236" s="95"/>
      <c r="AC236" s="700" t="b">
        <v>1</v>
      </c>
      <c r="AD236"/>
      <c r="AE236" s="689" t="s">
        <v>122</v>
      </c>
      <c r="AF236" s="701">
        <v>9842</v>
      </c>
    </row>
    <row r="237" spans="15:32" ht="15" customHeight="1">
      <c r="O237" s="643"/>
      <c r="P237" s="678">
        <v>585</v>
      </c>
      <c r="Q237" s="678" t="s">
        <v>345</v>
      </c>
      <c r="R237">
        <v>276</v>
      </c>
      <c r="S237">
        <v>14</v>
      </c>
      <c r="T237" s="292">
        <v>64</v>
      </c>
      <c r="U237">
        <v>15675</v>
      </c>
      <c r="V237">
        <v>2386</v>
      </c>
      <c r="W237">
        <v>6856</v>
      </c>
      <c r="X237" s="688"/>
      <c r="Y237" s="698">
        <v>585</v>
      </c>
      <c r="Z237" s="699">
        <v>64</v>
      </c>
      <c r="AA237" s="698">
        <v>585</v>
      </c>
      <c r="AB237" s="95"/>
      <c r="AC237" s="700" t="b">
        <v>1</v>
      </c>
      <c r="AD237"/>
      <c r="AE237" s="689" t="s">
        <v>137</v>
      </c>
      <c r="AF237" s="701">
        <v>74386</v>
      </c>
    </row>
    <row r="238" spans="15:32" ht="15" customHeight="1">
      <c r="O238" s="643"/>
      <c r="P238" s="678">
        <v>591</v>
      </c>
      <c r="Q238" s="678" t="s">
        <v>347</v>
      </c>
      <c r="R238">
        <v>283</v>
      </c>
      <c r="S238">
        <v>32</v>
      </c>
      <c r="T238" s="292">
        <v>95</v>
      </c>
      <c r="U238">
        <v>20322</v>
      </c>
      <c r="V238">
        <v>3938</v>
      </c>
      <c r="W238">
        <v>9732</v>
      </c>
      <c r="X238" s="688"/>
      <c r="Y238" s="698">
        <v>591</v>
      </c>
      <c r="Z238" s="699">
        <v>31</v>
      </c>
      <c r="AA238" s="698">
        <v>591</v>
      </c>
      <c r="AB238" s="95">
        <v>64</v>
      </c>
      <c r="AC238" s="700" t="b">
        <v>1</v>
      </c>
      <c r="AD238"/>
      <c r="AE238" s="689" t="s">
        <v>143</v>
      </c>
      <c r="AF238" s="701">
        <v>24374</v>
      </c>
    </row>
    <row r="239" spans="15:32" ht="15" customHeight="1">
      <c r="O239" s="643"/>
      <c r="P239" s="678">
        <v>604</v>
      </c>
      <c r="Q239" s="678" t="s">
        <v>369</v>
      </c>
      <c r="R239">
        <v>446</v>
      </c>
      <c r="S239">
        <v>54</v>
      </c>
      <c r="T239" s="292">
        <v>78</v>
      </c>
      <c r="U239">
        <v>33548</v>
      </c>
      <c r="V239">
        <v>5989</v>
      </c>
      <c r="W239">
        <v>24727</v>
      </c>
      <c r="X239" s="688"/>
      <c r="Y239" s="698">
        <v>604</v>
      </c>
      <c r="Z239" s="699">
        <v>44</v>
      </c>
      <c r="AA239" s="698">
        <v>604</v>
      </c>
      <c r="AB239" s="95">
        <v>34</v>
      </c>
      <c r="AC239" s="700" t="b">
        <v>1</v>
      </c>
      <c r="AD239"/>
      <c r="AE239" s="689" t="s">
        <v>149</v>
      </c>
      <c r="AF239" s="701">
        <v>75558</v>
      </c>
    </row>
    <row r="240" spans="15:32" ht="15" customHeight="1">
      <c r="O240" s="643"/>
      <c r="P240" s="678">
        <v>607</v>
      </c>
      <c r="Q240" s="678" t="s">
        <v>426</v>
      </c>
      <c r="R240">
        <v>181</v>
      </c>
      <c r="S240">
        <v>19</v>
      </c>
      <c r="T240" s="292">
        <v>101</v>
      </c>
      <c r="U240">
        <v>27622</v>
      </c>
      <c r="V240">
        <v>15005</v>
      </c>
      <c r="W240">
        <v>4112</v>
      </c>
      <c r="X240" s="688"/>
      <c r="Y240" s="698">
        <v>607</v>
      </c>
      <c r="Z240" s="699">
        <v>30</v>
      </c>
      <c r="AA240" s="698">
        <v>607</v>
      </c>
      <c r="AB240" s="95">
        <v>71</v>
      </c>
      <c r="AC240" s="700" t="b">
        <v>1</v>
      </c>
      <c r="AD240"/>
      <c r="AE240" s="689" t="s">
        <v>157</v>
      </c>
      <c r="AF240" s="701">
        <v>11059</v>
      </c>
    </row>
    <row r="241" spans="15:32" ht="15" customHeight="1">
      <c r="O241" s="643"/>
      <c r="P241" s="678">
        <v>615</v>
      </c>
      <c r="Q241" s="678" t="s">
        <v>427</v>
      </c>
      <c r="R241">
        <v>1995</v>
      </c>
      <c r="S241">
        <v>198</v>
      </c>
      <c r="T241" s="292">
        <v>1737</v>
      </c>
      <c r="U241">
        <v>156303</v>
      </c>
      <c r="V241">
        <v>164615</v>
      </c>
      <c r="W241">
        <v>38638</v>
      </c>
      <c r="X241" s="688"/>
      <c r="Y241" s="698">
        <v>615</v>
      </c>
      <c r="Z241" s="699">
        <v>641</v>
      </c>
      <c r="AA241" s="698">
        <v>615</v>
      </c>
      <c r="AB241" s="95">
        <v>1096</v>
      </c>
      <c r="AC241" s="700" t="b">
        <v>1</v>
      </c>
      <c r="AD241"/>
      <c r="AE241" s="689" t="s">
        <v>181</v>
      </c>
      <c r="AF241" s="701">
        <v>156303</v>
      </c>
    </row>
    <row r="242" spans="15:32" ht="15" customHeight="1">
      <c r="O242" s="643"/>
      <c r="P242" s="678">
        <v>628</v>
      </c>
      <c r="Q242" s="678" t="s">
        <v>391</v>
      </c>
      <c r="R242">
        <v>202</v>
      </c>
      <c r="S242">
        <v>18</v>
      </c>
      <c r="T242" s="292">
        <v>47</v>
      </c>
      <c r="U242">
        <v>9963</v>
      </c>
      <c r="V242">
        <v>595</v>
      </c>
      <c r="W242">
        <v>7064</v>
      </c>
      <c r="X242" s="688"/>
      <c r="Y242" s="698">
        <v>628</v>
      </c>
      <c r="Z242" s="699">
        <v>23</v>
      </c>
      <c r="AA242" s="698">
        <v>628</v>
      </c>
      <c r="AB242" s="95">
        <v>24</v>
      </c>
      <c r="AC242" s="700" t="b">
        <v>1</v>
      </c>
      <c r="AD242"/>
      <c r="AE242" s="689" t="s">
        <v>191</v>
      </c>
      <c r="AF242" s="701">
        <v>16961</v>
      </c>
    </row>
    <row r="243" spans="15:32" ht="15" customHeight="1">
      <c r="O243" s="643"/>
      <c r="P243" s="678">
        <v>631</v>
      </c>
      <c r="Q243" s="678" t="s">
        <v>467</v>
      </c>
      <c r="R243">
        <v>575</v>
      </c>
      <c r="S243">
        <v>50</v>
      </c>
      <c r="T243" s="292">
        <v>1196</v>
      </c>
      <c r="U243">
        <v>109260</v>
      </c>
      <c r="V243">
        <v>80194</v>
      </c>
      <c r="W243">
        <v>12968</v>
      </c>
      <c r="X243" s="688"/>
      <c r="Y243" s="698">
        <v>631</v>
      </c>
      <c r="Z243" s="699">
        <v>237</v>
      </c>
      <c r="AA243" s="698">
        <v>631</v>
      </c>
      <c r="AB243" s="95">
        <v>959</v>
      </c>
      <c r="AC243" s="700" t="b">
        <v>1</v>
      </c>
      <c r="AD243"/>
      <c r="AE243" s="689" t="s">
        <v>193</v>
      </c>
      <c r="AF243" s="701">
        <v>6089</v>
      </c>
    </row>
    <row r="244" spans="15:32" ht="15" customHeight="1">
      <c r="O244" s="643"/>
      <c r="P244" s="678">
        <v>642</v>
      </c>
      <c r="Q244" s="678" t="s">
        <v>450</v>
      </c>
      <c r="R244">
        <v>217</v>
      </c>
      <c r="S244">
        <v>76</v>
      </c>
      <c r="T244" s="292">
        <v>114</v>
      </c>
      <c r="U244">
        <v>18910</v>
      </c>
      <c r="V244">
        <v>2107</v>
      </c>
      <c r="W244">
        <v>12160</v>
      </c>
      <c r="X244" s="688"/>
      <c r="Y244" s="698">
        <v>642</v>
      </c>
      <c r="Z244" s="699">
        <v>64</v>
      </c>
      <c r="AA244" s="698">
        <v>642</v>
      </c>
      <c r="AB244" s="95">
        <v>50</v>
      </c>
      <c r="AC244" s="700" t="b">
        <v>1</v>
      </c>
      <c r="AD244"/>
      <c r="AE244" s="689" t="s">
        <v>201</v>
      </c>
      <c r="AF244" s="701">
        <v>14593</v>
      </c>
    </row>
    <row r="245" spans="15:32" ht="15" customHeight="1">
      <c r="O245" s="643"/>
      <c r="P245" s="678">
        <v>647</v>
      </c>
      <c r="Q245" s="678" t="s">
        <v>512</v>
      </c>
      <c r="R245">
        <v>141</v>
      </c>
      <c r="S245">
        <v>8</v>
      </c>
      <c r="T245" s="292">
        <v>16</v>
      </c>
      <c r="U245">
        <v>7380</v>
      </c>
      <c r="V245">
        <v>1284</v>
      </c>
      <c r="W245">
        <v>4152</v>
      </c>
      <c r="X245" s="688"/>
      <c r="Y245" s="698">
        <v>647</v>
      </c>
      <c r="Z245" s="699">
        <v>7</v>
      </c>
      <c r="AA245" s="698">
        <v>647</v>
      </c>
      <c r="AB245" s="95">
        <v>9</v>
      </c>
      <c r="AC245" s="700" t="b">
        <v>1</v>
      </c>
      <c r="AD245"/>
      <c r="AE245" s="689" t="s">
        <v>209</v>
      </c>
      <c r="AF245" s="701">
        <v>17572</v>
      </c>
    </row>
    <row r="246" spans="15:32" ht="15" customHeight="1">
      <c r="O246" s="643"/>
      <c r="P246" s="678">
        <v>649</v>
      </c>
      <c r="Q246" s="678" t="s">
        <v>428</v>
      </c>
      <c r="R246">
        <v>281</v>
      </c>
      <c r="S246">
        <v>32</v>
      </c>
      <c r="T246" s="292">
        <v>160</v>
      </c>
      <c r="U246">
        <v>16961</v>
      </c>
      <c r="V246">
        <v>2542</v>
      </c>
      <c r="W246">
        <v>10412</v>
      </c>
      <c r="X246" s="688"/>
      <c r="Y246" s="698">
        <v>649</v>
      </c>
      <c r="Z246" s="699">
        <v>103</v>
      </c>
      <c r="AA246" s="698">
        <v>649</v>
      </c>
      <c r="AB246" s="95">
        <v>57</v>
      </c>
      <c r="AC246" s="700" t="b">
        <v>1</v>
      </c>
      <c r="AD246"/>
      <c r="AE246" s="689" t="s">
        <v>213</v>
      </c>
      <c r="AF246" s="701">
        <v>24984</v>
      </c>
    </row>
    <row r="247" spans="15:32" ht="15" customHeight="1">
      <c r="O247" s="643"/>
      <c r="P247" s="678">
        <v>652</v>
      </c>
      <c r="Q247" s="678" t="s">
        <v>429</v>
      </c>
      <c r="R247">
        <v>109</v>
      </c>
      <c r="S247">
        <v>9</v>
      </c>
      <c r="T247" s="292">
        <v>34</v>
      </c>
      <c r="U247">
        <v>6089</v>
      </c>
      <c r="V247">
        <v>433</v>
      </c>
      <c r="W247">
        <v>4913</v>
      </c>
      <c r="X247" s="688"/>
      <c r="Y247" s="698">
        <v>652</v>
      </c>
      <c r="Z247" s="699">
        <v>13</v>
      </c>
      <c r="AA247" s="698">
        <v>652</v>
      </c>
      <c r="AB247" s="95">
        <v>21</v>
      </c>
      <c r="AC247" s="700" t="b">
        <v>1</v>
      </c>
      <c r="AD247"/>
      <c r="AE247" s="689" t="s">
        <v>228</v>
      </c>
      <c r="AF247" s="701">
        <v>35750</v>
      </c>
    </row>
    <row r="248" spans="15:32" ht="15" customHeight="1">
      <c r="O248" s="643"/>
      <c r="P248" s="678">
        <v>656</v>
      </c>
      <c r="Q248" s="678" t="s">
        <v>513</v>
      </c>
      <c r="R248">
        <v>253</v>
      </c>
      <c r="S248">
        <v>21</v>
      </c>
      <c r="T248" s="292">
        <v>110</v>
      </c>
      <c r="U248">
        <v>18757</v>
      </c>
      <c r="V248">
        <v>4645</v>
      </c>
      <c r="W248">
        <v>7391</v>
      </c>
      <c r="X248" s="688"/>
      <c r="Y248" s="698">
        <v>656</v>
      </c>
      <c r="Z248" s="699">
        <v>26</v>
      </c>
      <c r="AA248" s="698">
        <v>656</v>
      </c>
      <c r="AB248" s="95">
        <v>84</v>
      </c>
      <c r="AC248" s="700" t="b">
        <v>1</v>
      </c>
      <c r="AD248"/>
      <c r="AE248" s="689" t="s">
        <v>14</v>
      </c>
      <c r="AF248" s="701">
        <v>33092</v>
      </c>
    </row>
    <row r="249" spans="15:32" ht="15" customHeight="1">
      <c r="O249" s="643"/>
      <c r="P249" s="678">
        <v>658</v>
      </c>
      <c r="Q249" s="678" t="s">
        <v>514</v>
      </c>
      <c r="R249">
        <v>88</v>
      </c>
      <c r="S249">
        <v>2</v>
      </c>
      <c r="T249" s="292">
        <v>21</v>
      </c>
      <c r="U249">
        <v>4070</v>
      </c>
      <c r="V249">
        <v>909</v>
      </c>
      <c r="W249">
        <v>1771</v>
      </c>
      <c r="X249" s="688"/>
      <c r="Y249" s="698">
        <v>658</v>
      </c>
      <c r="Z249" s="699">
        <v>8</v>
      </c>
      <c r="AA249" s="698">
        <v>658</v>
      </c>
      <c r="AB249" s="95">
        <v>13</v>
      </c>
      <c r="AC249" s="700" t="b">
        <v>1</v>
      </c>
      <c r="AD249"/>
      <c r="AE249" s="689" t="s">
        <v>18</v>
      </c>
      <c r="AF249" s="701">
        <v>45436</v>
      </c>
    </row>
    <row r="250" spans="15:32" ht="15" customHeight="1">
      <c r="O250" s="643"/>
      <c r="P250" s="678">
        <v>659</v>
      </c>
      <c r="Q250" s="678" t="s">
        <v>515</v>
      </c>
      <c r="R250">
        <v>371</v>
      </c>
      <c r="S250">
        <v>26</v>
      </c>
      <c r="T250" s="292">
        <v>140</v>
      </c>
      <c r="U250">
        <v>19844</v>
      </c>
      <c r="V250">
        <v>1852</v>
      </c>
      <c r="W250">
        <v>21385</v>
      </c>
      <c r="X250" s="688"/>
      <c r="Y250" s="698">
        <v>659</v>
      </c>
      <c r="Z250" s="699">
        <v>140</v>
      </c>
      <c r="AA250" s="698">
        <v>659</v>
      </c>
      <c r="AB250" s="95"/>
      <c r="AC250" s="700" t="b">
        <v>1</v>
      </c>
      <c r="AD250"/>
      <c r="AE250" s="689" t="s">
        <v>20</v>
      </c>
      <c r="AF250" s="701">
        <v>6214</v>
      </c>
    </row>
    <row r="251" spans="15:32" ht="15" customHeight="1">
      <c r="O251" s="643"/>
      <c r="P251" s="678">
        <v>660</v>
      </c>
      <c r="Q251" s="678" t="s">
        <v>430</v>
      </c>
      <c r="R251">
        <v>236</v>
      </c>
      <c r="S251">
        <v>13</v>
      </c>
      <c r="T251" s="292">
        <v>87</v>
      </c>
      <c r="U251">
        <v>14593</v>
      </c>
      <c r="V251">
        <v>3241</v>
      </c>
      <c r="W251">
        <v>10172</v>
      </c>
      <c r="X251" s="688"/>
      <c r="Y251" s="698">
        <v>660</v>
      </c>
      <c r="Z251" s="699">
        <v>32</v>
      </c>
      <c r="AA251" s="698">
        <v>660</v>
      </c>
      <c r="AB251" s="95">
        <v>55</v>
      </c>
      <c r="AC251" s="700" t="b">
        <v>1</v>
      </c>
      <c r="AD251"/>
      <c r="AE251" s="689" t="s">
        <v>47</v>
      </c>
      <c r="AF251" s="701">
        <v>10743</v>
      </c>
    </row>
    <row r="252" spans="15:32" ht="15" customHeight="1">
      <c r="O252" s="643"/>
      <c r="P252" s="678">
        <v>664</v>
      </c>
      <c r="Q252" s="678" t="s">
        <v>407</v>
      </c>
      <c r="R252">
        <v>405</v>
      </c>
      <c r="S252">
        <v>14</v>
      </c>
      <c r="T252" s="292">
        <v>157</v>
      </c>
      <c r="U252">
        <v>22252</v>
      </c>
      <c r="V252">
        <v>14424</v>
      </c>
      <c r="W252">
        <v>9996</v>
      </c>
      <c r="X252" s="688"/>
      <c r="Y252" s="698">
        <v>664</v>
      </c>
      <c r="Z252" s="699">
        <v>62</v>
      </c>
      <c r="AA252" s="698">
        <v>664</v>
      </c>
      <c r="AB252" s="95">
        <v>95</v>
      </c>
      <c r="AC252" s="700" t="b">
        <v>1</v>
      </c>
      <c r="AD252"/>
      <c r="AE252" s="689" t="s">
        <v>49</v>
      </c>
      <c r="AF252" s="701">
        <v>17068</v>
      </c>
    </row>
    <row r="253" spans="15:32" ht="15" customHeight="1">
      <c r="O253" s="643"/>
      <c r="P253" s="678">
        <v>665</v>
      </c>
      <c r="Q253" s="689" t="s">
        <v>207</v>
      </c>
      <c r="R253">
        <v>569</v>
      </c>
      <c r="S253">
        <v>58</v>
      </c>
      <c r="T253" s="292">
        <v>476</v>
      </c>
      <c r="U253">
        <v>32528</v>
      </c>
      <c r="V253">
        <v>2604</v>
      </c>
      <c r="W253">
        <v>29142</v>
      </c>
      <c r="X253" s="688"/>
      <c r="Y253" s="698">
        <v>665</v>
      </c>
      <c r="Z253" s="699">
        <v>416</v>
      </c>
      <c r="AA253" s="698">
        <v>665</v>
      </c>
      <c r="AB253" s="95">
        <v>60</v>
      </c>
      <c r="AC253" s="700" t="b">
        <v>1</v>
      </c>
      <c r="AD253"/>
      <c r="AE253" s="689" t="s">
        <v>69</v>
      </c>
      <c r="AF253" s="701">
        <v>4444</v>
      </c>
    </row>
    <row r="254" spans="15:32" ht="15" customHeight="1">
      <c r="O254" s="643"/>
      <c r="P254" s="678">
        <v>667</v>
      </c>
      <c r="Q254" s="678" t="s">
        <v>431</v>
      </c>
      <c r="R254">
        <v>251</v>
      </c>
      <c r="S254">
        <v>20</v>
      </c>
      <c r="T254" s="292">
        <v>114</v>
      </c>
      <c r="U254">
        <v>17572</v>
      </c>
      <c r="V254">
        <v>3349</v>
      </c>
      <c r="W254">
        <v>9951</v>
      </c>
      <c r="X254" s="688"/>
      <c r="Y254" s="698">
        <v>667</v>
      </c>
      <c r="Z254" s="699">
        <v>69</v>
      </c>
      <c r="AA254" s="698">
        <v>667</v>
      </c>
      <c r="AB254" s="95">
        <v>45</v>
      </c>
      <c r="AC254" s="700" t="b">
        <v>1</v>
      </c>
      <c r="AD254"/>
      <c r="AE254" s="689" t="s">
        <v>51</v>
      </c>
      <c r="AF254" s="701">
        <v>27720</v>
      </c>
    </row>
    <row r="255" spans="15:32" ht="15" customHeight="1">
      <c r="O255" s="643"/>
      <c r="P255" s="678">
        <v>670</v>
      </c>
      <c r="Q255" s="678" t="s">
        <v>370</v>
      </c>
      <c r="R255">
        <v>417</v>
      </c>
      <c r="S255">
        <v>45</v>
      </c>
      <c r="T255" s="292">
        <v>172</v>
      </c>
      <c r="U255">
        <v>24855</v>
      </c>
      <c r="V255">
        <v>3640</v>
      </c>
      <c r="W255">
        <v>13828</v>
      </c>
      <c r="X255" s="688"/>
      <c r="Y255" s="698">
        <v>670</v>
      </c>
      <c r="Z255" s="699">
        <v>61</v>
      </c>
      <c r="AA255" s="698">
        <v>670</v>
      </c>
      <c r="AB255" s="95">
        <v>111</v>
      </c>
      <c r="AC255" s="700" t="b">
        <v>1</v>
      </c>
      <c r="AD255"/>
      <c r="AE255" s="689" t="s">
        <v>88</v>
      </c>
      <c r="AF255" s="701">
        <v>22145</v>
      </c>
    </row>
    <row r="256" spans="15:32" ht="15" customHeight="1">
      <c r="O256" s="643"/>
      <c r="P256" s="678">
        <v>674</v>
      </c>
      <c r="Q256" s="678" t="s">
        <v>432</v>
      </c>
      <c r="R256">
        <v>251</v>
      </c>
      <c r="S256">
        <v>20</v>
      </c>
      <c r="T256" s="292">
        <v>81</v>
      </c>
      <c r="U256">
        <v>24984</v>
      </c>
      <c r="V256">
        <v>2686</v>
      </c>
      <c r="W256">
        <v>11404</v>
      </c>
      <c r="X256" s="688"/>
      <c r="Y256" s="698">
        <v>674</v>
      </c>
      <c r="Z256" s="699">
        <v>26</v>
      </c>
      <c r="AA256" s="698">
        <v>674</v>
      </c>
      <c r="AB256" s="95">
        <v>55</v>
      </c>
      <c r="AC256" s="700" t="b">
        <v>1</v>
      </c>
      <c r="AD256"/>
      <c r="AE256" s="689" t="s">
        <v>106</v>
      </c>
      <c r="AF256" s="701">
        <v>26522</v>
      </c>
    </row>
    <row r="257" spans="15:32" ht="15" customHeight="1">
      <c r="O257" s="643"/>
      <c r="P257" s="678">
        <v>679</v>
      </c>
      <c r="Q257" s="678" t="s">
        <v>516</v>
      </c>
      <c r="R257">
        <v>303</v>
      </c>
      <c r="S257">
        <v>57</v>
      </c>
      <c r="T257" s="292">
        <v>230</v>
      </c>
      <c r="U257">
        <v>29737</v>
      </c>
      <c r="V257">
        <v>5019</v>
      </c>
      <c r="W257">
        <v>12163</v>
      </c>
      <c r="X257" s="688"/>
      <c r="Y257" s="698">
        <v>679</v>
      </c>
      <c r="Z257" s="699">
        <v>72</v>
      </c>
      <c r="AA257" s="698">
        <v>679</v>
      </c>
      <c r="AB257" s="95">
        <v>158</v>
      </c>
      <c r="AC257" s="700" t="b">
        <v>1</v>
      </c>
      <c r="AD257"/>
      <c r="AE257" s="689" t="s">
        <v>126</v>
      </c>
      <c r="AF257" s="701">
        <v>5966</v>
      </c>
    </row>
    <row r="258" spans="15:32" ht="15" customHeight="1">
      <c r="O258" s="643"/>
      <c r="P258" s="678">
        <v>686</v>
      </c>
      <c r="Q258" s="678" t="s">
        <v>408</v>
      </c>
      <c r="R258">
        <v>670</v>
      </c>
      <c r="S258">
        <v>32</v>
      </c>
      <c r="T258" s="292">
        <v>187</v>
      </c>
      <c r="U258">
        <v>40697</v>
      </c>
      <c r="V258">
        <v>21360</v>
      </c>
      <c r="W258">
        <v>17417</v>
      </c>
      <c r="X258" s="688"/>
      <c r="Y258" s="698">
        <v>686</v>
      </c>
      <c r="Z258" s="699">
        <v>43</v>
      </c>
      <c r="AA258" s="698">
        <v>686</v>
      </c>
      <c r="AB258" s="95">
        <v>144</v>
      </c>
      <c r="AC258" s="700" t="b">
        <v>1</v>
      </c>
      <c r="AD258"/>
      <c r="AE258" s="689" t="s">
        <v>133</v>
      </c>
      <c r="AF258" s="701">
        <v>15531</v>
      </c>
    </row>
    <row r="259" spans="15:32" ht="15" customHeight="1">
      <c r="O259" s="643"/>
      <c r="P259" s="678">
        <v>690</v>
      </c>
      <c r="Q259" s="678" t="s">
        <v>371</v>
      </c>
      <c r="R259">
        <v>196</v>
      </c>
      <c r="S259">
        <v>17</v>
      </c>
      <c r="T259" s="292">
        <v>75</v>
      </c>
      <c r="U259">
        <v>13568</v>
      </c>
      <c r="V259">
        <v>1681</v>
      </c>
      <c r="W259">
        <v>6029</v>
      </c>
      <c r="X259" s="688"/>
      <c r="Y259" s="698">
        <v>690</v>
      </c>
      <c r="Z259" s="699">
        <v>23</v>
      </c>
      <c r="AA259" s="698">
        <v>690</v>
      </c>
      <c r="AB259" s="95">
        <v>52</v>
      </c>
      <c r="AC259" s="700" t="b">
        <v>1</v>
      </c>
      <c r="AD259"/>
      <c r="AE259" s="689" t="s">
        <v>135</v>
      </c>
      <c r="AF259" s="701">
        <v>14414</v>
      </c>
    </row>
    <row r="260" spans="15:32" ht="15" customHeight="1">
      <c r="O260" s="643"/>
      <c r="P260" s="678">
        <v>697</v>
      </c>
      <c r="Q260" s="678" t="s">
        <v>433</v>
      </c>
      <c r="R260">
        <v>421</v>
      </c>
      <c r="S260">
        <v>26</v>
      </c>
      <c r="T260" s="292">
        <v>263</v>
      </c>
      <c r="U260">
        <v>40538</v>
      </c>
      <c r="V260">
        <v>16984</v>
      </c>
      <c r="W260">
        <v>16696</v>
      </c>
      <c r="X260" s="688"/>
      <c r="Y260" s="698">
        <v>697</v>
      </c>
      <c r="Z260" s="699">
        <v>113</v>
      </c>
      <c r="AA260" s="698">
        <v>697</v>
      </c>
      <c r="AB260" s="95">
        <v>150</v>
      </c>
      <c r="AC260" s="700" t="b">
        <v>1</v>
      </c>
      <c r="AD260"/>
      <c r="AE260" s="689" t="s">
        <v>141</v>
      </c>
      <c r="AF260" s="701">
        <v>8722</v>
      </c>
    </row>
    <row r="261" spans="15:32" ht="15" customHeight="1">
      <c r="O261" s="643"/>
      <c r="P261" s="678">
        <v>736</v>
      </c>
      <c r="Q261" s="678" t="s">
        <v>372</v>
      </c>
      <c r="R261">
        <v>501</v>
      </c>
      <c r="S261">
        <v>92</v>
      </c>
      <c r="T261" s="292">
        <v>96</v>
      </c>
      <c r="U261">
        <v>39549</v>
      </c>
      <c r="V261">
        <v>14042</v>
      </c>
      <c r="W261">
        <v>28766</v>
      </c>
      <c r="X261" s="688"/>
      <c r="Y261" s="698">
        <v>736</v>
      </c>
      <c r="Z261" s="699">
        <v>62</v>
      </c>
      <c r="AA261" s="698">
        <v>736</v>
      </c>
      <c r="AB261" s="95">
        <v>34</v>
      </c>
      <c r="AC261" s="700" t="b">
        <v>1</v>
      </c>
      <c r="AD261"/>
      <c r="AE261" s="689" t="s">
        <v>151</v>
      </c>
      <c r="AF261" s="701">
        <v>6477</v>
      </c>
    </row>
    <row r="262" spans="15:32" ht="15" customHeight="1">
      <c r="O262" s="643"/>
      <c r="P262" s="678">
        <v>756</v>
      </c>
      <c r="Q262" s="689" t="s">
        <v>228</v>
      </c>
      <c r="R262">
        <v>792</v>
      </c>
      <c r="S262">
        <v>91</v>
      </c>
      <c r="T262" s="292">
        <v>182</v>
      </c>
      <c r="U262">
        <v>35750</v>
      </c>
      <c r="V262">
        <v>7230</v>
      </c>
      <c r="W262">
        <v>23114</v>
      </c>
      <c r="X262" s="688"/>
      <c r="Y262" s="698">
        <v>756</v>
      </c>
      <c r="Z262" s="699">
        <v>65</v>
      </c>
      <c r="AA262" s="698">
        <v>756</v>
      </c>
      <c r="AB262" s="95">
        <v>117</v>
      </c>
      <c r="AC262" s="700" t="b">
        <v>1</v>
      </c>
      <c r="AD262"/>
      <c r="AE262" s="689" t="s">
        <v>169</v>
      </c>
      <c r="AF262" s="701">
        <v>9073</v>
      </c>
    </row>
    <row r="263" spans="15:32" ht="15" customHeight="1">
      <c r="O263" s="643"/>
      <c r="P263" s="678">
        <v>761</v>
      </c>
      <c r="Q263" s="678" t="s">
        <v>517</v>
      </c>
      <c r="R263">
        <v>425</v>
      </c>
      <c r="S263">
        <v>36</v>
      </c>
      <c r="T263" s="292">
        <v>148</v>
      </c>
      <c r="U263">
        <v>16647</v>
      </c>
      <c r="V263">
        <v>2590</v>
      </c>
      <c r="W263">
        <v>8320</v>
      </c>
      <c r="X263" s="688"/>
      <c r="Y263" s="698">
        <v>761</v>
      </c>
      <c r="Z263" s="699">
        <v>47</v>
      </c>
      <c r="AA263" s="698">
        <v>761</v>
      </c>
      <c r="AB263" s="95">
        <v>101</v>
      </c>
      <c r="AC263" s="700" t="b">
        <v>1</v>
      </c>
      <c r="AD263"/>
      <c r="AE263" s="689" t="s">
        <v>187</v>
      </c>
      <c r="AF263" s="701">
        <v>18910</v>
      </c>
    </row>
    <row r="264" spans="15:32" ht="15" customHeight="1">
      <c r="O264" s="643"/>
      <c r="P264" s="678">
        <v>789</v>
      </c>
      <c r="Q264" s="678" t="s">
        <v>518</v>
      </c>
      <c r="R264">
        <v>326</v>
      </c>
      <c r="S264">
        <v>43</v>
      </c>
      <c r="T264" s="292">
        <v>179</v>
      </c>
      <c r="U264">
        <v>16646</v>
      </c>
      <c r="V264">
        <v>4146</v>
      </c>
      <c r="W264">
        <v>9116</v>
      </c>
      <c r="X264" s="688"/>
      <c r="Y264" s="698">
        <v>789</v>
      </c>
      <c r="Z264" s="699">
        <v>35</v>
      </c>
      <c r="AA264" s="698">
        <v>789</v>
      </c>
      <c r="AB264" s="95">
        <v>144</v>
      </c>
      <c r="AC264" s="700" t="b">
        <v>1</v>
      </c>
      <c r="AD264"/>
      <c r="AE264" s="689" t="s">
        <v>217</v>
      </c>
      <c r="AF264" s="701">
        <v>29737</v>
      </c>
    </row>
    <row r="265" spans="15:32" ht="15" customHeight="1">
      <c r="O265" s="643"/>
      <c r="P265" s="678">
        <v>790</v>
      </c>
      <c r="Q265" s="678" t="s">
        <v>519</v>
      </c>
      <c r="R265">
        <v>452</v>
      </c>
      <c r="S265">
        <v>133</v>
      </c>
      <c r="T265" s="292">
        <v>149</v>
      </c>
      <c r="U265">
        <v>29542</v>
      </c>
      <c r="V265">
        <v>1953</v>
      </c>
      <c r="W265">
        <v>25495</v>
      </c>
      <c r="X265" s="688"/>
      <c r="Y265" s="698">
        <v>790</v>
      </c>
      <c r="Z265" s="699">
        <v>111</v>
      </c>
      <c r="AA265" s="698">
        <v>790</v>
      </c>
      <c r="AB265" s="95">
        <v>38</v>
      </c>
      <c r="AC265" s="700" t="b">
        <v>1</v>
      </c>
      <c r="AD265"/>
      <c r="AE265" s="689" t="s">
        <v>232</v>
      </c>
      <c r="AF265" s="701">
        <v>16646</v>
      </c>
    </row>
    <row r="266" spans="15:32" ht="15" customHeight="1">
      <c r="O266" s="643"/>
      <c r="P266" s="678">
        <v>792</v>
      </c>
      <c r="Q266" s="678" t="s">
        <v>453</v>
      </c>
      <c r="R266">
        <v>98</v>
      </c>
      <c r="S266">
        <v>12</v>
      </c>
      <c r="T266" s="292">
        <v>51</v>
      </c>
      <c r="U266">
        <v>6597</v>
      </c>
      <c r="V266">
        <v>1697</v>
      </c>
      <c r="W266">
        <v>3111</v>
      </c>
      <c r="X266" s="688"/>
      <c r="Y266" s="698">
        <v>792</v>
      </c>
      <c r="Z266" s="699">
        <v>14</v>
      </c>
      <c r="AA266" s="698">
        <v>792</v>
      </c>
      <c r="AB266" s="95">
        <v>37</v>
      </c>
      <c r="AC266" s="700" t="b">
        <v>1</v>
      </c>
      <c r="AD266"/>
      <c r="AE266" s="689" t="s">
        <v>236</v>
      </c>
      <c r="AF266" s="701">
        <v>6597</v>
      </c>
    </row>
    <row r="267" spans="15:32" ht="15" customHeight="1">
      <c r="O267" s="643"/>
      <c r="P267" s="678">
        <v>809</v>
      </c>
      <c r="Q267" s="678" t="s">
        <v>520</v>
      </c>
      <c r="R267">
        <v>129</v>
      </c>
      <c r="S267">
        <v>24</v>
      </c>
      <c r="T267" s="292">
        <v>62</v>
      </c>
      <c r="U267">
        <v>11582</v>
      </c>
      <c r="V267">
        <v>3248</v>
      </c>
      <c r="W267">
        <v>3430</v>
      </c>
      <c r="X267" s="688"/>
      <c r="Y267" s="698">
        <v>809</v>
      </c>
      <c r="Z267" s="699">
        <v>23</v>
      </c>
      <c r="AA267" s="698">
        <v>809</v>
      </c>
      <c r="AB267" s="95">
        <v>39</v>
      </c>
      <c r="AC267" s="700" t="b">
        <v>1</v>
      </c>
      <c r="AD267"/>
      <c r="AE267" s="689" t="s">
        <v>238</v>
      </c>
      <c r="AF267" s="701">
        <v>11582</v>
      </c>
    </row>
    <row r="268" spans="15:32" ht="15" customHeight="1">
      <c r="O268" s="643"/>
      <c r="P268" s="678">
        <v>819</v>
      </c>
      <c r="Q268" s="678" t="s">
        <v>409</v>
      </c>
      <c r="R268">
        <v>104</v>
      </c>
      <c r="S268">
        <v>5</v>
      </c>
      <c r="T268" s="292">
        <v>27</v>
      </c>
      <c r="U268">
        <v>4767</v>
      </c>
      <c r="V268">
        <v>674</v>
      </c>
      <c r="W268">
        <v>3802</v>
      </c>
      <c r="X268" s="688"/>
      <c r="Y268" s="698">
        <v>819</v>
      </c>
      <c r="Z268" s="699">
        <v>5</v>
      </c>
      <c r="AA268" s="698">
        <v>819</v>
      </c>
      <c r="AB268" s="95">
        <v>22</v>
      </c>
      <c r="AC268" s="700" t="b">
        <v>1</v>
      </c>
      <c r="AD268"/>
      <c r="AE268" s="689" t="s">
        <v>246</v>
      </c>
      <c r="AF268" s="701">
        <v>32148</v>
      </c>
    </row>
    <row r="269" spans="15:32" ht="15" customHeight="1">
      <c r="O269" s="643"/>
      <c r="P269" s="678">
        <v>837</v>
      </c>
      <c r="Q269" s="678" t="s">
        <v>364</v>
      </c>
      <c r="R269">
        <v>3160</v>
      </c>
      <c r="S269">
        <v>311</v>
      </c>
      <c r="T269" s="292">
        <v>1543</v>
      </c>
      <c r="U269">
        <v>130286</v>
      </c>
      <c r="V269">
        <v>39990</v>
      </c>
      <c r="W269">
        <v>100829</v>
      </c>
      <c r="X269" s="688"/>
      <c r="Y269" s="698">
        <v>837</v>
      </c>
      <c r="Z269" s="699">
        <v>1245</v>
      </c>
      <c r="AA269" s="698">
        <v>837</v>
      </c>
      <c r="AB269" s="95">
        <v>298</v>
      </c>
      <c r="AC269" s="700" t="b">
        <v>1</v>
      </c>
      <c r="AD269"/>
      <c r="AE269" s="689" t="s">
        <v>251</v>
      </c>
      <c r="AF269" s="701">
        <v>6717</v>
      </c>
    </row>
    <row r="270" spans="15:32" ht="15" customHeight="1">
      <c r="O270" s="643"/>
      <c r="P270" s="678">
        <v>842</v>
      </c>
      <c r="Q270" s="678" t="s">
        <v>394</v>
      </c>
      <c r="R270">
        <v>123</v>
      </c>
      <c r="S270">
        <v>12</v>
      </c>
      <c r="T270" s="292">
        <v>62</v>
      </c>
      <c r="U270">
        <v>7527</v>
      </c>
      <c r="V270">
        <v>575</v>
      </c>
      <c r="W270">
        <v>5489</v>
      </c>
      <c r="X270" s="688"/>
      <c r="Y270" s="698">
        <v>842</v>
      </c>
      <c r="Z270" s="699">
        <v>48</v>
      </c>
      <c r="AA270" s="698">
        <v>842</v>
      </c>
      <c r="AB270" s="95">
        <v>14</v>
      </c>
      <c r="AC270" s="700" t="b">
        <v>1</v>
      </c>
      <c r="AD270"/>
      <c r="AE270" s="689" t="s">
        <v>255</v>
      </c>
      <c r="AF270" s="701">
        <v>12494</v>
      </c>
    </row>
    <row r="271" spans="15:32" ht="15" customHeight="1">
      <c r="O271" s="643"/>
      <c r="P271" s="678">
        <v>847</v>
      </c>
      <c r="Q271" s="678" t="s">
        <v>455</v>
      </c>
      <c r="R271">
        <v>745</v>
      </c>
      <c r="S271">
        <v>84</v>
      </c>
      <c r="T271" s="292">
        <v>203</v>
      </c>
      <c r="U271">
        <v>32148</v>
      </c>
      <c r="V271">
        <v>5016</v>
      </c>
      <c r="W271">
        <v>25153</v>
      </c>
      <c r="X271" s="688"/>
      <c r="Y271" s="698">
        <v>847</v>
      </c>
      <c r="Z271" s="699">
        <v>102</v>
      </c>
      <c r="AA271" s="698">
        <v>847</v>
      </c>
      <c r="AB271" s="95">
        <v>101</v>
      </c>
      <c r="AC271" s="700" t="b">
        <v>1</v>
      </c>
      <c r="AD271"/>
      <c r="AE271" s="689" t="s">
        <v>41</v>
      </c>
      <c r="AF271" s="701">
        <v>64314</v>
      </c>
    </row>
    <row r="272" spans="15:32" ht="15" customHeight="1">
      <c r="O272" s="643"/>
      <c r="P272" s="678">
        <v>854</v>
      </c>
      <c r="Q272" s="678" t="s">
        <v>410</v>
      </c>
      <c r="R272">
        <v>267</v>
      </c>
      <c r="S272">
        <v>41</v>
      </c>
      <c r="T272" s="292">
        <v>63</v>
      </c>
      <c r="U272">
        <v>15105</v>
      </c>
      <c r="V272">
        <v>1001</v>
      </c>
      <c r="W272">
        <v>13118</v>
      </c>
      <c r="X272" s="688"/>
      <c r="Y272" s="698">
        <v>854</v>
      </c>
      <c r="Z272" s="699">
        <v>25</v>
      </c>
      <c r="AA272" s="698">
        <v>854</v>
      </c>
      <c r="AB272" s="95">
        <v>38</v>
      </c>
      <c r="AC272" s="700" t="b">
        <v>1</v>
      </c>
      <c r="AD272"/>
      <c r="AE272" s="689" t="s">
        <v>45</v>
      </c>
      <c r="AF272" s="701">
        <v>609168</v>
      </c>
    </row>
    <row r="273" spans="15:32" ht="15" customHeight="1">
      <c r="O273" s="643"/>
      <c r="P273" s="678">
        <v>856</v>
      </c>
      <c r="Q273" s="678" t="s">
        <v>521</v>
      </c>
      <c r="R273">
        <v>119</v>
      </c>
      <c r="S273">
        <v>14</v>
      </c>
      <c r="T273" s="292">
        <v>52</v>
      </c>
      <c r="U273">
        <v>6717</v>
      </c>
      <c r="V273">
        <v>1405</v>
      </c>
      <c r="W273">
        <v>2887</v>
      </c>
      <c r="X273" s="688"/>
      <c r="Y273" s="698">
        <v>856</v>
      </c>
      <c r="Z273" s="699">
        <v>14</v>
      </c>
      <c r="AA273" s="698">
        <v>856</v>
      </c>
      <c r="AB273" s="95">
        <v>38</v>
      </c>
      <c r="AC273" s="700" t="b">
        <v>1</v>
      </c>
      <c r="AD273"/>
      <c r="AE273" s="689" t="s">
        <v>61</v>
      </c>
      <c r="AF273" s="701">
        <v>89671</v>
      </c>
    </row>
    <row r="274" spans="15:32" ht="15" customHeight="1">
      <c r="O274" s="643"/>
      <c r="P274" s="678">
        <v>858</v>
      </c>
      <c r="Q274" s="678" t="s">
        <v>522</v>
      </c>
      <c r="R274">
        <v>221</v>
      </c>
      <c r="S274">
        <v>31</v>
      </c>
      <c r="T274" s="292">
        <v>91</v>
      </c>
      <c r="U274">
        <v>12183</v>
      </c>
      <c r="V274">
        <v>2281</v>
      </c>
      <c r="W274">
        <v>11457</v>
      </c>
      <c r="X274" s="688"/>
      <c r="Y274" s="708">
        <v>858</v>
      </c>
      <c r="Z274" s="699">
        <v>57</v>
      </c>
      <c r="AA274" s="708">
        <v>858</v>
      </c>
      <c r="AB274" s="95">
        <v>34</v>
      </c>
      <c r="AC274" s="700" t="b">
        <v>1</v>
      </c>
      <c r="AD274"/>
      <c r="AE274" s="689" t="s">
        <v>90</v>
      </c>
      <c r="AF274" s="701">
        <v>92069</v>
      </c>
    </row>
    <row r="275" spans="15:32" ht="15" customHeight="1">
      <c r="O275" s="643"/>
      <c r="P275" s="678">
        <v>861</v>
      </c>
      <c r="Q275" s="678" t="s">
        <v>457</v>
      </c>
      <c r="R275">
        <v>141</v>
      </c>
      <c r="S275">
        <v>58</v>
      </c>
      <c r="T275" s="292">
        <v>112</v>
      </c>
      <c r="U275">
        <v>12494</v>
      </c>
      <c r="V275">
        <v>3265</v>
      </c>
      <c r="W275">
        <v>5437</v>
      </c>
      <c r="X275" s="688"/>
      <c r="Y275" s="708">
        <v>861</v>
      </c>
      <c r="Z275" s="699">
        <v>28</v>
      </c>
      <c r="AA275" s="708">
        <v>861</v>
      </c>
      <c r="AB275" s="95">
        <v>84</v>
      </c>
      <c r="AC275" s="700" t="b">
        <v>1</v>
      </c>
      <c r="AD275"/>
      <c r="AE275" s="689" t="s">
        <v>104</v>
      </c>
      <c r="AF275" s="701">
        <v>268381</v>
      </c>
    </row>
    <row r="276" spans="15:32" ht="15" customHeight="1">
      <c r="O276" s="643"/>
      <c r="P276" s="678">
        <v>873</v>
      </c>
      <c r="Q276" s="678" t="s">
        <v>523</v>
      </c>
      <c r="R276">
        <v>192</v>
      </c>
      <c r="S276">
        <v>6</v>
      </c>
      <c r="T276" s="292">
        <v>4</v>
      </c>
      <c r="U276">
        <v>11686</v>
      </c>
      <c r="V276">
        <v>238</v>
      </c>
      <c r="W276">
        <v>7343</v>
      </c>
      <c r="X276" s="688"/>
      <c r="Y276" s="708">
        <v>873</v>
      </c>
      <c r="Z276" s="699">
        <v>4</v>
      </c>
      <c r="AA276" s="708">
        <v>873</v>
      </c>
      <c r="AB276" s="95"/>
      <c r="AC276" s="700" t="b">
        <v>1</v>
      </c>
      <c r="AD276"/>
      <c r="AE276" s="689" t="s">
        <v>112</v>
      </c>
      <c r="AF276" s="701">
        <v>62138</v>
      </c>
    </row>
    <row r="277" spans="15:32" ht="15" customHeight="1">
      <c r="O277" s="622"/>
      <c r="P277" s="678">
        <v>885</v>
      </c>
      <c r="Q277" s="678" t="s">
        <v>524</v>
      </c>
      <c r="R277">
        <v>96</v>
      </c>
      <c r="S277">
        <v>9</v>
      </c>
      <c r="T277" s="292">
        <v>68</v>
      </c>
      <c r="U277">
        <v>7724</v>
      </c>
      <c r="V277">
        <v>938</v>
      </c>
      <c r="W277">
        <v>5493</v>
      </c>
      <c r="X277" s="688"/>
      <c r="Y277" s="708">
        <v>885</v>
      </c>
      <c r="Z277" s="699">
        <v>35</v>
      </c>
      <c r="AA277" s="708">
        <v>885</v>
      </c>
      <c r="AB277" s="95">
        <v>33</v>
      </c>
      <c r="AC277" s="700" t="b">
        <v>1</v>
      </c>
      <c r="AD277"/>
      <c r="AE277" s="689" t="s">
        <v>129</v>
      </c>
      <c r="AF277" s="701">
        <v>306397</v>
      </c>
    </row>
    <row r="278" spans="15:32" ht="15" customHeight="1">
      <c r="P278" s="678">
        <v>887</v>
      </c>
      <c r="Q278" s="678" t="s">
        <v>411</v>
      </c>
      <c r="R278">
        <v>897</v>
      </c>
      <c r="S278">
        <v>115</v>
      </c>
      <c r="T278" s="292">
        <v>442</v>
      </c>
      <c r="U278">
        <v>41853</v>
      </c>
      <c r="V278">
        <v>15956</v>
      </c>
      <c r="W278">
        <v>25330</v>
      </c>
      <c r="X278" s="688"/>
      <c r="Y278" s="708">
        <v>887</v>
      </c>
      <c r="Z278" s="699">
        <v>227</v>
      </c>
      <c r="AA278" s="708">
        <v>887</v>
      </c>
      <c r="AB278" s="95">
        <v>215</v>
      </c>
      <c r="AC278" s="700" t="b">
        <v>1</v>
      </c>
      <c r="AD278"/>
      <c r="AE278" s="689" t="s">
        <v>139</v>
      </c>
      <c r="AF278" s="701">
        <v>84068</v>
      </c>
    </row>
    <row r="279" spans="15:32" ht="15" customHeight="1">
      <c r="P279" s="678">
        <v>890</v>
      </c>
      <c r="Q279" s="678" t="s">
        <v>525</v>
      </c>
      <c r="R279">
        <v>418</v>
      </c>
      <c r="S279">
        <v>43</v>
      </c>
      <c r="T279" s="292">
        <v>137</v>
      </c>
      <c r="U279">
        <v>25236</v>
      </c>
      <c r="V279">
        <v>4006</v>
      </c>
      <c r="W279">
        <v>15267</v>
      </c>
      <c r="X279" s="688"/>
      <c r="Y279" s="708">
        <v>890</v>
      </c>
      <c r="Z279" s="699">
        <v>64</v>
      </c>
      <c r="AA279" s="708">
        <v>890</v>
      </c>
      <c r="AB279" s="95">
        <v>73</v>
      </c>
      <c r="AC279" s="700" t="b">
        <v>1</v>
      </c>
      <c r="AD279"/>
      <c r="AE279" s="689" t="s">
        <v>6</v>
      </c>
      <c r="AF279" s="701">
        <v>2526795</v>
      </c>
    </row>
    <row r="280" spans="15:32" ht="15" customHeight="1">
      <c r="P280" s="678">
        <v>893</v>
      </c>
      <c r="Q280" s="678" t="s">
        <v>526</v>
      </c>
      <c r="R280">
        <v>325</v>
      </c>
      <c r="S280">
        <v>35</v>
      </c>
      <c r="T280" s="292">
        <v>7</v>
      </c>
      <c r="U280">
        <v>22429</v>
      </c>
      <c r="V280">
        <v>1194</v>
      </c>
      <c r="W280">
        <v>8306</v>
      </c>
      <c r="X280" s="688"/>
      <c r="Y280" s="708">
        <v>893</v>
      </c>
      <c r="Z280" s="699">
        <v>7</v>
      </c>
      <c r="AA280" s="708">
        <v>893</v>
      </c>
      <c r="AB280" s="95"/>
      <c r="AC280" s="700" t="b">
        <v>1</v>
      </c>
      <c r="AD280"/>
      <c r="AE280" s="709" t="s">
        <v>185</v>
      </c>
      <c r="AF280" s="710">
        <v>109260</v>
      </c>
    </row>
    <row r="281" spans="15:32" ht="15" customHeight="1">
      <c r="P281" s="678">
        <v>895</v>
      </c>
      <c r="Q281" s="678" t="s">
        <v>354</v>
      </c>
      <c r="R281">
        <v>426</v>
      </c>
      <c r="S281">
        <v>40</v>
      </c>
      <c r="T281" s="292">
        <v>67</v>
      </c>
      <c r="U281">
        <v>26996</v>
      </c>
      <c r="V281">
        <v>1650</v>
      </c>
      <c r="W281">
        <v>24835</v>
      </c>
      <c r="X281" s="688"/>
      <c r="Y281" s="708">
        <v>895</v>
      </c>
      <c r="Z281" s="699">
        <v>56</v>
      </c>
      <c r="AA281" s="708">
        <v>895</v>
      </c>
      <c r="AB281" s="95">
        <v>11</v>
      </c>
      <c r="AC281" s="700" t="b">
        <v>1</v>
      </c>
      <c r="AD281"/>
      <c r="AF281" s="711"/>
    </row>
    <row r="282" spans="15:32" ht="15" customHeight="1">
      <c r="Q282" s="643"/>
      <c r="AC282" s="638"/>
      <c r="AD282"/>
    </row>
  </sheetData>
  <sheetProtection autoFilter="0"/>
  <mergeCells count="17">
    <mergeCell ref="P2:Q2"/>
    <mergeCell ref="A2:A3"/>
    <mergeCell ref="A140:A143"/>
    <mergeCell ref="B2:B3"/>
    <mergeCell ref="R1:R3"/>
    <mergeCell ref="B140:D140"/>
    <mergeCell ref="E140:F140"/>
    <mergeCell ref="B141:E141"/>
    <mergeCell ref="B142:H142"/>
    <mergeCell ref="B143:R143"/>
    <mergeCell ref="D1:Q1"/>
    <mergeCell ref="D2:E2"/>
    <mergeCell ref="F2:G2"/>
    <mergeCell ref="H2:I2"/>
    <mergeCell ref="J2:K2"/>
    <mergeCell ref="L2:M2"/>
    <mergeCell ref="N2:O2"/>
  </mergeCells>
  <conditionalFormatting sqref="Z6:Z130">
    <cfRule type="duplicateValues" dxfId="27" priority="2"/>
  </conditionalFormatting>
  <conditionalFormatting sqref="Z135:Z154">
    <cfRule type="duplicateValues" dxfId="26" priority="55"/>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622" customWidth="1"/>
    <col min="5" max="5" width="18.42578125" style="622" customWidth="1"/>
    <col min="6" max="6" width="11.28515625" style="622" customWidth="1"/>
    <col min="7" max="7" width="12.5703125" style="622" customWidth="1"/>
    <col min="8" max="8" width="15.140625" style="622" customWidth="1"/>
    <col min="9" max="9" width="13" style="622" customWidth="1"/>
    <col min="10" max="10" width="14.85546875" style="622" customWidth="1"/>
    <col min="11" max="11" width="10.140625" style="622" customWidth="1"/>
    <col min="12" max="14" width="11.28515625" style="622" customWidth="1"/>
    <col min="15" max="15" width="12.85546875" style="622" customWidth="1"/>
    <col min="16" max="16" width="15.28515625" style="622"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605"/>
      <c r="C1" s="606" t="s">
        <v>291</v>
      </c>
      <c r="D1" s="98" t="s">
        <v>292</v>
      </c>
      <c r="E1" s="799" t="s">
        <v>527</v>
      </c>
      <c r="F1" s="799"/>
      <c r="G1" s="799"/>
      <c r="H1" s="799"/>
      <c r="I1" s="799"/>
      <c r="J1" s="799"/>
      <c r="K1" s="799"/>
      <c r="L1" s="799"/>
      <c r="M1" s="799"/>
      <c r="N1" s="799"/>
      <c r="O1" s="799"/>
      <c r="P1" s="799"/>
      <c r="Q1" s="18" t="s">
        <v>314</v>
      </c>
    </row>
    <row r="2" spans="1:27" ht="47.25" customHeight="1">
      <c r="A2" s="796" t="s">
        <v>296</v>
      </c>
      <c r="B2" s="796" t="s">
        <v>295</v>
      </c>
      <c r="C2" s="793" t="s">
        <v>528</v>
      </c>
      <c r="D2" s="490" t="s">
        <v>297</v>
      </c>
      <c r="E2" s="800" t="s">
        <v>298</v>
      </c>
      <c r="F2" s="800"/>
      <c r="G2" s="800" t="s">
        <v>299</v>
      </c>
      <c r="H2" s="800"/>
      <c r="I2" s="800" t="s">
        <v>529</v>
      </c>
      <c r="J2" s="800"/>
      <c r="K2" s="800" t="s">
        <v>304</v>
      </c>
      <c r="L2" s="800"/>
      <c r="M2" s="800" t="s">
        <v>305</v>
      </c>
      <c r="N2" s="800"/>
      <c r="O2" s="790" t="s">
        <v>530</v>
      </c>
      <c r="P2" s="790"/>
      <c r="T2" s="2"/>
    </row>
    <row r="3" spans="1:27" ht="43.5" customHeight="1" outlineLevel="1">
      <c r="A3" s="797"/>
      <c r="B3" s="797"/>
      <c r="C3" s="793"/>
      <c r="D3" s="403" t="s">
        <v>307</v>
      </c>
      <c r="E3" s="403" t="s">
        <v>308</v>
      </c>
      <c r="F3" s="403" t="s">
        <v>309</v>
      </c>
      <c r="G3" s="403" t="s">
        <v>308</v>
      </c>
      <c r="H3" s="403" t="s">
        <v>309</v>
      </c>
      <c r="I3" s="403" t="s">
        <v>308</v>
      </c>
      <c r="J3" s="403" t="s">
        <v>309</v>
      </c>
      <c r="K3" s="403" t="s">
        <v>308</v>
      </c>
      <c r="L3" s="403" t="s">
        <v>309</v>
      </c>
      <c r="M3" s="403" t="s">
        <v>312</v>
      </c>
      <c r="N3" s="403" t="s">
        <v>338</v>
      </c>
      <c r="O3" s="403" t="s">
        <v>310</v>
      </c>
      <c r="P3" s="403" t="s">
        <v>311</v>
      </c>
      <c r="Z3" s="627" t="s">
        <v>531</v>
      </c>
      <c r="AA3" s="628">
        <v>0.57561098332374905</v>
      </c>
    </row>
    <row r="4" spans="1:27" ht="28.5" customHeight="1" outlineLevel="1">
      <c r="A4" s="798"/>
      <c r="B4" s="798"/>
      <c r="C4" s="425" t="s">
        <v>532</v>
      </c>
      <c r="D4" s="611">
        <v>1284947</v>
      </c>
      <c r="E4" s="611">
        <v>735624</v>
      </c>
      <c r="F4" s="623">
        <v>0.57249365148912801</v>
      </c>
      <c r="G4" s="611">
        <v>318859</v>
      </c>
      <c r="H4" s="612">
        <v>0.24814953457224301</v>
      </c>
      <c r="I4" s="611">
        <v>20595</v>
      </c>
      <c r="J4" s="612">
        <v>1.6027898426939E-2</v>
      </c>
      <c r="K4" s="611">
        <v>8454</v>
      </c>
      <c r="L4" s="612">
        <v>0.65792596893101396</v>
      </c>
      <c r="M4" s="611">
        <v>2392</v>
      </c>
      <c r="N4" s="612">
        <v>0.18615553793269299</v>
      </c>
      <c r="O4" s="611">
        <v>1085924</v>
      </c>
      <c r="P4" s="618">
        <v>84.511189955694704</v>
      </c>
      <c r="Z4" s="630" t="s">
        <v>533</v>
      </c>
      <c r="AA4" s="628">
        <v>0.215023001725129</v>
      </c>
    </row>
    <row r="5" spans="1:27" s="487" customFormat="1" ht="27" customHeight="1" outlineLevel="1">
      <c r="A5" s="609"/>
      <c r="B5" s="609"/>
      <c r="C5" s="610" t="s">
        <v>534</v>
      </c>
      <c r="D5" s="611">
        <v>141843</v>
      </c>
      <c r="E5" s="611">
        <v>64631</v>
      </c>
      <c r="F5" s="623">
        <v>0.45565167121394801</v>
      </c>
      <c r="G5" s="611">
        <v>29861</v>
      </c>
      <c r="H5" s="612">
        <v>0.21052149207222101</v>
      </c>
      <c r="I5" s="611">
        <v>2282</v>
      </c>
      <c r="J5" s="612">
        <v>1.6088210204239901E-2</v>
      </c>
      <c r="K5" s="611">
        <v>1146</v>
      </c>
      <c r="L5" s="612">
        <v>0.80793553435841003</v>
      </c>
      <c r="M5" s="611">
        <v>332</v>
      </c>
      <c r="N5" s="612">
        <v>0.234061603321983</v>
      </c>
      <c r="O5" s="611">
        <v>98252</v>
      </c>
      <c r="P5" s="618">
        <v>69.268134486721195</v>
      </c>
      <c r="Q5"/>
      <c r="Z5" s="630" t="s">
        <v>535</v>
      </c>
      <c r="AA5" s="631">
        <v>1.6223404255319099E-2</v>
      </c>
    </row>
    <row r="6" spans="1:27" ht="15" customHeight="1" outlineLevel="2">
      <c r="A6" s="613" t="s">
        <v>536</v>
      </c>
      <c r="B6" s="417">
        <v>145</v>
      </c>
      <c r="C6" s="624" t="s">
        <v>441</v>
      </c>
      <c r="D6" s="95">
        <v>4444</v>
      </c>
      <c r="E6" s="95">
        <v>3299</v>
      </c>
      <c r="F6" s="614">
        <v>0.74234923492349203</v>
      </c>
      <c r="G6" s="615">
        <v>795</v>
      </c>
      <c r="H6" s="614">
        <v>0.17889288928892899</v>
      </c>
      <c r="I6" s="95">
        <v>122</v>
      </c>
      <c r="J6" s="619">
        <v>2.7452745274527499E-2</v>
      </c>
      <c r="K6" s="95">
        <v>35</v>
      </c>
      <c r="L6" s="619">
        <v>7.8757875787578806E-3</v>
      </c>
      <c r="M6" s="95">
        <v>6</v>
      </c>
      <c r="N6" s="619">
        <v>1.3501350135013499E-3</v>
      </c>
      <c r="O6" s="620">
        <v>4257</v>
      </c>
      <c r="P6" s="621">
        <v>0.95792079207920799</v>
      </c>
      <c r="Z6" s="632" t="s">
        <v>537</v>
      </c>
      <c r="AA6" s="633">
        <v>2.6092581943645801E-3</v>
      </c>
    </row>
    <row r="7" spans="1:27" ht="15" customHeight="1" outlineLevel="2">
      <c r="A7" s="613" t="s">
        <v>536</v>
      </c>
      <c r="B7" s="417">
        <v>282</v>
      </c>
      <c r="C7" s="624" t="s">
        <v>443</v>
      </c>
      <c r="D7" s="95">
        <v>26522</v>
      </c>
      <c r="E7" s="95">
        <v>7770</v>
      </c>
      <c r="F7" s="614">
        <v>0.29296433149837903</v>
      </c>
      <c r="G7" s="615">
        <v>5564</v>
      </c>
      <c r="H7" s="614">
        <v>0.209788100444914</v>
      </c>
      <c r="I7" s="95">
        <v>522</v>
      </c>
      <c r="J7" s="619">
        <v>1.9681773621898799E-2</v>
      </c>
      <c r="K7" s="95">
        <v>255</v>
      </c>
      <c r="L7" s="619">
        <v>9.6146595279390703E-3</v>
      </c>
      <c r="M7" s="95">
        <v>36</v>
      </c>
      <c r="N7" s="619">
        <v>1.35736369806199E-3</v>
      </c>
      <c r="O7" s="620">
        <v>14147</v>
      </c>
      <c r="P7" s="621">
        <v>0.53340622879119204</v>
      </c>
      <c r="S7" s="627" t="s">
        <v>531</v>
      </c>
      <c r="T7" s="628">
        <v>0.45565167121394801</v>
      </c>
      <c r="U7" s="2"/>
      <c r="V7" s="629"/>
    </row>
    <row r="8" spans="1:27" outlineLevel="2">
      <c r="A8" s="613" t="s">
        <v>536</v>
      </c>
      <c r="B8" s="417">
        <v>368</v>
      </c>
      <c r="C8" s="624" t="s">
        <v>446</v>
      </c>
      <c r="D8" s="95">
        <v>14414</v>
      </c>
      <c r="E8" s="95">
        <v>6487</v>
      </c>
      <c r="F8" s="614">
        <v>0.45004856389621201</v>
      </c>
      <c r="G8" s="615">
        <v>3284</v>
      </c>
      <c r="H8" s="614">
        <v>0.22783405022894401</v>
      </c>
      <c r="I8" s="95">
        <v>324</v>
      </c>
      <c r="J8" s="619">
        <v>2.2478146246704599E-2</v>
      </c>
      <c r="K8" s="95">
        <v>89</v>
      </c>
      <c r="L8" s="619">
        <v>6.1745525183848999E-3</v>
      </c>
      <c r="M8" s="95">
        <v>37</v>
      </c>
      <c r="N8" s="619">
        <v>2.5669487997779898E-3</v>
      </c>
      <c r="O8" s="620">
        <v>10221</v>
      </c>
      <c r="P8" s="621">
        <v>0.70910226169002399</v>
      </c>
      <c r="S8" s="630" t="s">
        <v>533</v>
      </c>
      <c r="T8" s="628">
        <v>0.21052149207222101</v>
      </c>
      <c r="U8" s="2"/>
      <c r="V8" s="629"/>
    </row>
    <row r="9" spans="1:27" outlineLevel="2">
      <c r="A9" s="613" t="s">
        <v>536</v>
      </c>
      <c r="B9" s="417">
        <v>390</v>
      </c>
      <c r="C9" s="624" t="s">
        <v>447</v>
      </c>
      <c r="D9" s="95">
        <v>8722</v>
      </c>
      <c r="E9" s="95">
        <v>4651</v>
      </c>
      <c r="F9" s="614">
        <v>0.53324925475808305</v>
      </c>
      <c r="G9" s="615">
        <v>2935</v>
      </c>
      <c r="H9" s="614">
        <v>0.33650538867232299</v>
      </c>
      <c r="I9" s="95">
        <v>115</v>
      </c>
      <c r="J9" s="619">
        <v>1.31850493006191E-2</v>
      </c>
      <c r="K9" s="95">
        <v>50</v>
      </c>
      <c r="L9" s="619">
        <v>5.7326301307039701E-3</v>
      </c>
      <c r="M9" s="95">
        <v>43</v>
      </c>
      <c r="N9" s="619">
        <v>4.9300619124054102E-3</v>
      </c>
      <c r="O9" s="620">
        <v>7794</v>
      </c>
      <c r="P9" s="621">
        <v>0.89360238477413401</v>
      </c>
      <c r="S9" s="630" t="s">
        <v>535</v>
      </c>
      <c r="T9" s="631">
        <v>1.6088210204239901E-2</v>
      </c>
      <c r="U9" s="2"/>
      <c r="V9" s="629"/>
    </row>
    <row r="10" spans="1:27" outlineLevel="1">
      <c r="A10" s="613" t="s">
        <v>536</v>
      </c>
      <c r="B10" s="417">
        <v>467</v>
      </c>
      <c r="C10" s="624" t="s">
        <v>448</v>
      </c>
      <c r="D10" s="95">
        <v>6477</v>
      </c>
      <c r="E10" s="95">
        <v>4340</v>
      </c>
      <c r="F10" s="614">
        <v>0.67006330091091604</v>
      </c>
      <c r="G10" s="615">
        <v>771</v>
      </c>
      <c r="H10" s="614">
        <v>0.119036591014358</v>
      </c>
      <c r="I10" s="95">
        <v>100</v>
      </c>
      <c r="J10" s="619">
        <v>1.5439246564767599E-2</v>
      </c>
      <c r="K10" s="95">
        <v>59</v>
      </c>
      <c r="L10" s="619">
        <v>9.1091554732129106E-3</v>
      </c>
      <c r="M10" s="95">
        <v>8</v>
      </c>
      <c r="N10" s="619">
        <v>1.23513972518141E-3</v>
      </c>
      <c r="O10" s="620">
        <v>5278</v>
      </c>
      <c r="P10" s="621">
        <v>0.81488343368843597</v>
      </c>
      <c r="S10" s="632" t="s">
        <v>537</v>
      </c>
      <c r="T10" s="633">
        <v>0.234061603321983</v>
      </c>
      <c r="U10" s="2"/>
      <c r="V10" s="629"/>
    </row>
    <row r="11" spans="1:27" outlineLevel="2">
      <c r="A11" s="613" t="s">
        <v>536</v>
      </c>
      <c r="B11" s="417">
        <v>576</v>
      </c>
      <c r="C11" s="624" t="s">
        <v>449</v>
      </c>
      <c r="D11" s="95">
        <v>9073</v>
      </c>
      <c r="E11" s="95">
        <v>5370</v>
      </c>
      <c r="F11" s="614">
        <v>0.59186597597266599</v>
      </c>
      <c r="G11" s="615">
        <v>980</v>
      </c>
      <c r="H11" s="614">
        <v>0.10801278518681801</v>
      </c>
      <c r="I11" s="95">
        <v>112</v>
      </c>
      <c r="J11" s="619">
        <v>1.23443183070649E-2</v>
      </c>
      <c r="K11" s="95">
        <v>34</v>
      </c>
      <c r="L11" s="619">
        <v>3.74738234321614E-3</v>
      </c>
      <c r="M11" s="95">
        <v>18</v>
      </c>
      <c r="N11" s="619">
        <v>1.9839082993497199E-3</v>
      </c>
      <c r="O11" s="620">
        <v>6514</v>
      </c>
      <c r="P11" s="621">
        <v>0.717954370109115</v>
      </c>
      <c r="U11" s="2"/>
      <c r="V11" s="629"/>
    </row>
    <row r="12" spans="1:27" outlineLevel="2">
      <c r="A12" s="613" t="s">
        <v>536</v>
      </c>
      <c r="B12" s="417">
        <v>679</v>
      </c>
      <c r="C12" s="624" t="s">
        <v>451</v>
      </c>
      <c r="D12" s="95">
        <v>29737</v>
      </c>
      <c r="E12" s="95">
        <v>12163</v>
      </c>
      <c r="F12" s="614">
        <v>0.40901906715539599</v>
      </c>
      <c r="G12" s="615">
        <v>5019</v>
      </c>
      <c r="H12" s="614">
        <v>0.168779634798399</v>
      </c>
      <c r="I12" s="95">
        <v>303</v>
      </c>
      <c r="J12" s="619">
        <v>1.0189326428355201E-2</v>
      </c>
      <c r="K12" s="95">
        <v>230</v>
      </c>
      <c r="L12" s="619">
        <v>7.7344722063422697E-3</v>
      </c>
      <c r="M12" s="95">
        <v>57</v>
      </c>
      <c r="N12" s="619">
        <v>1.9168039815717799E-3</v>
      </c>
      <c r="O12" s="620">
        <v>17772</v>
      </c>
      <c r="P12" s="621">
        <v>0.59763930457006398</v>
      </c>
      <c r="W12" s="634"/>
    </row>
    <row r="13" spans="1:27" outlineLevel="2">
      <c r="A13" s="613" t="s">
        <v>536</v>
      </c>
      <c r="B13" s="417">
        <v>789</v>
      </c>
      <c r="C13" s="624" t="s">
        <v>452</v>
      </c>
      <c r="D13" s="95">
        <v>16646</v>
      </c>
      <c r="E13" s="95">
        <v>9116</v>
      </c>
      <c r="F13" s="614">
        <v>0.547639072449838</v>
      </c>
      <c r="G13" s="615">
        <v>4146</v>
      </c>
      <c r="H13" s="614">
        <v>0.24906884536825699</v>
      </c>
      <c r="I13" s="95">
        <v>326</v>
      </c>
      <c r="J13" s="619">
        <v>1.95842845127959E-2</v>
      </c>
      <c r="K13" s="95">
        <v>179</v>
      </c>
      <c r="L13" s="619">
        <v>1.07533341343266E-2</v>
      </c>
      <c r="M13" s="95">
        <v>43</v>
      </c>
      <c r="N13" s="619">
        <v>2.5832031719331999E-3</v>
      </c>
      <c r="O13" s="620">
        <v>13810</v>
      </c>
      <c r="P13" s="621">
        <v>0.82962873963715</v>
      </c>
    </row>
    <row r="14" spans="1:27" outlineLevel="2">
      <c r="A14" s="613" t="s">
        <v>536</v>
      </c>
      <c r="B14" s="417">
        <v>792</v>
      </c>
      <c r="C14" s="624" t="s">
        <v>453</v>
      </c>
      <c r="D14" s="95">
        <v>6597</v>
      </c>
      <c r="E14" s="95">
        <v>3111</v>
      </c>
      <c r="F14" s="614">
        <v>0.47157798999545197</v>
      </c>
      <c r="G14" s="615">
        <v>1697</v>
      </c>
      <c r="H14" s="614">
        <v>0.25723813854782501</v>
      </c>
      <c r="I14" s="95">
        <v>98</v>
      </c>
      <c r="J14" s="619">
        <v>1.48552372290435E-2</v>
      </c>
      <c r="K14" s="95">
        <v>51</v>
      </c>
      <c r="L14" s="619">
        <v>7.7307867212369303E-3</v>
      </c>
      <c r="M14" s="95">
        <v>12</v>
      </c>
      <c r="N14" s="619">
        <v>1.81900864029104E-3</v>
      </c>
      <c r="O14" s="620">
        <v>4969</v>
      </c>
      <c r="P14" s="621">
        <v>0.75322116113384896</v>
      </c>
    </row>
    <row r="15" spans="1:27" outlineLevel="2">
      <c r="A15" s="613" t="s">
        <v>536</v>
      </c>
      <c r="B15" s="417">
        <v>856</v>
      </c>
      <c r="C15" s="624" t="s">
        <v>456</v>
      </c>
      <c r="D15" s="95">
        <v>6717</v>
      </c>
      <c r="E15" s="95">
        <v>2887</v>
      </c>
      <c r="F15" s="614">
        <v>0.42980497245794302</v>
      </c>
      <c r="G15" s="615">
        <v>1405</v>
      </c>
      <c r="H15" s="614">
        <v>0.20917076075628999</v>
      </c>
      <c r="I15" s="95">
        <v>119</v>
      </c>
      <c r="J15" s="619">
        <v>1.77162423701057E-2</v>
      </c>
      <c r="K15" s="95">
        <v>52</v>
      </c>
      <c r="L15" s="619">
        <v>7.7415512877772796E-3</v>
      </c>
      <c r="M15" s="95">
        <v>14</v>
      </c>
      <c r="N15" s="619">
        <v>2.0842638082477299E-3</v>
      </c>
      <c r="O15" s="620">
        <v>4477</v>
      </c>
      <c r="P15" s="621">
        <v>0.66651779068036299</v>
      </c>
    </row>
    <row r="16" spans="1:27" outlineLevel="2">
      <c r="A16" s="613" t="s">
        <v>536</v>
      </c>
      <c r="B16" s="417">
        <v>861</v>
      </c>
      <c r="C16" s="624" t="s">
        <v>457</v>
      </c>
      <c r="D16" s="95">
        <v>12494</v>
      </c>
      <c r="E16" s="95">
        <v>5437</v>
      </c>
      <c r="F16" s="614">
        <v>0.43516888106291002</v>
      </c>
      <c r="G16" s="615">
        <v>3265</v>
      </c>
      <c r="H16" s="614">
        <v>0.26132543620937998</v>
      </c>
      <c r="I16" s="95">
        <v>141</v>
      </c>
      <c r="J16" s="619">
        <v>1.12854170001601E-2</v>
      </c>
      <c r="K16" s="95">
        <v>112</v>
      </c>
      <c r="L16" s="619">
        <v>8.9643028653753794E-3</v>
      </c>
      <c r="M16" s="95">
        <v>58</v>
      </c>
      <c r="N16" s="619">
        <v>4.6422282695693902E-3</v>
      </c>
      <c r="O16" s="620">
        <v>9013</v>
      </c>
      <c r="P16" s="621">
        <v>0.72138626540739603</v>
      </c>
    </row>
    <row r="17" spans="1:27" ht="27" customHeight="1" outlineLevel="2">
      <c r="A17" s="609"/>
      <c r="B17" s="609"/>
      <c r="C17" s="610" t="s">
        <v>538</v>
      </c>
      <c r="D17" s="611">
        <v>139120</v>
      </c>
      <c r="E17" s="611">
        <v>80079</v>
      </c>
      <c r="F17" s="623">
        <v>0.57561098332374905</v>
      </c>
      <c r="G17" s="611">
        <v>29914</v>
      </c>
      <c r="H17" s="623">
        <v>0.215023001725129</v>
      </c>
      <c r="I17" s="611">
        <v>2257</v>
      </c>
      <c r="J17" s="623">
        <v>1.6223404255319099E-2</v>
      </c>
      <c r="K17" s="611">
        <v>858</v>
      </c>
      <c r="L17" s="623">
        <v>6.1673375503162702E-3</v>
      </c>
      <c r="M17" s="611">
        <v>363</v>
      </c>
      <c r="N17" s="623">
        <v>2.6092581943645801E-3</v>
      </c>
      <c r="O17" s="611">
        <v>113471</v>
      </c>
      <c r="P17" s="618">
        <v>81.5633985048879</v>
      </c>
      <c r="S17" s="627" t="s">
        <v>531</v>
      </c>
      <c r="T17" s="628">
        <v>0.60318086013547201</v>
      </c>
      <c r="Z17" s="627" t="s">
        <v>531</v>
      </c>
      <c r="AA17" s="628">
        <v>0.59296191375511498</v>
      </c>
    </row>
    <row r="18" spans="1:27" outlineLevel="2">
      <c r="A18" s="613" t="s">
        <v>536</v>
      </c>
      <c r="B18" s="417">
        <v>30</v>
      </c>
      <c r="C18" s="624" t="s">
        <v>435</v>
      </c>
      <c r="D18" s="95">
        <v>33092</v>
      </c>
      <c r="E18" s="95">
        <v>10568</v>
      </c>
      <c r="F18" s="614">
        <v>0.31935210927112301</v>
      </c>
      <c r="G18" s="615">
        <v>14602</v>
      </c>
      <c r="H18" s="614">
        <v>0.44125468391151901</v>
      </c>
      <c r="I18" s="95">
        <v>441</v>
      </c>
      <c r="J18" s="619">
        <v>1.33264837422942E-2</v>
      </c>
      <c r="K18" s="95">
        <v>291</v>
      </c>
      <c r="L18" s="619">
        <v>8.7936661428744105E-3</v>
      </c>
      <c r="M18" s="95">
        <v>80</v>
      </c>
      <c r="N18" s="619">
        <v>2.4175027196905599E-3</v>
      </c>
      <c r="O18" s="620">
        <v>25982</v>
      </c>
      <c r="P18" s="621">
        <v>0.78514444578750198</v>
      </c>
      <c r="Q18" s="635"/>
      <c r="S18" s="630" t="s">
        <v>533</v>
      </c>
      <c r="T18" s="628">
        <v>0.207061606036716</v>
      </c>
      <c r="Z18" s="630" t="s">
        <v>533</v>
      </c>
      <c r="AA18" s="628">
        <v>0.27374252439408198</v>
      </c>
    </row>
    <row r="19" spans="1:27" outlineLevel="2">
      <c r="A19" s="613" t="s">
        <v>536</v>
      </c>
      <c r="B19" s="417">
        <v>36</v>
      </c>
      <c r="C19" s="624" t="s">
        <v>437</v>
      </c>
      <c r="D19" s="95">
        <v>6214</v>
      </c>
      <c r="E19" s="95">
        <v>2206</v>
      </c>
      <c r="F19" s="614">
        <v>0.35500482780817499</v>
      </c>
      <c r="G19" s="615">
        <v>1149</v>
      </c>
      <c r="H19" s="614">
        <v>0.18490505310589</v>
      </c>
      <c r="I19" s="95">
        <v>100</v>
      </c>
      <c r="J19" s="619">
        <v>1.6092693916961699E-2</v>
      </c>
      <c r="K19" s="95">
        <v>40</v>
      </c>
      <c r="L19" s="619">
        <v>6.4370775667846802E-3</v>
      </c>
      <c r="M19" s="95">
        <v>10</v>
      </c>
      <c r="N19" s="619">
        <v>1.6092693916961701E-3</v>
      </c>
      <c r="O19" s="620">
        <v>3505</v>
      </c>
      <c r="P19" s="621">
        <v>0.56404892178950805</v>
      </c>
      <c r="Q19" s="635"/>
      <c r="S19" s="630" t="s">
        <v>535</v>
      </c>
      <c r="T19" s="631">
        <v>1.55583801264621E-2</v>
      </c>
      <c r="Z19" s="630" t="s">
        <v>535</v>
      </c>
      <c r="AA19" s="631">
        <v>1.8218445073969199E-2</v>
      </c>
    </row>
    <row r="20" spans="1:27" outlineLevel="2">
      <c r="A20" s="613" t="s">
        <v>536</v>
      </c>
      <c r="B20" s="417">
        <v>93</v>
      </c>
      <c r="C20" s="417" t="s">
        <v>439</v>
      </c>
      <c r="D20" s="95">
        <v>17068</v>
      </c>
      <c r="E20" s="95">
        <v>13856</v>
      </c>
      <c r="F20" s="614">
        <v>0.81181157722052999</v>
      </c>
      <c r="G20" s="615">
        <v>1110</v>
      </c>
      <c r="H20" s="614">
        <v>6.5033981720178102E-2</v>
      </c>
      <c r="I20" s="95">
        <v>297</v>
      </c>
      <c r="J20" s="619">
        <v>1.7400984298101701E-2</v>
      </c>
      <c r="K20" s="95">
        <v>83</v>
      </c>
      <c r="L20" s="619">
        <v>4.8629013358331401E-3</v>
      </c>
      <c r="M20" s="95">
        <v>57</v>
      </c>
      <c r="N20" s="619">
        <v>3.3395828450902298E-3</v>
      </c>
      <c r="O20" s="620">
        <v>15403</v>
      </c>
      <c r="P20" s="621">
        <v>0.90244902741973299</v>
      </c>
      <c r="Q20" s="635"/>
      <c r="S20" s="632" t="s">
        <v>537</v>
      </c>
      <c r="T20" s="633">
        <v>3.01674899039467E-3</v>
      </c>
      <c r="Z20" s="632" t="s">
        <v>537</v>
      </c>
      <c r="AA20" s="633">
        <v>2.09002203336481E-3</v>
      </c>
    </row>
    <row r="21" spans="1:27" outlineLevel="2">
      <c r="A21" s="613" t="s">
        <v>536</v>
      </c>
      <c r="B21" s="417">
        <v>209</v>
      </c>
      <c r="C21" s="417" t="s">
        <v>442</v>
      </c>
      <c r="D21" s="95">
        <v>22145</v>
      </c>
      <c r="E21" s="95">
        <v>12265</v>
      </c>
      <c r="F21" s="614">
        <v>0.553849627455408</v>
      </c>
      <c r="G21" s="615">
        <v>3124</v>
      </c>
      <c r="H21" s="614">
        <v>0.14107021901106301</v>
      </c>
      <c r="I21" s="95">
        <v>298</v>
      </c>
      <c r="J21" s="619">
        <v>1.34567622488146E-2</v>
      </c>
      <c r="K21" s="95">
        <v>114</v>
      </c>
      <c r="L21" s="619">
        <v>5.1478889139760699E-3</v>
      </c>
      <c r="M21" s="95">
        <v>93</v>
      </c>
      <c r="N21" s="619">
        <v>4.1995935877173199E-3</v>
      </c>
      <c r="O21" s="620">
        <v>15894</v>
      </c>
      <c r="P21" s="621">
        <v>0.717724091216979</v>
      </c>
      <c r="Q21" s="635"/>
    </row>
    <row r="22" spans="1:27" outlineLevel="2">
      <c r="A22" s="613" t="s">
        <v>536</v>
      </c>
      <c r="B22" s="417">
        <v>809</v>
      </c>
      <c r="C22" s="417" t="s">
        <v>454</v>
      </c>
      <c r="D22" s="95">
        <v>11582</v>
      </c>
      <c r="E22" s="95">
        <v>3430</v>
      </c>
      <c r="F22" s="614">
        <v>0.29614919702987402</v>
      </c>
      <c r="G22" s="615">
        <v>3248</v>
      </c>
      <c r="H22" s="614">
        <v>0.28043515800379898</v>
      </c>
      <c r="I22" s="95">
        <v>129</v>
      </c>
      <c r="J22" s="619">
        <v>1.11379727162839E-2</v>
      </c>
      <c r="K22" s="95">
        <v>62</v>
      </c>
      <c r="L22" s="619">
        <v>5.3531341737178403E-3</v>
      </c>
      <c r="M22" s="95">
        <v>24</v>
      </c>
      <c r="N22" s="619">
        <v>2.0721809704714201E-3</v>
      </c>
      <c r="O22" s="620">
        <v>6893</v>
      </c>
      <c r="P22" s="621">
        <v>0.59514764289414601</v>
      </c>
      <c r="Q22" s="635"/>
    </row>
    <row r="23" spans="1:27" outlineLevel="2">
      <c r="A23" s="613" t="s">
        <v>536</v>
      </c>
      <c r="B23" s="417">
        <v>847</v>
      </c>
      <c r="C23" s="625" t="s">
        <v>455</v>
      </c>
      <c r="D23" s="95">
        <v>32148</v>
      </c>
      <c r="E23" s="95">
        <v>25153</v>
      </c>
      <c r="F23" s="614">
        <v>0.78241259176309597</v>
      </c>
      <c r="G23" s="615">
        <v>5016</v>
      </c>
      <c r="H23" s="614">
        <v>0.15602836879432599</v>
      </c>
      <c r="I23" s="95">
        <v>745</v>
      </c>
      <c r="J23" s="619">
        <v>2.3174069926589502E-2</v>
      </c>
      <c r="K23" s="95">
        <v>203</v>
      </c>
      <c r="L23" s="619">
        <v>6.3145452283190203E-3</v>
      </c>
      <c r="M23" s="95">
        <v>84</v>
      </c>
      <c r="N23" s="619">
        <v>2.6129152668906302E-3</v>
      </c>
      <c r="O23" s="620">
        <v>31201</v>
      </c>
      <c r="P23" s="621">
        <v>0.97054249097922096</v>
      </c>
      <c r="Q23" s="635"/>
    </row>
    <row r="24" spans="1:27" outlineLevel="2">
      <c r="A24" s="613" t="s">
        <v>539</v>
      </c>
      <c r="B24" s="417">
        <v>44</v>
      </c>
      <c r="C24" s="624" t="s">
        <v>378</v>
      </c>
      <c r="D24" s="95">
        <v>7737</v>
      </c>
      <c r="E24" s="95">
        <v>5825</v>
      </c>
      <c r="F24" s="614">
        <v>0.75287579165051099</v>
      </c>
      <c r="G24" s="615">
        <v>1139</v>
      </c>
      <c r="H24" s="614">
        <v>0.14721468269355001</v>
      </c>
      <c r="I24" s="95">
        <v>96</v>
      </c>
      <c r="J24" s="619">
        <v>1.2407910042652201E-2</v>
      </c>
      <c r="K24" s="95">
        <v>22</v>
      </c>
      <c r="L24" s="619">
        <v>2.84347938477446E-3</v>
      </c>
      <c r="M24" s="95">
        <v>7</v>
      </c>
      <c r="N24" s="619">
        <v>9.0474344061005599E-4</v>
      </c>
      <c r="O24" s="620">
        <v>7089</v>
      </c>
      <c r="P24" s="621">
        <v>0.91624660721209805</v>
      </c>
    </row>
    <row r="25" spans="1:27" outlineLevel="2">
      <c r="A25" s="613" t="s">
        <v>539</v>
      </c>
      <c r="B25" s="417">
        <v>125</v>
      </c>
      <c r="C25" s="624" t="s">
        <v>381</v>
      </c>
      <c r="D25" s="95">
        <v>9134</v>
      </c>
      <c r="E25" s="95">
        <v>6776</v>
      </c>
      <c r="F25" s="614">
        <v>0.74184366104663901</v>
      </c>
      <c r="G25" s="615">
        <v>526</v>
      </c>
      <c r="H25" s="614">
        <v>5.7587037442522401E-2</v>
      </c>
      <c r="I25" s="95">
        <v>151</v>
      </c>
      <c r="J25" s="619">
        <v>1.6531640026275499E-2</v>
      </c>
      <c r="K25" s="95">
        <v>43</v>
      </c>
      <c r="L25" s="619">
        <v>4.7076855703963201E-3</v>
      </c>
      <c r="M25" s="95">
        <v>8</v>
      </c>
      <c r="N25" s="619">
        <v>8.7584847821326904E-4</v>
      </c>
      <c r="O25" s="620">
        <v>7504</v>
      </c>
      <c r="P25" s="621">
        <v>0.82154587256404599</v>
      </c>
    </row>
    <row r="26" spans="1:27" ht="27" customHeight="1" outlineLevel="2">
      <c r="A26" s="609"/>
      <c r="B26" s="609"/>
      <c r="C26" s="610" t="s">
        <v>540</v>
      </c>
      <c r="D26" s="611">
        <v>124306</v>
      </c>
      <c r="E26" s="611">
        <v>74979</v>
      </c>
      <c r="F26" s="623">
        <v>0.60318086013547201</v>
      </c>
      <c r="G26" s="611">
        <v>25739</v>
      </c>
      <c r="H26" s="623">
        <v>0.207061606036716</v>
      </c>
      <c r="I26" s="611">
        <v>1934</v>
      </c>
      <c r="J26" s="623">
        <v>1.55583801264621E-2</v>
      </c>
      <c r="K26" s="611">
        <v>1267</v>
      </c>
      <c r="L26" s="623">
        <v>1.0192589255546799E-2</v>
      </c>
      <c r="M26" s="611">
        <v>375</v>
      </c>
      <c r="N26" s="623">
        <v>3.01674899039467E-3</v>
      </c>
      <c r="O26" s="611">
        <v>104294</v>
      </c>
      <c r="P26" s="618">
        <v>83.901018454459205</v>
      </c>
    </row>
    <row r="27" spans="1:27" outlineLevel="2">
      <c r="A27" s="613" t="s">
        <v>536</v>
      </c>
      <c r="B27" s="417">
        <v>34</v>
      </c>
      <c r="C27" s="624" t="s">
        <v>436</v>
      </c>
      <c r="D27" s="95">
        <v>45436</v>
      </c>
      <c r="E27" s="95">
        <v>26928</v>
      </c>
      <c r="F27" s="614">
        <v>0.59265780438418902</v>
      </c>
      <c r="G27" s="615">
        <v>11535</v>
      </c>
      <c r="H27" s="614">
        <v>0.25387358042081198</v>
      </c>
      <c r="I27" s="95">
        <v>761</v>
      </c>
      <c r="J27" s="619">
        <v>1.67488335240778E-2</v>
      </c>
      <c r="K27" s="95">
        <v>642</v>
      </c>
      <c r="L27" s="619">
        <v>1.4129764944097199E-2</v>
      </c>
      <c r="M27" s="95">
        <v>74</v>
      </c>
      <c r="N27" s="619">
        <v>1.6286644951140101E-3</v>
      </c>
      <c r="O27" s="620">
        <v>39940</v>
      </c>
      <c r="P27" s="621">
        <v>0.87903864776828899</v>
      </c>
    </row>
    <row r="28" spans="1:27" outlineLevel="1">
      <c r="A28" s="613" t="s">
        <v>536</v>
      </c>
      <c r="B28" s="417">
        <v>91</v>
      </c>
      <c r="C28" s="624" t="s">
        <v>438</v>
      </c>
      <c r="D28" s="95">
        <v>10743</v>
      </c>
      <c r="E28" s="95">
        <v>6258</v>
      </c>
      <c r="F28" s="614">
        <v>0.58251884948338495</v>
      </c>
      <c r="G28" s="615">
        <v>956</v>
      </c>
      <c r="H28" s="614">
        <v>8.8988178348692201E-2</v>
      </c>
      <c r="I28" s="95">
        <v>153</v>
      </c>
      <c r="J28" s="619">
        <v>1.42418318905334E-2</v>
      </c>
      <c r="K28" s="95">
        <v>62</v>
      </c>
      <c r="L28" s="619">
        <v>5.7711998510658101E-3</v>
      </c>
      <c r="M28" s="95">
        <v>22</v>
      </c>
      <c r="N28" s="619">
        <v>2.0478451084427101E-3</v>
      </c>
      <c r="O28" s="620">
        <v>7451</v>
      </c>
      <c r="P28" s="621">
        <v>0.69356790468211904</v>
      </c>
    </row>
    <row r="29" spans="1:27" outlineLevel="2">
      <c r="A29" s="613" t="s">
        <v>536</v>
      </c>
      <c r="B29" s="417">
        <v>101</v>
      </c>
      <c r="C29" s="624" t="s">
        <v>440</v>
      </c>
      <c r="D29" s="95">
        <v>27720</v>
      </c>
      <c r="E29" s="95">
        <v>17846</v>
      </c>
      <c r="F29" s="614">
        <v>0.64379509379509403</v>
      </c>
      <c r="G29" s="615">
        <v>6740</v>
      </c>
      <c r="H29" s="614">
        <v>0.243145743145743</v>
      </c>
      <c r="I29" s="95">
        <v>439</v>
      </c>
      <c r="J29" s="619">
        <v>1.5836940836940799E-2</v>
      </c>
      <c r="K29" s="95">
        <v>247</v>
      </c>
      <c r="L29" s="619">
        <v>8.9105339105339104E-3</v>
      </c>
      <c r="M29" s="95">
        <v>158</v>
      </c>
      <c r="N29" s="619">
        <v>5.6998556998556996E-3</v>
      </c>
      <c r="O29" s="620">
        <v>25430</v>
      </c>
      <c r="P29" s="621">
        <v>0.91738816738816698</v>
      </c>
    </row>
    <row r="30" spans="1:27" outlineLevel="2">
      <c r="A30" s="613" t="s">
        <v>536</v>
      </c>
      <c r="B30" s="417">
        <v>353</v>
      </c>
      <c r="C30" s="624" t="s">
        <v>444</v>
      </c>
      <c r="D30" s="95">
        <v>5966</v>
      </c>
      <c r="E30" s="95">
        <v>2636</v>
      </c>
      <c r="F30" s="614">
        <v>0.44183707676835399</v>
      </c>
      <c r="G30" s="615">
        <v>768</v>
      </c>
      <c r="H30" s="614">
        <v>0.12872946697955101</v>
      </c>
      <c r="I30" s="95">
        <v>75</v>
      </c>
      <c r="J30" s="619">
        <v>1.25712370097218E-2</v>
      </c>
      <c r="K30" s="95">
        <v>73</v>
      </c>
      <c r="L30" s="619">
        <v>1.22360040227958E-2</v>
      </c>
      <c r="M30" s="95">
        <v>11</v>
      </c>
      <c r="N30" s="619">
        <v>1.84378142809252E-3</v>
      </c>
      <c r="O30" s="620">
        <v>3563</v>
      </c>
      <c r="P30" s="621">
        <v>0.59721756620851496</v>
      </c>
    </row>
    <row r="31" spans="1:27" outlineLevel="2">
      <c r="A31" s="613" t="s">
        <v>536</v>
      </c>
      <c r="B31" s="417">
        <v>364</v>
      </c>
      <c r="C31" s="417" t="s">
        <v>445</v>
      </c>
      <c r="D31" s="95">
        <v>15531</v>
      </c>
      <c r="E31" s="95">
        <v>9151</v>
      </c>
      <c r="F31" s="614">
        <v>0.58920867941536303</v>
      </c>
      <c r="G31" s="615">
        <v>3633</v>
      </c>
      <c r="H31" s="614">
        <v>0.23391925825767801</v>
      </c>
      <c r="I31" s="95">
        <v>289</v>
      </c>
      <c r="J31" s="619">
        <v>1.8607945399523498E-2</v>
      </c>
      <c r="K31" s="95">
        <v>129</v>
      </c>
      <c r="L31" s="619">
        <v>8.3059687077457998E-3</v>
      </c>
      <c r="M31" s="95">
        <v>34</v>
      </c>
      <c r="N31" s="619">
        <v>2.18917004700277E-3</v>
      </c>
      <c r="O31" s="620">
        <v>13236</v>
      </c>
      <c r="P31" s="621">
        <v>0.85223102182731303</v>
      </c>
    </row>
    <row r="32" spans="1:27" outlineLevel="2">
      <c r="A32" s="613" t="s">
        <v>536</v>
      </c>
      <c r="B32" s="417">
        <v>642</v>
      </c>
      <c r="C32" s="417" t="s">
        <v>450</v>
      </c>
      <c r="D32" s="95">
        <v>18910</v>
      </c>
      <c r="E32" s="95">
        <v>12160</v>
      </c>
      <c r="F32" s="614">
        <v>0.64304600740349005</v>
      </c>
      <c r="G32" s="615">
        <v>2107</v>
      </c>
      <c r="H32" s="614">
        <v>0.111422527763088</v>
      </c>
      <c r="I32" s="95">
        <v>217</v>
      </c>
      <c r="J32" s="619">
        <v>1.1475409836065599E-2</v>
      </c>
      <c r="K32" s="95">
        <v>114</v>
      </c>
      <c r="L32" s="619">
        <v>6.0285563194077199E-3</v>
      </c>
      <c r="M32" s="95">
        <v>76</v>
      </c>
      <c r="N32" s="619">
        <v>4.0190375462718104E-3</v>
      </c>
      <c r="O32" s="620">
        <v>14674</v>
      </c>
      <c r="P32" s="621">
        <v>0.77599153886832395</v>
      </c>
    </row>
    <row r="33" spans="1:27" ht="27" customHeight="1" outlineLevel="2">
      <c r="A33" s="609"/>
      <c r="B33" s="609"/>
      <c r="C33" s="610" t="s">
        <v>541</v>
      </c>
      <c r="D33" s="611">
        <v>79425</v>
      </c>
      <c r="E33" s="611">
        <v>47096</v>
      </c>
      <c r="F33" s="623">
        <v>0.59296191375511498</v>
      </c>
      <c r="G33" s="611">
        <v>21742</v>
      </c>
      <c r="H33" s="623">
        <v>0.27374252439408198</v>
      </c>
      <c r="I33" s="611">
        <v>1447</v>
      </c>
      <c r="J33" s="623">
        <v>1.8218445073969199E-2</v>
      </c>
      <c r="K33" s="611">
        <v>367</v>
      </c>
      <c r="L33" s="623">
        <v>4.6207113629209897E-3</v>
      </c>
      <c r="M33" s="611">
        <v>166</v>
      </c>
      <c r="N33" s="623">
        <v>2.09002203336481E-3</v>
      </c>
      <c r="O33" s="611">
        <v>70818</v>
      </c>
      <c r="P33" s="618">
        <v>89.163361661945203</v>
      </c>
    </row>
    <row r="34" spans="1:27" outlineLevel="2">
      <c r="A34" s="613" t="s">
        <v>542</v>
      </c>
      <c r="B34" s="417">
        <v>55</v>
      </c>
      <c r="C34" s="624" t="s">
        <v>414</v>
      </c>
      <c r="D34" s="95">
        <v>8242</v>
      </c>
      <c r="E34" s="95">
        <v>6070</v>
      </c>
      <c r="F34" s="614">
        <v>0.73647173016258205</v>
      </c>
      <c r="G34" s="615">
        <v>578</v>
      </c>
      <c r="H34" s="614">
        <v>7.0128609560786204E-2</v>
      </c>
      <c r="I34" s="95">
        <v>205</v>
      </c>
      <c r="J34" s="619">
        <v>2.4872603736956999E-2</v>
      </c>
      <c r="K34" s="95">
        <v>38</v>
      </c>
      <c r="L34" s="619">
        <v>4.6105314244115504E-3</v>
      </c>
      <c r="M34" s="95">
        <v>13</v>
      </c>
      <c r="N34" s="619">
        <v>1.57728706624606E-3</v>
      </c>
      <c r="O34" s="620">
        <v>6904</v>
      </c>
      <c r="P34" s="621">
        <v>0.83766076195098305</v>
      </c>
      <c r="Q34" s="635"/>
      <c r="S34" s="627" t="s">
        <v>531</v>
      </c>
      <c r="T34" s="628">
        <v>0.48511931006507802</v>
      </c>
      <c r="Z34" s="627" t="s">
        <v>531</v>
      </c>
      <c r="AA34" s="628">
        <v>0.72488159675236796</v>
      </c>
    </row>
    <row r="35" spans="1:27" outlineLevel="2">
      <c r="A35" s="613" t="s">
        <v>542</v>
      </c>
      <c r="B35" s="417">
        <v>400</v>
      </c>
      <c r="C35" s="417" t="s">
        <v>422</v>
      </c>
      <c r="D35" s="95">
        <v>24374</v>
      </c>
      <c r="E35" s="95">
        <v>10341</v>
      </c>
      <c r="F35" s="614">
        <v>0.42426355953064698</v>
      </c>
      <c r="G35" s="615">
        <v>13267</v>
      </c>
      <c r="H35" s="614">
        <v>0.54430951013374895</v>
      </c>
      <c r="I35" s="95">
        <v>237</v>
      </c>
      <c r="J35" s="619">
        <v>9.7234758349060493E-3</v>
      </c>
      <c r="K35" s="95">
        <v>106</v>
      </c>
      <c r="L35" s="619">
        <v>4.3488963649790796E-3</v>
      </c>
      <c r="M35" s="95">
        <v>35</v>
      </c>
      <c r="N35" s="619">
        <v>1.43595634692705E-3</v>
      </c>
      <c r="O35" s="620">
        <v>23986</v>
      </c>
      <c r="P35" s="621">
        <v>0.98408139821120899</v>
      </c>
      <c r="Q35" s="635"/>
      <c r="S35" s="630" t="s">
        <v>533</v>
      </c>
      <c r="T35" s="628">
        <v>0.31666549090844998</v>
      </c>
      <c r="Z35" s="630" t="s">
        <v>533</v>
      </c>
      <c r="AA35" s="628">
        <v>0.23051420838971601</v>
      </c>
    </row>
    <row r="36" spans="1:27" outlineLevel="2">
      <c r="A36" s="613" t="s">
        <v>542</v>
      </c>
      <c r="B36" s="417">
        <v>483</v>
      </c>
      <c r="C36" s="624" t="s">
        <v>424</v>
      </c>
      <c r="D36" s="95">
        <v>11059</v>
      </c>
      <c r="E36" s="95">
        <v>7571</v>
      </c>
      <c r="F36" s="614">
        <v>0.68460077764716498</v>
      </c>
      <c r="G36" s="615">
        <v>667</v>
      </c>
      <c r="H36" s="614">
        <v>6.0312867347861503E-2</v>
      </c>
      <c r="I36" s="95">
        <v>213</v>
      </c>
      <c r="J36" s="619">
        <v>1.92603309521657E-2</v>
      </c>
      <c r="K36" s="95">
        <v>41</v>
      </c>
      <c r="L36" s="619">
        <v>3.70738764806945E-3</v>
      </c>
      <c r="M36" s="95">
        <v>27</v>
      </c>
      <c r="N36" s="619">
        <v>2.4414504023871999E-3</v>
      </c>
      <c r="O36" s="620">
        <v>8519</v>
      </c>
      <c r="P36" s="621">
        <v>0.77032281399764901</v>
      </c>
      <c r="Q36" s="635"/>
      <c r="S36" s="630" t="s">
        <v>535</v>
      </c>
      <c r="T36" s="631">
        <v>1.3297825435177499E-2</v>
      </c>
      <c r="Z36" s="630" t="s">
        <v>535</v>
      </c>
      <c r="AA36" s="631">
        <v>1.42253044654939E-2</v>
      </c>
    </row>
    <row r="37" spans="1:27" outlineLevel="2">
      <c r="A37" s="613" t="s">
        <v>542</v>
      </c>
      <c r="B37" s="417">
        <v>756</v>
      </c>
      <c r="C37" s="624" t="s">
        <v>434</v>
      </c>
      <c r="D37" s="95">
        <v>35750</v>
      </c>
      <c r="E37" s="95">
        <v>23114</v>
      </c>
      <c r="F37" s="614">
        <v>0.64654545454545498</v>
      </c>
      <c r="G37" s="615">
        <v>7230</v>
      </c>
      <c r="H37" s="614">
        <v>0.20223776223776199</v>
      </c>
      <c r="I37" s="95">
        <v>792</v>
      </c>
      <c r="J37" s="619">
        <v>2.2153846153846201E-2</v>
      </c>
      <c r="K37" s="95">
        <v>182</v>
      </c>
      <c r="L37" s="619">
        <v>5.0909090909090904E-3</v>
      </c>
      <c r="M37" s="95">
        <v>91</v>
      </c>
      <c r="N37" s="619">
        <v>2.54545454545455E-3</v>
      </c>
      <c r="O37" s="620">
        <v>31409</v>
      </c>
      <c r="P37" s="621">
        <v>0.87857342657342696</v>
      </c>
      <c r="Q37" s="635"/>
      <c r="S37" s="632" t="s">
        <v>537</v>
      </c>
      <c r="T37" s="633">
        <v>9.7440962240524895E-4</v>
      </c>
      <c r="Z37" s="632" t="s">
        <v>537</v>
      </c>
      <c r="AA37" s="633">
        <v>1.93673883626522E-3</v>
      </c>
    </row>
    <row r="38" spans="1:27" ht="27" customHeight="1" outlineLevel="2">
      <c r="A38" s="626"/>
      <c r="B38" s="609"/>
      <c r="C38" s="610" t="s">
        <v>543</v>
      </c>
      <c r="D38" s="611">
        <v>226804</v>
      </c>
      <c r="E38" s="611">
        <v>110027</v>
      </c>
      <c r="F38" s="612">
        <v>0.48511931006507802</v>
      </c>
      <c r="G38" s="611">
        <v>71821</v>
      </c>
      <c r="H38" s="612">
        <v>0.31666549090844998</v>
      </c>
      <c r="I38" s="611">
        <v>3016</v>
      </c>
      <c r="J38" s="612">
        <v>1.3297825435177499E-2</v>
      </c>
      <c r="K38" s="611">
        <v>1624</v>
      </c>
      <c r="L38" s="612">
        <v>7.1603675420186599E-3</v>
      </c>
      <c r="M38" s="611">
        <v>221</v>
      </c>
      <c r="N38" s="612">
        <v>9.7440962240524895E-4</v>
      </c>
      <c r="O38" s="611">
        <v>186709</v>
      </c>
      <c r="P38" s="618">
        <v>82.321740357312905</v>
      </c>
    </row>
    <row r="39" spans="1:27" outlineLevel="2">
      <c r="A39" s="613" t="s">
        <v>542</v>
      </c>
      <c r="B39" s="417">
        <v>21</v>
      </c>
      <c r="C39" s="624" t="s">
        <v>413</v>
      </c>
      <c r="D39" s="95">
        <v>5347</v>
      </c>
      <c r="E39" s="95">
        <v>2861</v>
      </c>
      <c r="F39" s="614">
        <v>0.535066392369553</v>
      </c>
      <c r="G39" s="615">
        <v>523</v>
      </c>
      <c r="H39" s="614">
        <v>9.7811857116139905E-2</v>
      </c>
      <c r="I39" s="95">
        <v>59</v>
      </c>
      <c r="J39" s="619">
        <v>1.10342247989527E-2</v>
      </c>
      <c r="K39" s="95">
        <v>65</v>
      </c>
      <c r="L39" s="619">
        <v>1.21563493547784E-2</v>
      </c>
      <c r="M39" s="95">
        <v>4</v>
      </c>
      <c r="N39" s="619">
        <v>7.4808303721713104E-4</v>
      </c>
      <c r="O39" s="620">
        <v>3512</v>
      </c>
      <c r="P39" s="621">
        <v>0.65681690667664105</v>
      </c>
    </row>
    <row r="40" spans="1:27" outlineLevel="2">
      <c r="A40" s="613" t="s">
        <v>542</v>
      </c>
      <c r="B40" s="417">
        <v>197</v>
      </c>
      <c r="C40" s="624" t="s">
        <v>416</v>
      </c>
      <c r="D40" s="95">
        <v>16099</v>
      </c>
      <c r="E40" s="95">
        <v>11620</v>
      </c>
      <c r="F40" s="614">
        <v>0.72178396173675397</v>
      </c>
      <c r="G40" s="615">
        <v>2682</v>
      </c>
      <c r="H40" s="614">
        <v>0.16659419839741599</v>
      </c>
      <c r="I40" s="95">
        <v>295</v>
      </c>
      <c r="J40" s="619">
        <v>1.8324119510528598E-2</v>
      </c>
      <c r="K40" s="95">
        <v>115</v>
      </c>
      <c r="L40" s="619">
        <v>7.1433008261382698E-3</v>
      </c>
      <c r="M40" s="95">
        <v>26</v>
      </c>
      <c r="N40" s="619">
        <v>1.6150071433008301E-3</v>
      </c>
      <c r="O40" s="620">
        <v>14738</v>
      </c>
      <c r="P40" s="621">
        <v>0.91546058761413796</v>
      </c>
    </row>
    <row r="41" spans="1:27" outlineLevel="2">
      <c r="A41" s="613" t="s">
        <v>542</v>
      </c>
      <c r="B41" s="417">
        <v>206</v>
      </c>
      <c r="C41" s="417" t="s">
        <v>417</v>
      </c>
      <c r="D41" s="95">
        <v>5136</v>
      </c>
      <c r="E41" s="95">
        <v>2644</v>
      </c>
      <c r="F41" s="614">
        <v>0.51479750778816202</v>
      </c>
      <c r="G41" s="615">
        <v>839</v>
      </c>
      <c r="H41" s="614">
        <v>0.163356697819315</v>
      </c>
      <c r="I41" s="95">
        <v>74</v>
      </c>
      <c r="J41" s="619">
        <v>1.4408099688473499E-2</v>
      </c>
      <c r="K41" s="95">
        <v>36</v>
      </c>
      <c r="L41" s="619">
        <v>7.0093457943925198E-3</v>
      </c>
      <c r="M41" s="95">
        <v>4</v>
      </c>
      <c r="N41" s="619">
        <v>7.7881619937694702E-4</v>
      </c>
      <c r="O41" s="620">
        <v>3597</v>
      </c>
      <c r="P41" s="621">
        <v>0.70035046728971995</v>
      </c>
    </row>
    <row r="42" spans="1:27" outlineLevel="2">
      <c r="A42" s="613" t="s">
        <v>542</v>
      </c>
      <c r="B42" s="417">
        <v>313</v>
      </c>
      <c r="C42" s="624" t="s">
        <v>418</v>
      </c>
      <c r="D42" s="95">
        <v>10502</v>
      </c>
      <c r="E42" s="95">
        <v>6294</v>
      </c>
      <c r="F42" s="614">
        <v>0.59931441630165705</v>
      </c>
      <c r="G42" s="615">
        <v>1832</v>
      </c>
      <c r="H42" s="614">
        <v>0.17444296324509601</v>
      </c>
      <c r="I42" s="95">
        <v>209</v>
      </c>
      <c r="J42" s="619">
        <v>1.99009712435727E-2</v>
      </c>
      <c r="K42" s="95">
        <v>95</v>
      </c>
      <c r="L42" s="619">
        <v>9.0458960198057502E-3</v>
      </c>
      <c r="M42" s="95">
        <v>12</v>
      </c>
      <c r="N42" s="619">
        <v>1.1426394972386201E-3</v>
      </c>
      <c r="O42" s="620">
        <v>8442</v>
      </c>
      <c r="P42" s="621">
        <v>0.80384688630737</v>
      </c>
    </row>
    <row r="43" spans="1:27" outlineLevel="2">
      <c r="A43" s="613" t="s">
        <v>542</v>
      </c>
      <c r="B43" s="417">
        <v>321</v>
      </c>
      <c r="C43" s="624" t="s">
        <v>420</v>
      </c>
      <c r="D43" s="95">
        <v>9842</v>
      </c>
      <c r="E43" s="95">
        <v>3349</v>
      </c>
      <c r="F43" s="614">
        <v>0.34027636659215599</v>
      </c>
      <c r="G43" s="615">
        <v>2569</v>
      </c>
      <c r="H43" s="614">
        <v>0.26102418207681399</v>
      </c>
      <c r="I43" s="95">
        <v>98</v>
      </c>
      <c r="J43" s="619">
        <v>9.9573257467994308E-3</v>
      </c>
      <c r="K43" s="95">
        <v>103</v>
      </c>
      <c r="L43" s="619">
        <v>1.0465352570615699E-2</v>
      </c>
      <c r="M43" s="95">
        <v>6</v>
      </c>
      <c r="N43" s="619">
        <v>6.0963218857955695E-4</v>
      </c>
      <c r="O43" s="620">
        <v>6125</v>
      </c>
      <c r="P43" s="621">
        <v>0.62233285917496395</v>
      </c>
    </row>
    <row r="44" spans="1:27" outlineLevel="2">
      <c r="A44" s="613" t="s">
        <v>542</v>
      </c>
      <c r="B44" s="417">
        <v>440</v>
      </c>
      <c r="C44" s="624" t="s">
        <v>423</v>
      </c>
      <c r="D44" s="95">
        <v>75558</v>
      </c>
      <c r="E44" s="95">
        <v>23934</v>
      </c>
      <c r="F44" s="614">
        <v>0.31676328118796199</v>
      </c>
      <c r="G44" s="615">
        <v>45285</v>
      </c>
      <c r="H44" s="614">
        <v>0.59934090367664605</v>
      </c>
      <c r="I44" s="95">
        <v>868</v>
      </c>
      <c r="J44" s="619">
        <v>1.1487863627941399E-2</v>
      </c>
      <c r="K44" s="95">
        <v>623</v>
      </c>
      <c r="L44" s="619">
        <v>8.2453214748934595E-3</v>
      </c>
      <c r="M44" s="95">
        <v>55</v>
      </c>
      <c r="N44" s="619">
        <v>7.2791762619444701E-4</v>
      </c>
      <c r="O44" s="620">
        <v>70765</v>
      </c>
      <c r="P44" s="621">
        <v>0.936565287593637</v>
      </c>
    </row>
    <row r="45" spans="1:27" outlineLevel="2">
      <c r="A45" s="613" t="s">
        <v>542</v>
      </c>
      <c r="B45" s="417">
        <v>541</v>
      </c>
      <c r="C45" s="417" t="s">
        <v>425</v>
      </c>
      <c r="D45" s="95">
        <v>24121</v>
      </c>
      <c r="E45" s="95">
        <v>12473</v>
      </c>
      <c r="F45" s="614">
        <v>0.51710128104141595</v>
      </c>
      <c r="G45" s="615">
        <v>5840</v>
      </c>
      <c r="H45" s="614">
        <v>0.24211268189544399</v>
      </c>
      <c r="I45" s="95">
        <v>285</v>
      </c>
      <c r="J45" s="619">
        <v>1.1815430537705699E-2</v>
      </c>
      <c r="K45" s="95">
        <v>111</v>
      </c>
      <c r="L45" s="619">
        <v>4.6017992620538102E-3</v>
      </c>
      <c r="M45" s="95">
        <v>20</v>
      </c>
      <c r="N45" s="619">
        <v>8.2915302018987604E-4</v>
      </c>
      <c r="O45" s="620">
        <v>18729</v>
      </c>
      <c r="P45" s="621">
        <v>0.776460345756809</v>
      </c>
    </row>
    <row r="46" spans="1:27" outlineLevel="2">
      <c r="A46" s="613" t="s">
        <v>542</v>
      </c>
      <c r="B46" s="417">
        <v>649</v>
      </c>
      <c r="C46" s="624" t="s">
        <v>428</v>
      </c>
      <c r="D46" s="95">
        <v>16961</v>
      </c>
      <c r="E46" s="95">
        <v>10412</v>
      </c>
      <c r="F46" s="614">
        <v>0.61387889864984402</v>
      </c>
      <c r="G46" s="615">
        <v>2542</v>
      </c>
      <c r="H46" s="614">
        <v>0.14987323860621399</v>
      </c>
      <c r="I46" s="95">
        <v>281</v>
      </c>
      <c r="J46" s="619">
        <v>1.6567419373857702E-2</v>
      </c>
      <c r="K46" s="95">
        <v>160</v>
      </c>
      <c r="L46" s="619">
        <v>9.4334060491716304E-3</v>
      </c>
      <c r="M46" s="95">
        <v>32</v>
      </c>
      <c r="N46" s="619">
        <v>1.8866812098343299E-3</v>
      </c>
      <c r="O46" s="620">
        <v>13427</v>
      </c>
      <c r="P46" s="621">
        <v>0.79163964388892205</v>
      </c>
    </row>
    <row r="47" spans="1:27" outlineLevel="2">
      <c r="A47" s="613" t="s">
        <v>542</v>
      </c>
      <c r="B47" s="417">
        <v>652</v>
      </c>
      <c r="C47" s="624" t="s">
        <v>429</v>
      </c>
      <c r="D47" s="95">
        <v>6089</v>
      </c>
      <c r="E47" s="95">
        <v>4913</v>
      </c>
      <c r="F47" s="614">
        <v>0.80686483823287902</v>
      </c>
      <c r="G47" s="615">
        <v>433</v>
      </c>
      <c r="H47" s="614">
        <v>7.1111841024798797E-2</v>
      </c>
      <c r="I47" s="95">
        <v>109</v>
      </c>
      <c r="J47" s="619">
        <v>1.7901133191000201E-2</v>
      </c>
      <c r="K47" s="95">
        <v>34</v>
      </c>
      <c r="L47" s="619">
        <v>5.5838397109541802E-3</v>
      </c>
      <c r="M47" s="95">
        <v>9</v>
      </c>
      <c r="N47" s="619">
        <v>1.4780752176055199E-3</v>
      </c>
      <c r="O47" s="620">
        <v>5498</v>
      </c>
      <c r="P47" s="621">
        <v>0.90293972737723804</v>
      </c>
    </row>
    <row r="48" spans="1:27" outlineLevel="1">
      <c r="A48" s="613" t="s">
        <v>542</v>
      </c>
      <c r="B48" s="417">
        <v>660</v>
      </c>
      <c r="C48" s="624" t="s">
        <v>430</v>
      </c>
      <c r="D48" s="95">
        <v>14593</v>
      </c>
      <c r="E48" s="95">
        <v>10172</v>
      </c>
      <c r="F48" s="614">
        <v>0.69704652915781495</v>
      </c>
      <c r="G48" s="615">
        <v>3241</v>
      </c>
      <c r="H48" s="614">
        <v>0.222092784211608</v>
      </c>
      <c r="I48" s="95">
        <v>236</v>
      </c>
      <c r="J48" s="619">
        <v>1.6172137326115301E-2</v>
      </c>
      <c r="K48" s="95">
        <v>87</v>
      </c>
      <c r="L48" s="619">
        <v>5.9617624888645198E-3</v>
      </c>
      <c r="M48" s="95">
        <v>13</v>
      </c>
      <c r="N48" s="619">
        <v>8.9083807304872204E-4</v>
      </c>
      <c r="O48" s="620">
        <v>13749</v>
      </c>
      <c r="P48" s="621">
        <v>0.94216405125745195</v>
      </c>
    </row>
    <row r="49" spans="1:28" outlineLevel="2">
      <c r="A49" s="613" t="s">
        <v>542</v>
      </c>
      <c r="B49" s="417">
        <v>667</v>
      </c>
      <c r="C49" s="624" t="s">
        <v>431</v>
      </c>
      <c r="D49" s="95">
        <v>17572</v>
      </c>
      <c r="E49" s="95">
        <v>9951</v>
      </c>
      <c r="F49" s="614">
        <v>0.56629865695424497</v>
      </c>
      <c r="G49" s="615">
        <v>3349</v>
      </c>
      <c r="H49" s="614">
        <v>0.19058729797405</v>
      </c>
      <c r="I49" s="95">
        <v>251</v>
      </c>
      <c r="J49" s="619">
        <v>1.4284088322331001E-2</v>
      </c>
      <c r="K49" s="95">
        <v>114</v>
      </c>
      <c r="L49" s="619">
        <v>6.4875938993853898E-3</v>
      </c>
      <c r="M49" s="95">
        <v>20</v>
      </c>
      <c r="N49" s="619">
        <v>1.13817436831323E-3</v>
      </c>
      <c r="O49" s="620">
        <v>13685</v>
      </c>
      <c r="P49" s="621">
        <v>0.778795811518325</v>
      </c>
    </row>
    <row r="50" spans="1:28" outlineLevel="2">
      <c r="A50" s="613" t="s">
        <v>542</v>
      </c>
      <c r="B50" s="417">
        <v>674</v>
      </c>
      <c r="C50" s="624" t="s">
        <v>432</v>
      </c>
      <c r="D50" s="95">
        <v>24984</v>
      </c>
      <c r="E50" s="95">
        <v>11404</v>
      </c>
      <c r="F50" s="614">
        <v>0.456452129362792</v>
      </c>
      <c r="G50" s="615">
        <v>2686</v>
      </c>
      <c r="H50" s="614">
        <v>0.107508805635607</v>
      </c>
      <c r="I50" s="95">
        <v>251</v>
      </c>
      <c r="J50" s="619">
        <v>1.00464297150176E-2</v>
      </c>
      <c r="K50" s="95">
        <v>81</v>
      </c>
      <c r="L50" s="619">
        <v>3.2420749279538901E-3</v>
      </c>
      <c r="M50" s="95">
        <v>20</v>
      </c>
      <c r="N50" s="619">
        <v>8.0051232788984903E-4</v>
      </c>
      <c r="O50" s="620">
        <v>14442</v>
      </c>
      <c r="P50" s="621">
        <v>0.57804995196926001</v>
      </c>
    </row>
    <row r="51" spans="1:28" ht="27" customHeight="1" outlineLevel="2">
      <c r="A51" s="626"/>
      <c r="B51" s="609"/>
      <c r="C51" s="610" t="s">
        <v>544</v>
      </c>
      <c r="D51" s="611">
        <v>118240</v>
      </c>
      <c r="E51" s="611">
        <v>85710</v>
      </c>
      <c r="F51" s="623">
        <v>0.72488159675236796</v>
      </c>
      <c r="G51" s="611">
        <v>27256</v>
      </c>
      <c r="H51" s="623">
        <v>0.23051420838971601</v>
      </c>
      <c r="I51" s="611">
        <v>1682</v>
      </c>
      <c r="J51" s="623">
        <v>1.42253044654939E-2</v>
      </c>
      <c r="K51" s="611">
        <v>470</v>
      </c>
      <c r="L51" s="623">
        <v>3.9749661705006803E-3</v>
      </c>
      <c r="M51" s="611">
        <v>229</v>
      </c>
      <c r="N51" s="623">
        <v>1.93673883626522E-3</v>
      </c>
      <c r="O51" s="611">
        <v>115347</v>
      </c>
      <c r="P51" s="618">
        <v>97.553281461434395</v>
      </c>
    </row>
    <row r="52" spans="1:28" outlineLevel="2">
      <c r="A52" s="613" t="s">
        <v>545</v>
      </c>
      <c r="B52" s="417">
        <v>604</v>
      </c>
      <c r="C52" s="624" t="s">
        <v>369</v>
      </c>
      <c r="D52" s="95">
        <v>33548</v>
      </c>
      <c r="E52" s="95">
        <v>24727</v>
      </c>
      <c r="F52" s="614">
        <v>0.73706331226898802</v>
      </c>
      <c r="G52" s="615">
        <v>5989</v>
      </c>
      <c r="H52" s="614">
        <v>0.17852032908071999</v>
      </c>
      <c r="I52" s="95">
        <v>446</v>
      </c>
      <c r="J52" s="619">
        <v>1.3294384165971101E-2</v>
      </c>
      <c r="K52" s="95">
        <v>78</v>
      </c>
      <c r="L52" s="619">
        <v>2.3250268272326201E-3</v>
      </c>
      <c r="M52" s="95">
        <v>54</v>
      </c>
      <c r="N52" s="619">
        <v>1.60963395731489E-3</v>
      </c>
      <c r="O52" s="620">
        <v>31294</v>
      </c>
      <c r="P52" s="621">
        <v>0.93281268630022696</v>
      </c>
    </row>
    <row r="53" spans="1:28" outlineLevel="2">
      <c r="A53" s="613" t="s">
        <v>545</v>
      </c>
      <c r="B53" s="417">
        <v>736</v>
      </c>
      <c r="C53" s="624" t="s">
        <v>372</v>
      </c>
      <c r="D53" s="95">
        <v>39549</v>
      </c>
      <c r="E53" s="95">
        <v>28766</v>
      </c>
      <c r="F53" s="614">
        <v>0.72735088118536495</v>
      </c>
      <c r="G53" s="615">
        <v>14042</v>
      </c>
      <c r="H53" s="614">
        <v>0.35505322511315102</v>
      </c>
      <c r="I53" s="95">
        <v>501</v>
      </c>
      <c r="J53" s="619">
        <v>1.26678297807783E-2</v>
      </c>
      <c r="K53" s="95">
        <v>96</v>
      </c>
      <c r="L53" s="619">
        <v>2.4273685807479298E-3</v>
      </c>
      <c r="M53" s="95">
        <v>92</v>
      </c>
      <c r="N53" s="619">
        <v>2.3262282232167698E-3</v>
      </c>
      <c r="O53" s="620">
        <v>43497</v>
      </c>
      <c r="P53" s="621">
        <v>1.09982553288326</v>
      </c>
    </row>
    <row r="54" spans="1:28" outlineLevel="2">
      <c r="A54" s="613" t="s">
        <v>545</v>
      </c>
      <c r="B54" s="417">
        <v>858</v>
      </c>
      <c r="C54" s="624" t="s">
        <v>373</v>
      </c>
      <c r="D54" s="95">
        <v>12183</v>
      </c>
      <c r="E54" s="95">
        <v>11457</v>
      </c>
      <c r="F54" s="614">
        <v>0.94040876631371595</v>
      </c>
      <c r="G54" s="615">
        <v>2281</v>
      </c>
      <c r="H54" s="614">
        <v>0.18722810473610799</v>
      </c>
      <c r="I54" s="95">
        <v>221</v>
      </c>
      <c r="J54" s="619">
        <v>1.8140031191003901E-2</v>
      </c>
      <c r="K54" s="95">
        <v>91</v>
      </c>
      <c r="L54" s="619">
        <v>7.4694246080604099E-3</v>
      </c>
      <c r="M54" s="95">
        <v>31</v>
      </c>
      <c r="N54" s="619">
        <v>2.5445292620865098E-3</v>
      </c>
      <c r="O54" s="620">
        <v>14081</v>
      </c>
      <c r="P54" s="621">
        <v>1.15579085611097</v>
      </c>
      <c r="S54" s="627" t="s">
        <v>531</v>
      </c>
      <c r="T54" s="628">
        <v>0.62608710470856199</v>
      </c>
      <c r="AA54" s="627" t="s">
        <v>531</v>
      </c>
      <c r="AB54" s="628">
        <v>0.80069663253249301</v>
      </c>
    </row>
    <row r="55" spans="1:28" outlineLevel="2">
      <c r="A55" s="613" t="s">
        <v>545</v>
      </c>
      <c r="B55" s="417">
        <v>885</v>
      </c>
      <c r="C55" s="624" t="s">
        <v>374</v>
      </c>
      <c r="D55" s="95">
        <v>7724</v>
      </c>
      <c r="E55" s="95">
        <v>5493</v>
      </c>
      <c r="F55" s="614">
        <v>0.711160020714656</v>
      </c>
      <c r="G55" s="615">
        <v>938</v>
      </c>
      <c r="H55" s="614">
        <v>0.12143966856551</v>
      </c>
      <c r="I55" s="95">
        <v>96</v>
      </c>
      <c r="J55" s="619">
        <v>1.24287933713102E-2</v>
      </c>
      <c r="K55" s="95">
        <v>68</v>
      </c>
      <c r="L55" s="619">
        <v>8.8037286380113905E-3</v>
      </c>
      <c r="M55" s="95">
        <v>9</v>
      </c>
      <c r="N55" s="619">
        <v>1.16519937856033E-3</v>
      </c>
      <c r="O55" s="620">
        <v>6604</v>
      </c>
      <c r="P55" s="621">
        <v>0.85499741066804802</v>
      </c>
      <c r="S55" s="630" t="s">
        <v>533</v>
      </c>
      <c r="T55" s="628">
        <v>0.168523241744821</v>
      </c>
      <c r="AA55" s="630" t="s">
        <v>533</v>
      </c>
      <c r="AB55" s="628">
        <v>0.168523241744821</v>
      </c>
    </row>
    <row r="56" spans="1:28" outlineLevel="2">
      <c r="A56" s="613" t="s">
        <v>545</v>
      </c>
      <c r="B56" s="417">
        <v>890</v>
      </c>
      <c r="C56" s="624" t="s">
        <v>375</v>
      </c>
      <c r="D56" s="95">
        <v>25236</v>
      </c>
      <c r="E56" s="95">
        <v>15267</v>
      </c>
      <c r="F56" s="614">
        <v>0.60496909177365699</v>
      </c>
      <c r="G56" s="615">
        <v>4006</v>
      </c>
      <c r="H56" s="614">
        <v>0.15874148042479</v>
      </c>
      <c r="I56" s="95">
        <v>418</v>
      </c>
      <c r="J56" s="619">
        <v>1.6563639245522298E-2</v>
      </c>
      <c r="K56" s="95">
        <v>137</v>
      </c>
      <c r="L56" s="619">
        <v>5.4287525756855299E-3</v>
      </c>
      <c r="M56" s="95">
        <v>43</v>
      </c>
      <c r="N56" s="619">
        <v>1.70391504200349E-3</v>
      </c>
      <c r="O56" s="620">
        <v>19871</v>
      </c>
      <c r="P56" s="621">
        <v>0.78740687906165796</v>
      </c>
      <c r="S56" s="630" t="s">
        <v>535</v>
      </c>
      <c r="T56" s="631">
        <v>1.4984289080911199E-2</v>
      </c>
      <c r="AA56" s="630" t="s">
        <v>535</v>
      </c>
      <c r="AB56" s="631">
        <v>1.4984289080911199E-2</v>
      </c>
    </row>
    <row r="57" spans="1:28" ht="23.25" customHeight="1" outlineLevel="2">
      <c r="A57" s="626"/>
      <c r="B57" s="609"/>
      <c r="C57" s="610" t="s">
        <v>546</v>
      </c>
      <c r="D57" s="611">
        <v>176041</v>
      </c>
      <c r="E57" s="611">
        <v>110217</v>
      </c>
      <c r="F57" s="623">
        <v>0.62608710470856199</v>
      </c>
      <c r="G57" s="611">
        <v>29667</v>
      </c>
      <c r="H57" s="623">
        <v>0.168523241744821</v>
      </c>
      <c r="I57" s="611">
        <v>3117</v>
      </c>
      <c r="J57" s="623">
        <v>1.77061025556546E-2</v>
      </c>
      <c r="K57" s="611">
        <v>1006</v>
      </c>
      <c r="L57" s="623">
        <v>5.7145778540226401E-3</v>
      </c>
      <c r="M57" s="611">
        <v>363</v>
      </c>
      <c r="N57" s="623">
        <v>2.06201964315131E-3</v>
      </c>
      <c r="O57" s="611">
        <v>144370</v>
      </c>
      <c r="P57" s="618">
        <v>82.009304650621203</v>
      </c>
      <c r="S57" s="632" t="s">
        <v>537</v>
      </c>
      <c r="T57" s="633">
        <v>9.3283582089552204E-4</v>
      </c>
      <c r="AA57" s="632" t="s">
        <v>537</v>
      </c>
      <c r="AB57" s="633">
        <v>9.3283582089552204E-4</v>
      </c>
    </row>
    <row r="58" spans="1:28" outlineLevel="2">
      <c r="A58" s="613" t="s">
        <v>545</v>
      </c>
      <c r="B58" s="417">
        <v>40</v>
      </c>
      <c r="C58" s="624" t="s">
        <v>367</v>
      </c>
      <c r="D58" s="95">
        <v>21307</v>
      </c>
      <c r="E58" s="95">
        <v>15628</v>
      </c>
      <c r="F58" s="614">
        <v>0.73346787440747196</v>
      </c>
      <c r="G58" s="615">
        <v>1474</v>
      </c>
      <c r="H58" s="614">
        <v>6.9179143004646407E-2</v>
      </c>
      <c r="I58" s="95">
        <v>259</v>
      </c>
      <c r="J58" s="619">
        <v>1.2155629605294E-2</v>
      </c>
      <c r="K58" s="95">
        <v>54</v>
      </c>
      <c r="L58" s="619">
        <v>2.5343783733045499E-3</v>
      </c>
      <c r="M58" s="95">
        <v>59</v>
      </c>
      <c r="N58" s="619">
        <v>2.7690430374994099E-3</v>
      </c>
      <c r="O58" s="620">
        <v>17474</v>
      </c>
      <c r="P58" s="621">
        <v>0.82010606842821598</v>
      </c>
    </row>
    <row r="59" spans="1:28" outlineLevel="2">
      <c r="A59" s="613" t="s">
        <v>547</v>
      </c>
      <c r="B59" s="417">
        <v>38</v>
      </c>
      <c r="C59" s="624" t="s">
        <v>395</v>
      </c>
      <c r="D59" s="95">
        <v>12558</v>
      </c>
      <c r="E59" s="95">
        <v>8753</v>
      </c>
      <c r="F59" s="614">
        <v>0.69700589265806701</v>
      </c>
      <c r="G59" s="615">
        <v>1037</v>
      </c>
      <c r="H59" s="614">
        <v>8.2576843446408699E-2</v>
      </c>
      <c r="I59" s="95">
        <v>162</v>
      </c>
      <c r="J59" s="619">
        <v>1.2900143334925901E-2</v>
      </c>
      <c r="K59" s="95">
        <v>35</v>
      </c>
      <c r="L59" s="619">
        <v>2.7870680044593098E-3</v>
      </c>
      <c r="M59" s="95">
        <v>16</v>
      </c>
      <c r="N59" s="619">
        <v>1.27408823060997E-3</v>
      </c>
      <c r="O59" s="620">
        <v>10003</v>
      </c>
      <c r="P59" s="621">
        <v>0.79654403567446996</v>
      </c>
    </row>
    <row r="60" spans="1:28" outlineLevel="2">
      <c r="A60" s="613" t="s">
        <v>547</v>
      </c>
      <c r="B60" s="417">
        <v>107</v>
      </c>
      <c r="C60" s="624" t="s">
        <v>397</v>
      </c>
      <c r="D60" s="95">
        <v>7905</v>
      </c>
      <c r="E60" s="95">
        <v>5533</v>
      </c>
      <c r="F60" s="614">
        <v>0.69993674889310598</v>
      </c>
      <c r="G60" s="615">
        <v>610</v>
      </c>
      <c r="H60" s="614">
        <v>7.7166350411132206E-2</v>
      </c>
      <c r="I60" s="95">
        <v>188</v>
      </c>
      <c r="J60" s="619">
        <v>2.3782416192283402E-2</v>
      </c>
      <c r="K60" s="95">
        <v>31</v>
      </c>
      <c r="L60" s="619">
        <v>3.9215686274509803E-3</v>
      </c>
      <c r="M60" s="95">
        <v>16</v>
      </c>
      <c r="N60" s="619">
        <v>2.0240354206198601E-3</v>
      </c>
      <c r="O60" s="620">
        <v>6378</v>
      </c>
      <c r="P60" s="621">
        <v>0.80683111954459197</v>
      </c>
    </row>
    <row r="61" spans="1:28" outlineLevel="2">
      <c r="A61" s="613" t="s">
        <v>547</v>
      </c>
      <c r="B61" s="417">
        <v>134</v>
      </c>
      <c r="C61" s="624" t="s">
        <v>398</v>
      </c>
      <c r="D61" s="95">
        <v>10063</v>
      </c>
      <c r="E61" s="95">
        <v>6446</v>
      </c>
      <c r="F61" s="614">
        <v>0.64056444400278201</v>
      </c>
      <c r="G61" s="615">
        <v>421</v>
      </c>
      <c r="H61" s="614">
        <v>4.1836430487926103E-2</v>
      </c>
      <c r="I61" s="95">
        <v>138</v>
      </c>
      <c r="J61" s="619">
        <v>1.3713604292954399E-2</v>
      </c>
      <c r="K61" s="95">
        <v>13</v>
      </c>
      <c r="L61" s="619">
        <v>1.2918612739739601E-3</v>
      </c>
      <c r="M61" s="95">
        <v>11</v>
      </c>
      <c r="N61" s="619">
        <v>1.0931133856702799E-3</v>
      </c>
      <c r="O61" s="620">
        <v>7029</v>
      </c>
      <c r="P61" s="621">
        <v>0.69849945344330699</v>
      </c>
    </row>
    <row r="62" spans="1:28" outlineLevel="2">
      <c r="A62" s="613" t="s">
        <v>547</v>
      </c>
      <c r="B62" s="417">
        <v>150</v>
      </c>
      <c r="C62" s="624" t="s">
        <v>399</v>
      </c>
      <c r="D62" s="95">
        <v>3932</v>
      </c>
      <c r="E62" s="95">
        <v>1622</v>
      </c>
      <c r="F62" s="614">
        <v>0.41251271617497498</v>
      </c>
      <c r="G62" s="615">
        <v>1058</v>
      </c>
      <c r="H62" s="614">
        <v>0.26907426246185101</v>
      </c>
      <c r="I62" s="95">
        <v>114</v>
      </c>
      <c r="J62" s="619">
        <v>2.8992878942014199E-2</v>
      </c>
      <c r="K62" s="95">
        <v>29</v>
      </c>
      <c r="L62" s="619">
        <v>7.3753814852492404E-3</v>
      </c>
      <c r="M62" s="95">
        <v>6</v>
      </c>
      <c r="N62" s="619">
        <v>1.5259409969481199E-3</v>
      </c>
      <c r="O62" s="620">
        <v>2829</v>
      </c>
      <c r="P62" s="621">
        <v>0.71948118006103801</v>
      </c>
    </row>
    <row r="63" spans="1:28" outlineLevel="2">
      <c r="A63" s="613" t="s">
        <v>547</v>
      </c>
      <c r="B63" s="417">
        <v>310</v>
      </c>
      <c r="C63" s="624" t="s">
        <v>402</v>
      </c>
      <c r="D63" s="95">
        <v>10420</v>
      </c>
      <c r="E63" s="95">
        <v>4669</v>
      </c>
      <c r="F63" s="614">
        <v>0.44808061420345502</v>
      </c>
      <c r="G63" s="615">
        <v>1940</v>
      </c>
      <c r="H63" s="614">
        <v>0.186180422264875</v>
      </c>
      <c r="I63" s="95">
        <v>137</v>
      </c>
      <c r="J63" s="619">
        <v>1.3147792706334E-2</v>
      </c>
      <c r="K63" s="95">
        <v>181</v>
      </c>
      <c r="L63" s="619">
        <v>1.7370441458733201E-2</v>
      </c>
      <c r="M63" s="95">
        <v>19</v>
      </c>
      <c r="N63" s="619">
        <v>1.82341650671785E-3</v>
      </c>
      <c r="O63" s="620">
        <v>6946</v>
      </c>
      <c r="P63" s="621">
        <v>0.66660268714011495</v>
      </c>
    </row>
    <row r="64" spans="1:28" outlineLevel="2">
      <c r="A64" s="613" t="s">
        <v>547</v>
      </c>
      <c r="B64" s="417">
        <v>315</v>
      </c>
      <c r="C64" s="624" t="s">
        <v>403</v>
      </c>
      <c r="D64" s="95">
        <v>7031</v>
      </c>
      <c r="E64" s="95">
        <v>3841</v>
      </c>
      <c r="F64" s="614">
        <v>0.54629497937704496</v>
      </c>
      <c r="G64" s="615">
        <v>1023</v>
      </c>
      <c r="H64" s="614">
        <v>0.145498506613568</v>
      </c>
      <c r="I64" s="95">
        <v>88</v>
      </c>
      <c r="J64" s="619">
        <v>1.25160005689091E-2</v>
      </c>
      <c r="K64" s="95">
        <v>24</v>
      </c>
      <c r="L64" s="619">
        <v>3.4134547006115798E-3</v>
      </c>
      <c r="M64" s="95">
        <v>13</v>
      </c>
      <c r="N64" s="619">
        <v>1.84895462949794E-3</v>
      </c>
      <c r="O64" s="620">
        <v>4989</v>
      </c>
      <c r="P64" s="621">
        <v>0.70957189588963199</v>
      </c>
    </row>
    <row r="65" spans="1:28" outlineLevel="2">
      <c r="A65" s="613" t="s">
        <v>547</v>
      </c>
      <c r="B65" s="417">
        <v>361</v>
      </c>
      <c r="C65" s="624" t="s">
        <v>404</v>
      </c>
      <c r="D65" s="95">
        <v>29650</v>
      </c>
      <c r="E65" s="95">
        <v>15552</v>
      </c>
      <c r="F65" s="614">
        <v>0.52451939291736904</v>
      </c>
      <c r="G65" s="615">
        <v>2280</v>
      </c>
      <c r="H65" s="614">
        <v>7.6897133220910602E-2</v>
      </c>
      <c r="I65" s="95">
        <v>534</v>
      </c>
      <c r="J65" s="619">
        <v>1.8010118043844899E-2</v>
      </c>
      <c r="K65" s="95">
        <v>70</v>
      </c>
      <c r="L65" s="619">
        <v>2.3608768971332202E-3</v>
      </c>
      <c r="M65" s="95">
        <v>52</v>
      </c>
      <c r="N65" s="619">
        <v>1.7537942664418199E-3</v>
      </c>
      <c r="O65" s="620">
        <v>18488</v>
      </c>
      <c r="P65" s="621">
        <v>0.62354131534570001</v>
      </c>
    </row>
    <row r="66" spans="1:28" outlineLevel="2">
      <c r="A66" s="613" t="s">
        <v>547</v>
      </c>
      <c r="B66" s="417">
        <v>647</v>
      </c>
      <c r="C66" s="624" t="s">
        <v>405</v>
      </c>
      <c r="D66" s="95">
        <v>7380</v>
      </c>
      <c r="E66" s="95">
        <v>4152</v>
      </c>
      <c r="F66" s="614">
        <v>0.56260162601625996</v>
      </c>
      <c r="G66" s="615">
        <v>1284</v>
      </c>
      <c r="H66" s="614">
        <v>0.17398373983739801</v>
      </c>
      <c r="I66" s="95">
        <v>141</v>
      </c>
      <c r="J66" s="619">
        <v>1.9105691056910599E-2</v>
      </c>
      <c r="K66" s="95">
        <v>16</v>
      </c>
      <c r="L66" s="619">
        <v>2.1680216802168E-3</v>
      </c>
      <c r="M66" s="95">
        <v>8</v>
      </c>
      <c r="N66" s="619">
        <v>1.0840108401084E-3</v>
      </c>
      <c r="O66" s="620">
        <v>5601</v>
      </c>
      <c r="P66" s="621">
        <v>0.75894308943089395</v>
      </c>
    </row>
    <row r="67" spans="1:28" outlineLevel="2">
      <c r="A67" s="613" t="s">
        <v>547</v>
      </c>
      <c r="B67" s="417">
        <v>658</v>
      </c>
      <c r="C67" s="624" t="s">
        <v>406</v>
      </c>
      <c r="D67" s="95">
        <v>4070</v>
      </c>
      <c r="E67" s="95">
        <v>1771</v>
      </c>
      <c r="F67" s="614">
        <v>0.43513513513513502</v>
      </c>
      <c r="G67" s="615">
        <v>909</v>
      </c>
      <c r="H67" s="614">
        <v>0.22334152334152299</v>
      </c>
      <c r="I67" s="95">
        <v>88</v>
      </c>
      <c r="J67" s="619">
        <v>2.1621621621621599E-2</v>
      </c>
      <c r="K67" s="95">
        <v>21</v>
      </c>
      <c r="L67" s="619">
        <v>5.1597051597051602E-3</v>
      </c>
      <c r="M67" s="95">
        <v>2</v>
      </c>
      <c r="N67" s="619">
        <v>4.9140049140049095E-4</v>
      </c>
      <c r="O67" s="620">
        <v>2791</v>
      </c>
      <c r="P67" s="621">
        <v>0.68574938574938604</v>
      </c>
      <c r="S67" s="627" t="s">
        <v>531</v>
      </c>
      <c r="T67" s="628">
        <v>0.80069663253249301</v>
      </c>
      <c r="U67" s="622"/>
      <c r="AA67" s="627" t="s">
        <v>531</v>
      </c>
      <c r="AB67" s="628">
        <v>0.576540383014155</v>
      </c>
    </row>
    <row r="68" spans="1:28" outlineLevel="2">
      <c r="A68" s="613" t="s">
        <v>547</v>
      </c>
      <c r="B68" s="417">
        <v>819</v>
      </c>
      <c r="C68" s="624" t="s">
        <v>409</v>
      </c>
      <c r="D68" s="95">
        <v>4767</v>
      </c>
      <c r="E68" s="95">
        <v>3802</v>
      </c>
      <c r="F68" s="614">
        <v>0.79756660373400501</v>
      </c>
      <c r="G68" s="615">
        <v>674</v>
      </c>
      <c r="H68" s="614">
        <v>0.141388714075939</v>
      </c>
      <c r="I68" s="95">
        <v>104</v>
      </c>
      <c r="J68" s="619">
        <v>2.18166561778897E-2</v>
      </c>
      <c r="K68" s="95">
        <v>27</v>
      </c>
      <c r="L68" s="619">
        <v>5.6639395846444299E-3</v>
      </c>
      <c r="M68" s="95">
        <v>5</v>
      </c>
      <c r="N68" s="619">
        <v>1.04887770086008E-3</v>
      </c>
      <c r="O68" s="620">
        <v>4612</v>
      </c>
      <c r="P68" s="621">
        <v>0.96748479127333797</v>
      </c>
      <c r="R68" s="622"/>
      <c r="S68" s="630" t="s">
        <v>533</v>
      </c>
      <c r="T68" s="628">
        <v>0.100420933438362</v>
      </c>
      <c r="U68" s="622"/>
      <c r="AA68" s="630" t="s">
        <v>533</v>
      </c>
      <c r="AB68" s="628">
        <v>0.199167360532889</v>
      </c>
    </row>
    <row r="69" spans="1:28" outlineLevel="2">
      <c r="A69" s="613" t="s">
        <v>547</v>
      </c>
      <c r="B69" s="417">
        <v>854</v>
      </c>
      <c r="C69" s="624" t="s">
        <v>410</v>
      </c>
      <c r="D69" s="95">
        <v>15105</v>
      </c>
      <c r="E69" s="95">
        <v>13118</v>
      </c>
      <c r="F69" s="614">
        <v>0.86845415425355799</v>
      </c>
      <c r="G69" s="615">
        <v>1001</v>
      </c>
      <c r="H69" s="614">
        <v>6.6269447202912904E-2</v>
      </c>
      <c r="I69" s="95">
        <v>267</v>
      </c>
      <c r="J69" s="619">
        <v>1.7676266137040701E-2</v>
      </c>
      <c r="K69" s="95">
        <v>63</v>
      </c>
      <c r="L69" s="619">
        <v>4.1708043694141002E-3</v>
      </c>
      <c r="M69" s="95">
        <v>41</v>
      </c>
      <c r="N69" s="619">
        <v>2.7143330023171098E-3</v>
      </c>
      <c r="O69" s="620">
        <v>14490</v>
      </c>
      <c r="P69" s="621">
        <v>0.95928500496524305</v>
      </c>
      <c r="R69" s="622"/>
      <c r="S69" s="630" t="s">
        <v>535</v>
      </c>
      <c r="T69" s="631">
        <v>2.1157443875541599E-2</v>
      </c>
      <c r="U69" s="622"/>
      <c r="AA69" s="630" t="s">
        <v>535</v>
      </c>
      <c r="AB69" s="631">
        <v>1.6808909242298099E-2</v>
      </c>
    </row>
    <row r="70" spans="1:28" outlineLevel="2">
      <c r="A70" s="613" t="s">
        <v>547</v>
      </c>
      <c r="B70" s="417">
        <v>887</v>
      </c>
      <c r="C70" s="624" t="s">
        <v>411</v>
      </c>
      <c r="D70" s="95">
        <v>41853</v>
      </c>
      <c r="E70" s="95">
        <v>25330</v>
      </c>
      <c r="F70" s="614">
        <v>0.60521348529376595</v>
      </c>
      <c r="G70" s="615">
        <v>15956</v>
      </c>
      <c r="H70" s="614">
        <v>0.38123909875038797</v>
      </c>
      <c r="I70" s="95">
        <v>897</v>
      </c>
      <c r="J70" s="619">
        <v>2.1432155401046499E-2</v>
      </c>
      <c r="K70" s="95">
        <v>442</v>
      </c>
      <c r="L70" s="619">
        <v>1.0560772226602601E-2</v>
      </c>
      <c r="M70" s="95">
        <v>115</v>
      </c>
      <c r="N70" s="619">
        <v>2.7477122309033999E-3</v>
      </c>
      <c r="O70" s="620">
        <v>42740</v>
      </c>
      <c r="P70" s="621">
        <v>1.0211932239027099</v>
      </c>
      <c r="R70" s="622"/>
      <c r="S70" s="632" t="s">
        <v>537</v>
      </c>
      <c r="T70" s="633">
        <v>1.45234344230012E-3</v>
      </c>
      <c r="U70" s="622"/>
      <c r="AA70" s="632" t="s">
        <v>537</v>
      </c>
      <c r="AB70" s="633">
        <v>1.35303913405495E-3</v>
      </c>
    </row>
    <row r="71" spans="1:28" ht="23.25" customHeight="1" outlineLevel="2">
      <c r="A71" s="626"/>
      <c r="B71" s="609"/>
      <c r="C71" s="610" t="s">
        <v>548</v>
      </c>
      <c r="D71" s="611">
        <v>101840</v>
      </c>
      <c r="E71" s="611">
        <v>42436</v>
      </c>
      <c r="F71" s="623">
        <v>0.41669285153181501</v>
      </c>
      <c r="G71" s="611">
        <v>55564</v>
      </c>
      <c r="H71" s="623">
        <v>0.54560094265514503</v>
      </c>
      <c r="I71" s="611">
        <v>1526</v>
      </c>
      <c r="J71" s="623">
        <v>1.4984289080911199E-2</v>
      </c>
      <c r="K71" s="611">
        <v>522</v>
      </c>
      <c r="L71" s="623">
        <v>5.1256873527101296E-3</v>
      </c>
      <c r="M71" s="611">
        <v>95</v>
      </c>
      <c r="N71" s="623">
        <v>9.3283582089552204E-4</v>
      </c>
      <c r="O71" s="611">
        <v>100143</v>
      </c>
      <c r="P71" s="618">
        <v>98.333660644147699</v>
      </c>
    </row>
    <row r="72" spans="1:28" outlineLevel="2">
      <c r="A72" s="613" t="s">
        <v>547</v>
      </c>
      <c r="B72" s="417">
        <v>86</v>
      </c>
      <c r="C72" s="624" t="s">
        <v>396</v>
      </c>
      <c r="D72" s="95">
        <v>6148</v>
      </c>
      <c r="E72" s="95">
        <v>2732</v>
      </c>
      <c r="F72" s="614">
        <v>0.44437215354586901</v>
      </c>
      <c r="G72" s="615">
        <v>1153</v>
      </c>
      <c r="H72" s="614">
        <v>0.18754066363044899</v>
      </c>
      <c r="I72" s="95">
        <v>102</v>
      </c>
      <c r="J72" s="619">
        <v>1.6590761223161998E-2</v>
      </c>
      <c r="K72" s="95">
        <v>21</v>
      </c>
      <c r="L72" s="619">
        <v>3.4157449577098199E-3</v>
      </c>
      <c r="M72" s="95">
        <v>10</v>
      </c>
      <c r="N72" s="619">
        <v>1.62654521795706E-3</v>
      </c>
      <c r="O72" s="620">
        <v>4018</v>
      </c>
      <c r="P72" s="621">
        <v>0.65354586857514596</v>
      </c>
    </row>
    <row r="73" spans="1:28" outlineLevel="2">
      <c r="A73" s="613" t="s">
        <v>547</v>
      </c>
      <c r="B73" s="417">
        <v>237</v>
      </c>
      <c r="C73" s="624" t="s">
        <v>549</v>
      </c>
      <c r="D73" s="95">
        <v>19849</v>
      </c>
      <c r="E73" s="95">
        <v>9386</v>
      </c>
      <c r="F73" s="614">
        <v>0.47287016978185298</v>
      </c>
      <c r="G73" s="615">
        <v>12563</v>
      </c>
      <c r="H73" s="614">
        <v>0.63292861101314901</v>
      </c>
      <c r="I73" s="95">
        <v>223</v>
      </c>
      <c r="J73" s="619">
        <v>1.12348229129931E-2</v>
      </c>
      <c r="K73" s="95">
        <v>121</v>
      </c>
      <c r="L73" s="619">
        <v>6.0960249886644197E-3</v>
      </c>
      <c r="M73" s="95">
        <v>24</v>
      </c>
      <c r="N73" s="619">
        <v>1.2091289233714499E-3</v>
      </c>
      <c r="O73" s="620">
        <v>22317</v>
      </c>
      <c r="P73" s="621">
        <v>1.1243387576200301</v>
      </c>
    </row>
    <row r="74" spans="1:28" outlineLevel="2">
      <c r="A74" s="613" t="s">
        <v>547</v>
      </c>
      <c r="B74" s="417">
        <v>264</v>
      </c>
      <c r="C74" s="624" t="s">
        <v>401</v>
      </c>
      <c r="D74" s="95">
        <v>12894</v>
      </c>
      <c r="E74" s="95">
        <v>2905</v>
      </c>
      <c r="F74" s="614">
        <v>0.225298588490771</v>
      </c>
      <c r="G74" s="615">
        <v>6064</v>
      </c>
      <c r="H74" s="614">
        <v>0.47029626182720602</v>
      </c>
      <c r="I74" s="95">
        <v>126</v>
      </c>
      <c r="J74" s="619">
        <v>9.77198697068404E-3</v>
      </c>
      <c r="K74" s="95">
        <v>36</v>
      </c>
      <c r="L74" s="619">
        <v>2.7919962773383E-3</v>
      </c>
      <c r="M74" s="95">
        <v>15</v>
      </c>
      <c r="N74" s="619">
        <v>1.16333178222429E-3</v>
      </c>
      <c r="O74" s="620">
        <v>9146</v>
      </c>
      <c r="P74" s="621">
        <v>0.70932216534822401</v>
      </c>
    </row>
    <row r="75" spans="1:28" outlineLevel="2">
      <c r="A75" s="613" t="s">
        <v>547</v>
      </c>
      <c r="B75" s="417">
        <v>664</v>
      </c>
      <c r="C75" s="624" t="s">
        <v>407</v>
      </c>
      <c r="D75" s="95">
        <v>22252</v>
      </c>
      <c r="E75" s="95">
        <v>9996</v>
      </c>
      <c r="F75" s="614">
        <v>0.449218047815927</v>
      </c>
      <c r="G75" s="615">
        <v>14424</v>
      </c>
      <c r="H75" s="614">
        <v>0.64821139672838402</v>
      </c>
      <c r="I75" s="95">
        <v>405</v>
      </c>
      <c r="J75" s="619">
        <v>1.8200611181017401E-2</v>
      </c>
      <c r="K75" s="95">
        <v>157</v>
      </c>
      <c r="L75" s="619">
        <v>7.05554556893762E-3</v>
      </c>
      <c r="M75" s="95">
        <v>14</v>
      </c>
      <c r="N75" s="619">
        <v>6.2915692971418299E-4</v>
      </c>
      <c r="O75" s="620">
        <v>24996</v>
      </c>
      <c r="P75" s="621">
        <v>1.12331475822398</v>
      </c>
      <c r="R75" s="622"/>
      <c r="S75" s="622"/>
      <c r="T75" s="622"/>
      <c r="U75" s="622"/>
    </row>
    <row r="76" spans="1:28" outlineLevel="2">
      <c r="A76" s="613" t="s">
        <v>547</v>
      </c>
      <c r="B76" s="417">
        <v>686</v>
      </c>
      <c r="C76" s="624" t="s">
        <v>408</v>
      </c>
      <c r="D76" s="95">
        <v>40697</v>
      </c>
      <c r="E76" s="95">
        <v>17417</v>
      </c>
      <c r="F76" s="614">
        <v>0.427967663464137</v>
      </c>
      <c r="G76" s="615">
        <v>21360</v>
      </c>
      <c r="H76" s="614">
        <v>0.52485441187311099</v>
      </c>
      <c r="I76" s="95">
        <v>670</v>
      </c>
      <c r="J76" s="619">
        <v>1.6463129960439301E-2</v>
      </c>
      <c r="K76" s="95">
        <v>187</v>
      </c>
      <c r="L76" s="619">
        <v>4.5949332874659103E-3</v>
      </c>
      <c r="M76" s="95">
        <v>32</v>
      </c>
      <c r="N76" s="619">
        <v>7.86298744379193E-4</v>
      </c>
      <c r="O76" s="620">
        <v>39666</v>
      </c>
      <c r="P76" s="621">
        <v>0.97466643732953295</v>
      </c>
      <c r="R76" s="622"/>
      <c r="S76" s="622"/>
      <c r="T76" s="622"/>
      <c r="U76" s="622"/>
    </row>
    <row r="77" spans="1:28" ht="22.5" customHeight="1" outlineLevel="2">
      <c r="A77" s="626"/>
      <c r="B77" s="609"/>
      <c r="C77" s="610" t="s">
        <v>550</v>
      </c>
      <c r="D77" s="611">
        <v>81248</v>
      </c>
      <c r="E77" s="611">
        <v>65055</v>
      </c>
      <c r="F77" s="623">
        <v>0.80069663253249301</v>
      </c>
      <c r="G77" s="611">
        <v>8159</v>
      </c>
      <c r="H77" s="623">
        <v>0.100420933438362</v>
      </c>
      <c r="I77" s="611">
        <v>1719</v>
      </c>
      <c r="J77" s="623">
        <v>2.1157443875541599E-2</v>
      </c>
      <c r="K77" s="611">
        <v>542</v>
      </c>
      <c r="L77" s="623">
        <v>6.6709334383615601E-3</v>
      </c>
      <c r="M77" s="611">
        <v>118</v>
      </c>
      <c r="N77" s="623">
        <v>1.45234344230012E-3</v>
      </c>
      <c r="O77" s="611">
        <v>75593</v>
      </c>
      <c r="P77" s="618">
        <v>93.039828672705795</v>
      </c>
      <c r="R77" s="622"/>
      <c r="S77" s="622"/>
      <c r="T77" s="622"/>
      <c r="U77" s="622"/>
    </row>
    <row r="78" spans="1:28" outlineLevel="2">
      <c r="A78" s="613" t="s">
        <v>539</v>
      </c>
      <c r="B78" s="417">
        <v>4</v>
      </c>
      <c r="C78" s="624" t="s">
        <v>376</v>
      </c>
      <c r="D78" s="95">
        <v>2804</v>
      </c>
      <c r="E78" s="95">
        <v>1379</v>
      </c>
      <c r="F78" s="614">
        <v>0.49179743223965799</v>
      </c>
      <c r="G78" s="615">
        <v>303</v>
      </c>
      <c r="H78" s="614">
        <v>0.108059914407989</v>
      </c>
      <c r="I78" s="95">
        <v>38</v>
      </c>
      <c r="J78" s="619">
        <v>1.35520684736091E-2</v>
      </c>
      <c r="K78" s="95">
        <v>18</v>
      </c>
      <c r="L78" s="619">
        <v>6.4194008559201104E-3</v>
      </c>
      <c r="M78" s="95">
        <v>2</v>
      </c>
      <c r="N78" s="619">
        <v>7.1326676176890202E-4</v>
      </c>
      <c r="O78" s="620">
        <v>1740</v>
      </c>
      <c r="P78" s="621">
        <v>0.62054208273894396</v>
      </c>
      <c r="R78" s="622"/>
      <c r="S78" s="622"/>
      <c r="T78" s="622"/>
      <c r="U78" s="622"/>
    </row>
    <row r="79" spans="1:28" outlineLevel="2">
      <c r="A79" s="613" t="s">
        <v>539</v>
      </c>
      <c r="B79" s="417">
        <v>138</v>
      </c>
      <c r="C79" s="624" t="s">
        <v>382</v>
      </c>
      <c r="D79" s="95">
        <v>15337</v>
      </c>
      <c r="E79" s="95">
        <v>11310</v>
      </c>
      <c r="F79" s="614">
        <v>0.73743235313294597</v>
      </c>
      <c r="G79" s="615">
        <v>2076</v>
      </c>
      <c r="H79" s="614">
        <v>0.13535893590663101</v>
      </c>
      <c r="I79" s="95">
        <v>329</v>
      </c>
      <c r="J79" s="619">
        <v>2.1451392058420799E-2</v>
      </c>
      <c r="K79" s="95">
        <v>127</v>
      </c>
      <c r="L79" s="619">
        <v>8.2806285453478502E-3</v>
      </c>
      <c r="M79" s="95">
        <v>22</v>
      </c>
      <c r="N79" s="619">
        <v>1.4344395905327E-3</v>
      </c>
      <c r="O79" s="620">
        <v>13864</v>
      </c>
      <c r="P79" s="621">
        <v>0.90395774923387895</v>
      </c>
      <c r="R79" s="622"/>
      <c r="S79" s="622"/>
      <c r="T79" s="622"/>
      <c r="U79" s="622"/>
    </row>
    <row r="80" spans="1:28" outlineLevel="2">
      <c r="A80" s="613" t="s">
        <v>539</v>
      </c>
      <c r="B80" s="417">
        <v>234</v>
      </c>
      <c r="C80" s="624" t="s">
        <v>383</v>
      </c>
      <c r="D80" s="95">
        <v>24937</v>
      </c>
      <c r="E80" s="95">
        <v>21794</v>
      </c>
      <c r="F80" s="614">
        <v>0.873962385210731</v>
      </c>
      <c r="G80" s="615">
        <v>2115</v>
      </c>
      <c r="H80" s="614">
        <v>8.4813730601114801E-2</v>
      </c>
      <c r="I80" s="95">
        <v>408</v>
      </c>
      <c r="J80" s="619">
        <v>1.63612303003569E-2</v>
      </c>
      <c r="K80" s="95">
        <v>163</v>
      </c>
      <c r="L80" s="619">
        <v>6.5364719092112101E-3</v>
      </c>
      <c r="M80" s="95">
        <v>37</v>
      </c>
      <c r="N80" s="619">
        <v>1.4837390223362899E-3</v>
      </c>
      <c r="O80" s="620">
        <v>24517</v>
      </c>
      <c r="P80" s="621">
        <v>0.98315755704374996</v>
      </c>
      <c r="R80" s="622"/>
      <c r="S80" s="622"/>
      <c r="T80" s="622"/>
      <c r="U80" s="622"/>
    </row>
    <row r="81" spans="1:21" outlineLevel="2">
      <c r="A81" s="613" t="s">
        <v>539</v>
      </c>
      <c r="B81" s="417">
        <v>284</v>
      </c>
      <c r="C81" s="624" t="s">
        <v>385</v>
      </c>
      <c r="D81" s="95">
        <v>21808</v>
      </c>
      <c r="E81" s="95">
        <v>18620</v>
      </c>
      <c r="F81" s="614">
        <v>0.85381511371973595</v>
      </c>
      <c r="G81" s="615">
        <v>2649</v>
      </c>
      <c r="H81" s="614">
        <v>0.121469185619956</v>
      </c>
      <c r="I81" s="95">
        <v>634</v>
      </c>
      <c r="J81" s="619">
        <v>2.9071900220102701E-2</v>
      </c>
      <c r="K81" s="95">
        <v>141</v>
      </c>
      <c r="L81" s="619">
        <v>6.4655172413793103E-3</v>
      </c>
      <c r="M81" s="95">
        <v>29</v>
      </c>
      <c r="N81" s="619">
        <v>1.3297872340425499E-3</v>
      </c>
      <c r="O81" s="620">
        <v>22073</v>
      </c>
      <c r="P81" s="621">
        <v>1.01215150403522</v>
      </c>
      <c r="R81" s="622"/>
      <c r="S81" s="622"/>
      <c r="T81" s="622"/>
      <c r="U81" s="622"/>
    </row>
    <row r="82" spans="1:21" outlineLevel="2">
      <c r="A82" s="613" t="s">
        <v>539</v>
      </c>
      <c r="B82" s="417">
        <v>543</v>
      </c>
      <c r="C82" s="624" t="s">
        <v>390</v>
      </c>
      <c r="D82" s="95">
        <v>8835</v>
      </c>
      <c r="E82" s="95">
        <v>6463</v>
      </c>
      <c r="F82" s="614">
        <v>0.73152235427277901</v>
      </c>
      <c r="G82" s="615">
        <v>441</v>
      </c>
      <c r="H82" s="614">
        <v>4.99151103565365E-2</v>
      </c>
      <c r="I82" s="95">
        <v>187</v>
      </c>
      <c r="J82" s="619">
        <v>2.1165817770232E-2</v>
      </c>
      <c r="K82" s="95">
        <v>31</v>
      </c>
      <c r="L82" s="619">
        <v>3.5087719298245602E-3</v>
      </c>
      <c r="M82" s="95">
        <v>16</v>
      </c>
      <c r="N82" s="619">
        <v>1.81097906055461E-3</v>
      </c>
      <c r="O82" s="620">
        <v>7138</v>
      </c>
      <c r="P82" s="621">
        <v>0.80792303338992599</v>
      </c>
      <c r="R82" s="622"/>
      <c r="S82" s="622"/>
      <c r="T82" s="622"/>
      <c r="U82" s="622"/>
    </row>
    <row r="83" spans="1:21" outlineLevel="2">
      <c r="A83" s="613" t="s">
        <v>539</v>
      </c>
      <c r="B83" s="417">
        <v>842</v>
      </c>
      <c r="C83" s="624" t="s">
        <v>394</v>
      </c>
      <c r="D83" s="95">
        <v>7527</v>
      </c>
      <c r="E83" s="95">
        <v>5489</v>
      </c>
      <c r="F83" s="614">
        <v>0.72924139763518003</v>
      </c>
      <c r="G83" s="615">
        <v>575</v>
      </c>
      <c r="H83" s="614">
        <v>7.6391656702537503E-2</v>
      </c>
      <c r="I83" s="95">
        <v>123</v>
      </c>
      <c r="J83" s="619">
        <v>1.6341171781586301E-2</v>
      </c>
      <c r="K83" s="95">
        <v>62</v>
      </c>
      <c r="L83" s="619">
        <v>8.2370134183605698E-3</v>
      </c>
      <c r="M83" s="95">
        <v>12</v>
      </c>
      <c r="N83" s="619">
        <v>1.5942606616181701E-3</v>
      </c>
      <c r="O83" s="620">
        <v>6261</v>
      </c>
      <c r="P83" s="621">
        <v>0.83180550019928301</v>
      </c>
      <c r="R83" s="622"/>
      <c r="S83" s="622"/>
      <c r="T83" s="622"/>
      <c r="U83" s="622"/>
    </row>
    <row r="84" spans="1:21" ht="25.5" customHeight="1" outlineLevel="2">
      <c r="A84" s="626"/>
      <c r="B84" s="609"/>
      <c r="C84" s="610" t="s">
        <v>551</v>
      </c>
      <c r="D84" s="611">
        <v>96080</v>
      </c>
      <c r="E84" s="611">
        <v>55394</v>
      </c>
      <c r="F84" s="623">
        <v>0.576540383014155</v>
      </c>
      <c r="G84" s="611">
        <v>19136</v>
      </c>
      <c r="H84" s="623">
        <v>0.199167360532889</v>
      </c>
      <c r="I84" s="611">
        <v>1615</v>
      </c>
      <c r="J84" s="623">
        <v>1.6808909242298099E-2</v>
      </c>
      <c r="K84" s="611">
        <v>652</v>
      </c>
      <c r="L84" s="623">
        <v>6.7860116569525399E-3</v>
      </c>
      <c r="M84" s="611">
        <v>130</v>
      </c>
      <c r="N84" s="623">
        <v>1.35303913405495E-3</v>
      </c>
      <c r="O84" s="611">
        <v>76927</v>
      </c>
      <c r="P84" s="618">
        <v>80.065570358035004</v>
      </c>
      <c r="R84" s="622"/>
      <c r="S84" s="622"/>
      <c r="T84" s="622"/>
      <c r="U84" s="622"/>
    </row>
    <row r="85" spans="1:21" outlineLevel="2">
      <c r="A85" s="613" t="s">
        <v>539</v>
      </c>
      <c r="B85" s="417">
        <v>113</v>
      </c>
      <c r="C85" s="624" t="s">
        <v>380</v>
      </c>
      <c r="D85" s="95">
        <v>11168</v>
      </c>
      <c r="E85" s="95">
        <v>6543</v>
      </c>
      <c r="F85" s="614">
        <v>0.58587034383954195</v>
      </c>
      <c r="G85" s="615">
        <v>1730</v>
      </c>
      <c r="H85" s="614">
        <v>0.15490687679083101</v>
      </c>
      <c r="I85" s="95">
        <v>123</v>
      </c>
      <c r="J85" s="619">
        <v>1.10136103151862E-2</v>
      </c>
      <c r="K85" s="95">
        <v>43</v>
      </c>
      <c r="L85" s="619">
        <v>3.8502865329512899E-3</v>
      </c>
      <c r="M85" s="95">
        <v>10</v>
      </c>
      <c r="N85" s="619">
        <v>8.9541547277937001E-4</v>
      </c>
      <c r="O85" s="620">
        <v>8449</v>
      </c>
      <c r="P85" s="621">
        <v>0.75653653295128898</v>
      </c>
      <c r="R85" s="622"/>
      <c r="S85" s="622"/>
      <c r="T85" s="622"/>
      <c r="U85" s="622"/>
    </row>
    <row r="86" spans="1:21" outlineLevel="2">
      <c r="A86" s="613" t="s">
        <v>539</v>
      </c>
      <c r="B86" s="417">
        <v>240</v>
      </c>
      <c r="C86" s="624" t="s">
        <v>384</v>
      </c>
      <c r="D86" s="95">
        <v>12571</v>
      </c>
      <c r="E86" s="95">
        <v>6516</v>
      </c>
      <c r="F86" s="614">
        <v>0.51833585235860302</v>
      </c>
      <c r="G86" s="615">
        <v>1630</v>
      </c>
      <c r="H86" s="614">
        <v>0.12966351125606601</v>
      </c>
      <c r="I86" s="95">
        <v>251</v>
      </c>
      <c r="J86" s="619">
        <v>1.9966589770105798E-2</v>
      </c>
      <c r="K86" s="95">
        <v>100</v>
      </c>
      <c r="L86" s="619">
        <v>7.9548166414764102E-3</v>
      </c>
      <c r="M86" s="95">
        <v>16</v>
      </c>
      <c r="N86" s="619">
        <v>1.2727706626362301E-3</v>
      </c>
      <c r="O86" s="620">
        <v>8513</v>
      </c>
      <c r="P86" s="621">
        <v>0.67719354068888704</v>
      </c>
      <c r="Q86" s="622"/>
      <c r="R86" s="622"/>
      <c r="S86" s="622"/>
      <c r="T86" s="622"/>
      <c r="U86" s="622"/>
    </row>
    <row r="87" spans="1:21" outlineLevel="2">
      <c r="A87" s="613" t="s">
        <v>539</v>
      </c>
      <c r="B87" s="417">
        <v>306</v>
      </c>
      <c r="C87" s="624" t="s">
        <v>386</v>
      </c>
      <c r="D87" s="95">
        <v>6491</v>
      </c>
      <c r="E87" s="95">
        <v>4241</v>
      </c>
      <c r="F87" s="614">
        <v>0.65336619935295004</v>
      </c>
      <c r="G87" s="615">
        <v>849</v>
      </c>
      <c r="H87" s="614">
        <v>0.13079648744415301</v>
      </c>
      <c r="I87" s="95">
        <v>98</v>
      </c>
      <c r="J87" s="619">
        <v>1.50978277615159E-2</v>
      </c>
      <c r="K87" s="95">
        <v>42</v>
      </c>
      <c r="L87" s="619">
        <v>6.47049761207826E-3</v>
      </c>
      <c r="M87" s="95">
        <v>1</v>
      </c>
      <c r="N87" s="619">
        <v>1.54059466954244E-4</v>
      </c>
      <c r="O87" s="620">
        <v>5231</v>
      </c>
      <c r="P87" s="621">
        <v>0.805885071637652</v>
      </c>
      <c r="Q87" s="622"/>
      <c r="R87" s="622"/>
      <c r="S87" s="622"/>
      <c r="T87" s="622"/>
      <c r="U87" s="622"/>
    </row>
    <row r="88" spans="1:21" outlineLevel="2">
      <c r="A88" s="613" t="s">
        <v>539</v>
      </c>
      <c r="B88" s="417">
        <v>347</v>
      </c>
      <c r="C88" s="624" t="s">
        <v>387</v>
      </c>
      <c r="D88" s="95">
        <v>4961</v>
      </c>
      <c r="E88" s="95">
        <v>2937</v>
      </c>
      <c r="F88" s="614">
        <v>0.59201773835920202</v>
      </c>
      <c r="G88" s="615">
        <v>644</v>
      </c>
      <c r="H88" s="614">
        <v>0.12981253779479901</v>
      </c>
      <c r="I88" s="95">
        <v>99</v>
      </c>
      <c r="J88" s="619">
        <v>1.9955654101995599E-2</v>
      </c>
      <c r="K88" s="95">
        <v>31</v>
      </c>
      <c r="L88" s="619">
        <v>6.2487401733521504E-3</v>
      </c>
      <c r="M88" s="95">
        <v>11</v>
      </c>
      <c r="N88" s="619">
        <v>2.2172949002217299E-3</v>
      </c>
      <c r="O88" s="620">
        <v>3722</v>
      </c>
      <c r="P88" s="621">
        <v>0.75025196532957095</v>
      </c>
      <c r="Q88" s="622"/>
      <c r="R88" s="622"/>
      <c r="S88" s="622"/>
      <c r="T88" s="622"/>
      <c r="U88" s="622"/>
    </row>
    <row r="89" spans="1:21" outlineLevel="2">
      <c r="A89" s="613" t="s">
        <v>539</v>
      </c>
      <c r="B89" s="417">
        <v>501</v>
      </c>
      <c r="C89" s="624" t="s">
        <v>389</v>
      </c>
      <c r="D89" s="95">
        <v>3496</v>
      </c>
      <c r="E89" s="95">
        <v>1825</v>
      </c>
      <c r="F89" s="614">
        <v>0.52202517162471396</v>
      </c>
      <c r="G89" s="615">
        <v>252</v>
      </c>
      <c r="H89" s="614">
        <v>7.2082379862700205E-2</v>
      </c>
      <c r="I89" s="95">
        <v>53</v>
      </c>
      <c r="J89" s="619">
        <v>1.5160183066361599E-2</v>
      </c>
      <c r="K89" s="95">
        <v>24</v>
      </c>
      <c r="L89" s="619">
        <v>6.8649885583523997E-3</v>
      </c>
      <c r="M89" s="95">
        <v>10</v>
      </c>
      <c r="N89" s="619">
        <v>2.8604118993135002E-3</v>
      </c>
      <c r="O89" s="620">
        <v>2164</v>
      </c>
      <c r="P89" s="621">
        <v>0.61899313501144204</v>
      </c>
      <c r="Q89" s="622"/>
      <c r="R89" s="622"/>
      <c r="S89" s="622"/>
      <c r="T89" s="622"/>
      <c r="U89" s="622"/>
    </row>
    <row r="90" spans="1:21" outlineLevel="2">
      <c r="A90" s="613" t="s">
        <v>539</v>
      </c>
      <c r="B90" s="417">
        <v>628</v>
      </c>
      <c r="C90" s="624" t="s">
        <v>391</v>
      </c>
      <c r="D90" s="95">
        <v>9963</v>
      </c>
      <c r="E90" s="95">
        <v>7064</v>
      </c>
      <c r="F90" s="614">
        <v>0.70902338653016195</v>
      </c>
      <c r="G90" s="615">
        <v>595</v>
      </c>
      <c r="H90" s="614">
        <v>5.9720967580046198E-2</v>
      </c>
      <c r="I90" s="95">
        <v>202</v>
      </c>
      <c r="J90" s="619">
        <v>2.0275017564990502E-2</v>
      </c>
      <c r="K90" s="95">
        <v>47</v>
      </c>
      <c r="L90" s="619">
        <v>4.7174545819532298E-3</v>
      </c>
      <c r="M90" s="95">
        <v>18</v>
      </c>
      <c r="N90" s="619">
        <v>1.806684733514E-3</v>
      </c>
      <c r="O90" s="620">
        <v>7926</v>
      </c>
      <c r="P90" s="621">
        <v>0.795543510990665</v>
      </c>
      <c r="Q90" s="622"/>
      <c r="R90" s="622"/>
      <c r="S90" s="622"/>
      <c r="T90" s="622"/>
      <c r="U90" s="622"/>
    </row>
    <row r="91" spans="1:21" outlineLevel="2">
      <c r="A91" s="613" t="s">
        <v>539</v>
      </c>
      <c r="B91" s="417">
        <v>656</v>
      </c>
      <c r="C91" s="624" t="s">
        <v>392</v>
      </c>
      <c r="D91" s="95">
        <v>18757</v>
      </c>
      <c r="E91" s="95">
        <v>7391</v>
      </c>
      <c r="F91" s="614">
        <v>0.39403955856480199</v>
      </c>
      <c r="G91" s="615">
        <v>4645</v>
      </c>
      <c r="H91" s="614">
        <v>0.247640880737858</v>
      </c>
      <c r="I91" s="95">
        <v>253</v>
      </c>
      <c r="J91" s="619">
        <v>1.3488297702191201E-2</v>
      </c>
      <c r="K91" s="95">
        <v>110</v>
      </c>
      <c r="L91" s="619">
        <v>5.8644772618222504E-3</v>
      </c>
      <c r="M91" s="95">
        <v>21</v>
      </c>
      <c r="N91" s="619">
        <v>1.11958202271152E-3</v>
      </c>
      <c r="O91" s="620">
        <v>12420</v>
      </c>
      <c r="P91" s="621">
        <v>0.66215279628938495</v>
      </c>
      <c r="Q91" s="622"/>
      <c r="R91" s="622"/>
      <c r="S91" s="622"/>
      <c r="T91" s="622"/>
      <c r="U91" s="622"/>
    </row>
    <row r="92" spans="1:21" outlineLevel="2">
      <c r="A92" s="613" t="s">
        <v>539</v>
      </c>
      <c r="B92" s="417">
        <v>42</v>
      </c>
      <c r="C92" s="624" t="s">
        <v>377</v>
      </c>
      <c r="D92" s="95">
        <v>28673</v>
      </c>
      <c r="E92" s="95">
        <v>18877</v>
      </c>
      <c r="F92" s="614">
        <v>0.65835454957625605</v>
      </c>
      <c r="G92" s="615">
        <v>8791</v>
      </c>
      <c r="H92" s="614">
        <v>0.30659505458096498</v>
      </c>
      <c r="I92" s="95">
        <v>536</v>
      </c>
      <c r="J92" s="619">
        <v>1.86935444494821E-2</v>
      </c>
      <c r="K92" s="95">
        <v>255</v>
      </c>
      <c r="L92" s="619">
        <v>8.89338401980958E-3</v>
      </c>
      <c r="M92" s="95">
        <v>43</v>
      </c>
      <c r="N92" s="619">
        <v>1.4996686778502399E-3</v>
      </c>
      <c r="O92" s="620">
        <v>28502</v>
      </c>
      <c r="P92" s="621">
        <v>0.99403620130436299</v>
      </c>
      <c r="Q92" s="622"/>
      <c r="R92" s="622"/>
      <c r="S92" s="622"/>
      <c r="T92" s="622"/>
      <c r="U92" s="622"/>
    </row>
    <row r="93" spans="1:21" ht="12.75" outlineLevel="2">
      <c r="D93"/>
      <c r="E93"/>
      <c r="F93"/>
      <c r="G93"/>
      <c r="H93"/>
      <c r="I93"/>
      <c r="J93"/>
      <c r="Q93" s="622"/>
      <c r="R93" s="622"/>
      <c r="S93" s="622"/>
      <c r="T93" s="622"/>
      <c r="U93" s="622"/>
    </row>
    <row r="94" spans="1:21" ht="12.75" outlineLevel="2">
      <c r="D94"/>
      <c r="E94"/>
      <c r="F94"/>
      <c r="G94"/>
      <c r="H94"/>
      <c r="I94"/>
      <c r="J94"/>
      <c r="Q94" s="622"/>
      <c r="R94" s="622"/>
      <c r="S94" s="622"/>
      <c r="T94" s="622"/>
      <c r="U94" s="622"/>
    </row>
    <row r="95" spans="1:21" ht="12" customHeight="1" outlineLevel="2">
      <c r="A95" s="776" t="s">
        <v>325</v>
      </c>
      <c r="B95" s="781" t="s">
        <v>326</v>
      </c>
      <c r="C95" s="782"/>
      <c r="D95" s="506" t="s">
        <v>292</v>
      </c>
      <c r="E95" s="636"/>
      <c r="F95" s="529"/>
      <c r="G95" s="506"/>
      <c r="H95" s="506"/>
      <c r="I95" s="506"/>
      <c r="J95" s="506"/>
      <c r="K95" s="506"/>
      <c r="L95" s="506"/>
      <c r="M95" s="506"/>
      <c r="N95" s="506"/>
      <c r="O95" s="506"/>
      <c r="P95" s="467"/>
    </row>
    <row r="96" spans="1:21" ht="12" customHeight="1" outlineLevel="2">
      <c r="A96" s="777"/>
      <c r="B96" s="781" t="s">
        <v>327</v>
      </c>
      <c r="C96" s="782"/>
      <c r="D96" s="782"/>
      <c r="E96" s="529" t="s">
        <v>292</v>
      </c>
      <c r="F96" s="529"/>
      <c r="H96" s="529"/>
      <c r="I96" s="529"/>
      <c r="J96" s="529"/>
      <c r="K96" s="529"/>
      <c r="L96" s="529"/>
      <c r="M96" s="529"/>
      <c r="N96" s="529"/>
      <c r="O96" s="529"/>
      <c r="P96" s="532"/>
      <c r="Q96" s="622"/>
      <c r="R96" s="622"/>
    </row>
    <row r="97" spans="1:18" ht="12" customHeight="1" outlineLevel="2">
      <c r="A97" s="777"/>
      <c r="B97" s="785" t="s">
        <v>328</v>
      </c>
      <c r="C97" s="782"/>
      <c r="D97" s="782"/>
      <c r="E97" s="782"/>
      <c r="F97" s="782"/>
      <c r="G97" s="782"/>
      <c r="H97" s="782"/>
      <c r="I97" s="529"/>
      <c r="J97" s="529"/>
      <c r="K97" s="529"/>
      <c r="L97" s="529"/>
      <c r="M97" s="529"/>
      <c r="N97" s="529"/>
      <c r="O97" s="529"/>
      <c r="P97" s="532"/>
      <c r="Q97" s="622"/>
      <c r="R97" s="622"/>
    </row>
    <row r="98" spans="1:18" ht="12" customHeight="1" outlineLevel="2">
      <c r="A98" s="778"/>
      <c r="B98" s="786" t="s">
        <v>552</v>
      </c>
      <c r="C98" s="787"/>
      <c r="D98" s="787"/>
      <c r="E98" s="787"/>
      <c r="F98" s="787"/>
      <c r="G98" s="787"/>
      <c r="H98" s="787"/>
      <c r="I98" s="787"/>
      <c r="J98" s="787"/>
      <c r="K98" s="787"/>
      <c r="L98" s="787"/>
      <c r="M98" s="787"/>
      <c r="N98" s="787"/>
      <c r="O98" s="787"/>
      <c r="P98" s="788"/>
      <c r="Q98" s="622"/>
      <c r="R98" s="622"/>
    </row>
    <row r="99" spans="1:18" ht="12" customHeight="1" outlineLevel="2">
      <c r="A99" s="38" t="s">
        <v>330</v>
      </c>
      <c r="B99" s="188" t="s">
        <v>331</v>
      </c>
      <c r="C99" s="189"/>
      <c r="D99" s="189"/>
      <c r="E99" s="189"/>
      <c r="F99" s="189"/>
      <c r="G99" s="189"/>
      <c r="H99" s="189"/>
      <c r="I99" s="189"/>
      <c r="J99" s="189"/>
      <c r="K99" s="189"/>
      <c r="L99" s="189"/>
      <c r="M99" s="189"/>
      <c r="N99" s="189"/>
      <c r="O99" s="189"/>
      <c r="P99" s="533"/>
      <c r="Q99" s="622"/>
      <c r="R99" s="622"/>
    </row>
    <row r="100" spans="1:18" ht="12" customHeight="1" outlineLevel="2">
      <c r="A100" s="604" t="s">
        <v>332</v>
      </c>
      <c r="B100" s="188" t="s">
        <v>333</v>
      </c>
      <c r="C100" s="189"/>
      <c r="D100" s="189"/>
      <c r="E100" s="189"/>
      <c r="F100" s="189"/>
      <c r="G100" s="189"/>
      <c r="H100" s="189"/>
      <c r="I100" s="189"/>
      <c r="J100" s="189"/>
      <c r="K100" s="189"/>
      <c r="L100" s="189"/>
      <c r="M100" s="189"/>
      <c r="N100" s="189"/>
      <c r="O100" s="189"/>
      <c r="P100" s="533"/>
      <c r="Q100" s="622"/>
      <c r="R100" s="622"/>
    </row>
    <row r="101" spans="1:18" ht="15.75" customHeight="1" outlineLevel="2">
      <c r="Q101" s="622"/>
      <c r="R101" s="622"/>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627" t="s">
        <v>531</v>
      </c>
      <c r="BH116" s="628" t="e">
        <v>#REF!</v>
      </c>
      <c r="BM116" s="627" t="s">
        <v>531</v>
      </c>
      <c r="BN116" s="628" t="e">
        <v>#REF!</v>
      </c>
    </row>
    <row r="117" spans="2:66" ht="12.75" outlineLevel="2">
      <c r="BG117" s="630" t="s">
        <v>533</v>
      </c>
      <c r="BH117" s="631" t="e">
        <v>#REF!</v>
      </c>
      <c r="BM117" s="630" t="s">
        <v>533</v>
      </c>
      <c r="BN117" s="631" t="e">
        <v>#REF!</v>
      </c>
    </row>
    <row r="118" spans="2:66" ht="12.75" outlineLevel="2">
      <c r="BG118" s="630" t="s">
        <v>535</v>
      </c>
      <c r="BH118" s="631" t="e">
        <v>#REF!</v>
      </c>
      <c r="BM118" s="630" t="s">
        <v>535</v>
      </c>
      <c r="BN118" s="631" t="e">
        <v>#REF!</v>
      </c>
    </row>
    <row r="119" spans="2:66" ht="12.75" outlineLevel="2">
      <c r="BG119" s="632" t="s">
        <v>537</v>
      </c>
      <c r="BH119" s="633" t="e">
        <v>#REF!</v>
      </c>
      <c r="BM119" s="632" t="s">
        <v>537</v>
      </c>
      <c r="BN119" s="633" t="e">
        <v>#REF!</v>
      </c>
    </row>
    <row r="120" spans="2:66" ht="12.75" outlineLevel="2"/>
    <row r="121" spans="2:66" ht="12.75" outlineLevel="2"/>
    <row r="122" spans="2:66" s="487" customFormat="1" ht="12.75" outlineLevel="1">
      <c r="B122"/>
      <c r="C122"/>
      <c r="D122" s="622"/>
      <c r="E122" s="622"/>
      <c r="F122" s="622"/>
      <c r="G122" s="622"/>
      <c r="H122" s="622"/>
      <c r="I122" s="622"/>
      <c r="J122" s="622"/>
      <c r="K122" s="622"/>
      <c r="L122" s="622"/>
      <c r="M122" s="622"/>
      <c r="N122" s="622"/>
      <c r="O122" s="622"/>
      <c r="P122" s="6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B95:C95"/>
    <mergeCell ref="B96:D96"/>
    <mergeCell ref="B97:H97"/>
    <mergeCell ref="B98:P98"/>
    <mergeCell ref="A2:A4"/>
    <mergeCell ref="A95:A98"/>
    <mergeCell ref="B2:B4"/>
    <mergeCell ref="C2:C3"/>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workbookViewId="0">
      <pane xSplit="3" ySplit="4" topLeftCell="D5" activePane="bottomRight" state="frozen"/>
      <selection pane="topRight"/>
      <selection pane="bottomLeft"/>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605"/>
      <c r="C1" s="606" t="s">
        <v>291</v>
      </c>
      <c r="D1" s="98" t="s">
        <v>292</v>
      </c>
      <c r="E1" s="795" t="s">
        <v>553</v>
      </c>
      <c r="F1" s="795"/>
      <c r="G1" s="795"/>
      <c r="H1" s="795"/>
      <c r="I1" s="795"/>
      <c r="J1" s="795"/>
      <c r="K1" s="795"/>
      <c r="L1" s="795"/>
      <c r="M1" s="795"/>
      <c r="N1" s="795"/>
      <c r="O1" s="795"/>
      <c r="P1" s="795"/>
      <c r="Q1" s="18" t="s">
        <v>314</v>
      </c>
    </row>
    <row r="2" spans="1:20" ht="47.25" customHeight="1">
      <c r="A2" s="793" t="s">
        <v>296</v>
      </c>
      <c r="B2" s="801" t="s">
        <v>295</v>
      </c>
      <c r="C2" s="802"/>
      <c r="D2" s="490" t="s">
        <v>297</v>
      </c>
      <c r="E2" s="800" t="s">
        <v>298</v>
      </c>
      <c r="F2" s="800"/>
      <c r="G2" s="800" t="s">
        <v>299</v>
      </c>
      <c r="H2" s="800"/>
      <c r="I2" s="800" t="s">
        <v>529</v>
      </c>
      <c r="J2" s="800"/>
      <c r="K2" s="800" t="s">
        <v>304</v>
      </c>
      <c r="L2" s="800"/>
      <c r="M2" s="800" t="s">
        <v>305</v>
      </c>
      <c r="N2" s="800"/>
      <c r="O2" s="790" t="s">
        <v>530</v>
      </c>
      <c r="P2" s="790"/>
      <c r="T2" s="2"/>
    </row>
    <row r="3" spans="1:20" ht="34.5" customHeight="1" outlineLevel="1">
      <c r="A3" s="793"/>
      <c r="B3" s="803"/>
      <c r="C3" s="804"/>
      <c r="D3" s="403" t="s">
        <v>307</v>
      </c>
      <c r="E3" s="403" t="s">
        <v>308</v>
      </c>
      <c r="F3" s="403" t="s">
        <v>309</v>
      </c>
      <c r="G3" s="403" t="s">
        <v>308</v>
      </c>
      <c r="H3" s="403" t="s">
        <v>309</v>
      </c>
      <c r="I3" s="403" t="s">
        <v>308</v>
      </c>
      <c r="J3" s="403" t="s">
        <v>309</v>
      </c>
      <c r="K3" s="403" t="s">
        <v>308</v>
      </c>
      <c r="L3" s="403" t="s">
        <v>309</v>
      </c>
      <c r="M3" s="403" t="s">
        <v>312</v>
      </c>
      <c r="N3" s="403" t="s">
        <v>338</v>
      </c>
      <c r="O3" s="403" t="s">
        <v>310</v>
      </c>
      <c r="P3" s="403" t="s">
        <v>311</v>
      </c>
    </row>
    <row r="4" spans="1:20" ht="17.25" customHeight="1">
      <c r="A4" s="805" t="s">
        <v>554</v>
      </c>
      <c r="B4" s="806"/>
      <c r="C4" s="807"/>
      <c r="D4" s="607">
        <v>5679043</v>
      </c>
      <c r="E4" s="607">
        <v>2002510</v>
      </c>
      <c r="F4" s="608">
        <v>0.35261398795536503</v>
      </c>
      <c r="G4" s="607">
        <v>3670779</v>
      </c>
      <c r="H4" s="608">
        <v>0.64637281316588002</v>
      </c>
      <c r="I4" s="607">
        <v>86903</v>
      </c>
      <c r="J4" s="608">
        <v>1.5302402182903E-2</v>
      </c>
      <c r="K4" s="607">
        <v>90563</v>
      </c>
      <c r="L4" s="608">
        <v>1.59468769650098E-2</v>
      </c>
      <c r="M4" s="607">
        <v>10118</v>
      </c>
      <c r="N4" s="608">
        <v>1.7816382091137501E-3</v>
      </c>
      <c r="O4" s="607">
        <v>5860873</v>
      </c>
      <c r="P4" s="617">
        <v>100</v>
      </c>
    </row>
    <row r="5" spans="1:20" ht="15">
      <c r="A5" s="609"/>
      <c r="B5" s="609"/>
      <c r="C5" s="610" t="s">
        <v>555</v>
      </c>
      <c r="D5" s="611">
        <v>265907</v>
      </c>
      <c r="E5" s="611">
        <v>229061</v>
      </c>
      <c r="F5" s="612">
        <v>0.86143275656526497</v>
      </c>
      <c r="G5" s="611">
        <v>34245</v>
      </c>
      <c r="H5" s="612">
        <v>0.12878562805793001</v>
      </c>
      <c r="I5" s="611">
        <v>4256</v>
      </c>
      <c r="J5" s="612">
        <v>1.6005595941438199E-2</v>
      </c>
      <c r="K5" s="611">
        <v>2131</v>
      </c>
      <c r="L5" s="612">
        <v>8.0140801107154002E-3</v>
      </c>
      <c r="M5" s="611">
        <v>541</v>
      </c>
      <c r="N5" s="612">
        <v>2.0345459126687102E-3</v>
      </c>
      <c r="O5" s="611">
        <v>270234</v>
      </c>
      <c r="P5" s="618">
        <v>100</v>
      </c>
    </row>
    <row r="6" spans="1:20" ht="15">
      <c r="A6" s="613" t="s">
        <v>555</v>
      </c>
      <c r="B6" s="417">
        <v>120</v>
      </c>
      <c r="C6" s="12" t="s">
        <v>349</v>
      </c>
      <c r="D6" s="95">
        <v>28944</v>
      </c>
      <c r="E6" s="95">
        <v>23148</v>
      </c>
      <c r="F6" s="614">
        <v>0.79975124378109497</v>
      </c>
      <c r="G6" s="615">
        <v>1316</v>
      </c>
      <c r="H6" s="614">
        <v>4.5467108899944701E-2</v>
      </c>
      <c r="I6" s="95">
        <v>373</v>
      </c>
      <c r="J6" s="619">
        <v>1.28869541182974E-2</v>
      </c>
      <c r="K6" s="95">
        <v>167</v>
      </c>
      <c r="L6" s="619">
        <v>5.76976229961305E-3</v>
      </c>
      <c r="M6" s="95">
        <v>55</v>
      </c>
      <c r="N6" s="619">
        <v>1.9002211166390299E-3</v>
      </c>
      <c r="O6" s="620">
        <v>25059</v>
      </c>
      <c r="P6" s="621">
        <v>0.86577529021558897</v>
      </c>
    </row>
    <row r="7" spans="1:20" ht="15">
      <c r="A7" s="613" t="s">
        <v>555</v>
      </c>
      <c r="B7" s="417">
        <v>154</v>
      </c>
      <c r="C7" s="12" t="s">
        <v>350</v>
      </c>
      <c r="D7" s="95">
        <v>93976</v>
      </c>
      <c r="E7" s="95">
        <v>79852</v>
      </c>
      <c r="F7" s="614">
        <v>0.84970630799352997</v>
      </c>
      <c r="G7" s="615">
        <v>19582</v>
      </c>
      <c r="H7" s="614">
        <v>0.20837235038733301</v>
      </c>
      <c r="I7" s="95">
        <v>1905</v>
      </c>
      <c r="J7" s="619">
        <v>2.0271133055248199E-2</v>
      </c>
      <c r="K7" s="95">
        <v>1431</v>
      </c>
      <c r="L7" s="619">
        <v>1.5227292074572201E-2</v>
      </c>
      <c r="M7" s="95">
        <v>195</v>
      </c>
      <c r="N7" s="619">
        <v>2.0749978717970502E-3</v>
      </c>
      <c r="O7" s="620">
        <v>102965</v>
      </c>
      <c r="P7" s="621">
        <v>1.0956520813824799</v>
      </c>
    </row>
    <row r="8" spans="1:20" ht="15">
      <c r="A8" s="613" t="s">
        <v>555</v>
      </c>
      <c r="B8" s="417">
        <v>250</v>
      </c>
      <c r="C8" s="12" t="s">
        <v>351</v>
      </c>
      <c r="D8" s="95">
        <v>56596</v>
      </c>
      <c r="E8" s="95">
        <v>48992</v>
      </c>
      <c r="F8" s="614">
        <v>0.86564421513887901</v>
      </c>
      <c r="G8" s="615">
        <v>8548</v>
      </c>
      <c r="H8" s="614">
        <v>0.15103540886281699</v>
      </c>
      <c r="I8" s="95">
        <v>711</v>
      </c>
      <c r="J8" s="619">
        <v>1.2562725280938601E-2</v>
      </c>
      <c r="K8" s="95">
        <v>199</v>
      </c>
      <c r="L8" s="619">
        <v>3.5161495512050301E-3</v>
      </c>
      <c r="M8" s="95">
        <v>86</v>
      </c>
      <c r="N8" s="619">
        <v>1.51954201710368E-3</v>
      </c>
      <c r="O8" s="620">
        <v>58536</v>
      </c>
      <c r="P8" s="621">
        <v>1.03427804085094</v>
      </c>
    </row>
    <row r="9" spans="1:20" ht="15">
      <c r="A9" s="613" t="s">
        <v>555</v>
      </c>
      <c r="B9" s="417">
        <v>495</v>
      </c>
      <c r="C9" s="12" t="s">
        <v>352</v>
      </c>
      <c r="D9" s="95">
        <v>29853</v>
      </c>
      <c r="E9" s="95">
        <v>26739</v>
      </c>
      <c r="F9" s="614">
        <v>0.89568887548990095</v>
      </c>
      <c r="G9" s="615">
        <v>1196</v>
      </c>
      <c r="H9" s="614">
        <v>4.0062975245368997E-2</v>
      </c>
      <c r="I9" s="95">
        <v>389</v>
      </c>
      <c r="J9" s="619">
        <v>1.30305161960272E-2</v>
      </c>
      <c r="K9" s="95">
        <v>118</v>
      </c>
      <c r="L9" s="619">
        <v>3.95270157103139E-3</v>
      </c>
      <c r="M9" s="95">
        <v>32</v>
      </c>
      <c r="N9" s="619">
        <v>1.0719190701102099E-3</v>
      </c>
      <c r="O9" s="620">
        <v>28474</v>
      </c>
      <c r="P9" s="621">
        <v>0.95380698757243798</v>
      </c>
    </row>
    <row r="10" spans="1:20" ht="15">
      <c r="A10" s="613" t="s">
        <v>555</v>
      </c>
      <c r="B10" s="417">
        <v>790</v>
      </c>
      <c r="C10" s="12" t="s">
        <v>353</v>
      </c>
      <c r="D10" s="95">
        <v>29542</v>
      </c>
      <c r="E10" s="95">
        <v>25495</v>
      </c>
      <c r="F10" s="614">
        <v>0.86300859792837303</v>
      </c>
      <c r="G10" s="615">
        <v>1953</v>
      </c>
      <c r="H10" s="614">
        <v>6.6109268160584905E-2</v>
      </c>
      <c r="I10" s="95">
        <v>452</v>
      </c>
      <c r="J10" s="619">
        <v>1.5300250490826599E-2</v>
      </c>
      <c r="K10" s="95">
        <v>149</v>
      </c>
      <c r="L10" s="619">
        <v>5.0436666440999301E-3</v>
      </c>
      <c r="M10" s="95">
        <v>133</v>
      </c>
      <c r="N10" s="619">
        <v>4.5020648568140304E-3</v>
      </c>
      <c r="O10" s="620">
        <v>28182</v>
      </c>
      <c r="P10" s="621">
        <v>0.95396384808069901</v>
      </c>
    </row>
    <row r="11" spans="1:20" ht="15">
      <c r="A11" s="613" t="s">
        <v>555</v>
      </c>
      <c r="B11" s="417">
        <v>895</v>
      </c>
      <c r="C11" s="12" t="s">
        <v>354</v>
      </c>
      <c r="D11" s="95">
        <v>26996</v>
      </c>
      <c r="E11" s="95">
        <v>24835</v>
      </c>
      <c r="F11" s="614">
        <v>0.91995110386723999</v>
      </c>
      <c r="G11" s="615">
        <v>1650</v>
      </c>
      <c r="H11" s="614">
        <v>6.1120165950511202E-2</v>
      </c>
      <c r="I11" s="95">
        <v>426</v>
      </c>
      <c r="J11" s="619">
        <v>1.5780115572677399E-2</v>
      </c>
      <c r="K11" s="95">
        <v>67</v>
      </c>
      <c r="L11" s="619">
        <v>2.4818491628389402E-3</v>
      </c>
      <c r="M11" s="95">
        <v>40</v>
      </c>
      <c r="N11" s="619">
        <v>1.4817009927396701E-3</v>
      </c>
      <c r="O11" s="620">
        <v>27018</v>
      </c>
      <c r="P11" s="621">
        <v>1.0008149355460101</v>
      </c>
    </row>
    <row r="12" spans="1:20" ht="18" customHeight="1">
      <c r="A12" s="609"/>
      <c r="B12" s="609"/>
      <c r="C12" s="610" t="s">
        <v>556</v>
      </c>
      <c r="D12" s="611">
        <v>110971</v>
      </c>
      <c r="E12" s="611">
        <v>58719</v>
      </c>
      <c r="F12" s="612">
        <v>0.52913824332483295</v>
      </c>
      <c r="G12" s="611">
        <v>24776</v>
      </c>
      <c r="H12" s="612">
        <v>0.22326553784322001</v>
      </c>
      <c r="I12" s="611">
        <v>1834</v>
      </c>
      <c r="J12" s="612">
        <v>1.6526840345675899E-2</v>
      </c>
      <c r="K12" s="611">
        <v>1901</v>
      </c>
      <c r="L12" s="612">
        <v>1.7130601688729499E-2</v>
      </c>
      <c r="M12" s="611">
        <v>249</v>
      </c>
      <c r="N12" s="612">
        <v>2.2438294689603598E-3</v>
      </c>
      <c r="O12" s="611">
        <v>87479</v>
      </c>
      <c r="P12" s="618">
        <v>78.830505267141902</v>
      </c>
    </row>
    <row r="13" spans="1:20" ht="15">
      <c r="A13" s="613" t="s">
        <v>556</v>
      </c>
      <c r="B13" s="380">
        <v>142</v>
      </c>
      <c r="C13" s="12" t="s">
        <v>339</v>
      </c>
      <c r="D13" s="95">
        <v>4482</v>
      </c>
      <c r="E13" s="95">
        <v>2926</v>
      </c>
      <c r="F13" s="614">
        <v>0.652833556448014</v>
      </c>
      <c r="G13" s="615">
        <v>771</v>
      </c>
      <c r="H13" s="614">
        <v>0.17202141900937101</v>
      </c>
      <c r="I13" s="95">
        <v>78</v>
      </c>
      <c r="J13" s="619">
        <v>1.7402945113788499E-2</v>
      </c>
      <c r="K13" s="95">
        <v>63</v>
      </c>
      <c r="L13" s="619">
        <v>1.40562248995984E-2</v>
      </c>
      <c r="M13" s="95">
        <v>5</v>
      </c>
      <c r="N13" s="619">
        <v>1.11557340473003E-3</v>
      </c>
      <c r="O13" s="620">
        <v>3843</v>
      </c>
      <c r="P13" s="621">
        <v>0.85742971887550201</v>
      </c>
    </row>
    <row r="14" spans="1:20" ht="15">
      <c r="A14" s="613" t="s">
        <v>556</v>
      </c>
      <c r="B14" s="380">
        <v>425</v>
      </c>
      <c r="C14" s="12" t="s">
        <v>341</v>
      </c>
      <c r="D14" s="95">
        <v>8902</v>
      </c>
      <c r="E14" s="95">
        <v>5627</v>
      </c>
      <c r="F14" s="614">
        <v>0.63210514491125602</v>
      </c>
      <c r="G14" s="615">
        <v>2108</v>
      </c>
      <c r="H14" s="614">
        <v>0.236800718939564</v>
      </c>
      <c r="I14" s="95">
        <v>163</v>
      </c>
      <c r="J14" s="619">
        <v>1.8310492024264199E-2</v>
      </c>
      <c r="K14" s="95">
        <v>82</v>
      </c>
      <c r="L14" s="619">
        <v>9.2114131655807695E-3</v>
      </c>
      <c r="M14" s="95">
        <v>19</v>
      </c>
      <c r="N14" s="619">
        <v>2.1343518310492E-3</v>
      </c>
      <c r="O14" s="620">
        <v>7999</v>
      </c>
      <c r="P14" s="621">
        <v>0.89856212087171405</v>
      </c>
    </row>
    <row r="15" spans="1:20" ht="15">
      <c r="A15" s="613" t="s">
        <v>556</v>
      </c>
      <c r="B15" s="380">
        <v>579</v>
      </c>
      <c r="C15" s="12" t="s">
        <v>343</v>
      </c>
      <c r="D15" s="95">
        <v>39161</v>
      </c>
      <c r="E15" s="95">
        <v>25272</v>
      </c>
      <c r="F15" s="614">
        <v>0.64533592094175296</v>
      </c>
      <c r="G15" s="615">
        <v>14379</v>
      </c>
      <c r="H15" s="614">
        <v>0.36717652766783299</v>
      </c>
      <c r="I15" s="95">
        <v>709</v>
      </c>
      <c r="J15" s="619">
        <v>1.8104747069788801E-2</v>
      </c>
      <c r="K15" s="95">
        <v>1590</v>
      </c>
      <c r="L15" s="619">
        <v>4.06016189576364E-2</v>
      </c>
      <c r="M15" s="95">
        <v>144</v>
      </c>
      <c r="N15" s="619">
        <v>3.6771277546538599E-3</v>
      </c>
      <c r="O15" s="620">
        <v>42094</v>
      </c>
      <c r="P15" s="621">
        <v>1.07489594239167</v>
      </c>
    </row>
    <row r="16" spans="1:20" ht="15">
      <c r="A16" s="613" t="s">
        <v>556</v>
      </c>
      <c r="B16" s="380">
        <v>585</v>
      </c>
      <c r="C16" s="12" t="s">
        <v>345</v>
      </c>
      <c r="D16" s="95">
        <v>15675</v>
      </c>
      <c r="E16" s="95">
        <v>6856</v>
      </c>
      <c r="F16" s="614">
        <v>0.43738437001594899</v>
      </c>
      <c r="G16" s="615">
        <v>2386</v>
      </c>
      <c r="H16" s="614">
        <v>0.152216905901116</v>
      </c>
      <c r="I16" s="95">
        <v>276</v>
      </c>
      <c r="J16" s="619">
        <v>1.7607655502392301E-2</v>
      </c>
      <c r="K16" s="95">
        <v>64</v>
      </c>
      <c r="L16" s="619">
        <v>4.0829346092504E-3</v>
      </c>
      <c r="M16" s="95">
        <v>14</v>
      </c>
      <c r="N16" s="619">
        <v>8.93141945773525E-4</v>
      </c>
      <c r="O16" s="620">
        <v>9596</v>
      </c>
      <c r="P16" s="621">
        <v>0.61218500797448205</v>
      </c>
    </row>
    <row r="17" spans="1:16" ht="15">
      <c r="A17" s="613" t="s">
        <v>556</v>
      </c>
      <c r="B17" s="380">
        <v>591</v>
      </c>
      <c r="C17" s="12" t="s">
        <v>347</v>
      </c>
      <c r="D17" s="95">
        <v>20322</v>
      </c>
      <c r="E17" s="95">
        <v>9732</v>
      </c>
      <c r="F17" s="614">
        <v>0.478889873043992</v>
      </c>
      <c r="G17" s="615">
        <v>3938</v>
      </c>
      <c r="H17" s="614">
        <v>0.193780139750025</v>
      </c>
      <c r="I17" s="95">
        <v>283</v>
      </c>
      <c r="J17" s="619">
        <v>1.3925794705245499E-2</v>
      </c>
      <c r="K17" s="95">
        <v>95</v>
      </c>
      <c r="L17" s="619">
        <v>4.6747367385099898E-3</v>
      </c>
      <c r="M17" s="95">
        <v>32</v>
      </c>
      <c r="N17" s="619">
        <v>1.5746481645507299E-3</v>
      </c>
      <c r="O17" s="620">
        <v>14080</v>
      </c>
      <c r="P17" s="621">
        <v>0.69284519240232301</v>
      </c>
    </row>
    <row r="18" spans="1:16" ht="15">
      <c r="A18" s="613" t="s">
        <v>556</v>
      </c>
      <c r="B18" s="380">
        <v>893</v>
      </c>
      <c r="C18" s="12" t="s">
        <v>348</v>
      </c>
      <c r="D18" s="95">
        <v>22429</v>
      </c>
      <c r="E18" s="95">
        <v>8306</v>
      </c>
      <c r="F18" s="614">
        <v>0.37032413393374602</v>
      </c>
      <c r="G18" s="615">
        <v>1194</v>
      </c>
      <c r="H18" s="614">
        <v>5.3234651567167501E-2</v>
      </c>
      <c r="I18" s="95">
        <v>325</v>
      </c>
      <c r="J18" s="619">
        <v>1.4490168977662801E-2</v>
      </c>
      <c r="K18" s="95">
        <v>7</v>
      </c>
      <c r="L18" s="619">
        <v>3.1209594721120002E-4</v>
      </c>
      <c r="M18" s="95">
        <v>35</v>
      </c>
      <c r="N18" s="619">
        <v>1.560479736056E-3</v>
      </c>
      <c r="O18" s="620">
        <v>9867</v>
      </c>
      <c r="P18" s="621">
        <v>0.43992153016184399</v>
      </c>
    </row>
    <row r="19" spans="1:16" ht="15">
      <c r="A19" s="609"/>
      <c r="B19" s="609"/>
      <c r="C19" s="610" t="s">
        <v>545</v>
      </c>
      <c r="D19" s="611">
        <v>77953</v>
      </c>
      <c r="E19" s="611">
        <v>44650</v>
      </c>
      <c r="F19" s="612">
        <v>0.57278103472605302</v>
      </c>
      <c r="G19" s="611">
        <v>11512</v>
      </c>
      <c r="H19" s="612">
        <v>0.14767872949084701</v>
      </c>
      <c r="I19" s="611">
        <v>1255</v>
      </c>
      <c r="J19" s="612">
        <v>1.6099444537092899E-2</v>
      </c>
      <c r="K19" s="611">
        <v>553</v>
      </c>
      <c r="L19" s="612">
        <v>7.0940181904480901E-3</v>
      </c>
      <c r="M19" s="611">
        <v>143</v>
      </c>
      <c r="N19" s="612">
        <v>1.83443870024245E-3</v>
      </c>
      <c r="O19" s="611">
        <v>58113</v>
      </c>
      <c r="P19" s="618">
        <v>74.548766564468295</v>
      </c>
    </row>
    <row r="20" spans="1:16" ht="15">
      <c r="A20" s="613" t="s">
        <v>545</v>
      </c>
      <c r="B20" s="380">
        <v>31</v>
      </c>
      <c r="C20" s="12" t="s">
        <v>366</v>
      </c>
      <c r="D20" s="95">
        <v>29394</v>
      </c>
      <c r="E20" s="95">
        <v>18324</v>
      </c>
      <c r="F20" s="614">
        <v>0.62339252908756904</v>
      </c>
      <c r="G20" s="615">
        <v>3111</v>
      </c>
      <c r="H20" s="614">
        <v>0.105837926107369</v>
      </c>
      <c r="I20" s="95">
        <v>443</v>
      </c>
      <c r="J20" s="619">
        <v>1.50711029461795E-2</v>
      </c>
      <c r="K20" s="95">
        <v>109</v>
      </c>
      <c r="L20" s="619">
        <v>3.7082397768252E-3</v>
      </c>
      <c r="M20" s="95">
        <v>44</v>
      </c>
      <c r="N20" s="619">
        <v>1.4969041300945799E-3</v>
      </c>
      <c r="O20" s="620">
        <v>22031</v>
      </c>
      <c r="P20" s="621">
        <v>0.74950670204803704</v>
      </c>
    </row>
    <row r="21" spans="1:16" ht="15">
      <c r="A21" s="613" t="s">
        <v>545</v>
      </c>
      <c r="B21" s="380">
        <v>190</v>
      </c>
      <c r="C21" s="12" t="s">
        <v>368</v>
      </c>
      <c r="D21" s="95">
        <v>10136</v>
      </c>
      <c r="E21" s="95">
        <v>6469</v>
      </c>
      <c r="F21" s="614">
        <v>0.63822020520915501</v>
      </c>
      <c r="G21" s="615">
        <v>3080</v>
      </c>
      <c r="H21" s="614">
        <v>0.30386740331491702</v>
      </c>
      <c r="I21" s="95">
        <v>199</v>
      </c>
      <c r="J21" s="619">
        <v>1.9632991318074201E-2</v>
      </c>
      <c r="K21" s="95">
        <v>197</v>
      </c>
      <c r="L21" s="619">
        <v>1.9435674822415198E-2</v>
      </c>
      <c r="M21" s="95">
        <v>37</v>
      </c>
      <c r="N21" s="619">
        <v>3.6503551696921901E-3</v>
      </c>
      <c r="O21" s="620">
        <v>9982</v>
      </c>
      <c r="P21" s="621">
        <v>0.98480662983425404</v>
      </c>
    </row>
    <row r="22" spans="1:16" ht="15">
      <c r="A22" s="613" t="s">
        <v>545</v>
      </c>
      <c r="B22" s="380">
        <v>670</v>
      </c>
      <c r="C22" s="616" t="s">
        <v>370</v>
      </c>
      <c r="D22" s="95">
        <v>24855</v>
      </c>
      <c r="E22" s="95">
        <v>13828</v>
      </c>
      <c r="F22" s="614">
        <v>0.55634681150673904</v>
      </c>
      <c r="G22" s="615">
        <v>3640</v>
      </c>
      <c r="H22" s="614">
        <v>0.14644940655803701</v>
      </c>
      <c r="I22" s="95">
        <v>417</v>
      </c>
      <c r="J22" s="619">
        <v>1.67773083886542E-2</v>
      </c>
      <c r="K22" s="95">
        <v>172</v>
      </c>
      <c r="L22" s="619">
        <v>6.9201367934017301E-3</v>
      </c>
      <c r="M22" s="95">
        <v>45</v>
      </c>
      <c r="N22" s="619">
        <v>1.8105009052504499E-3</v>
      </c>
      <c r="O22" s="620">
        <v>18102</v>
      </c>
      <c r="P22" s="621">
        <v>0.72830416415208199</v>
      </c>
    </row>
    <row r="23" spans="1:16" ht="15">
      <c r="A23" s="613" t="s">
        <v>545</v>
      </c>
      <c r="B23" s="380">
        <v>690</v>
      </c>
      <c r="C23" s="616" t="s">
        <v>371</v>
      </c>
      <c r="D23" s="95">
        <v>13568</v>
      </c>
      <c r="E23" s="95">
        <v>6029</v>
      </c>
      <c r="F23" s="614">
        <v>0.44435436320754701</v>
      </c>
      <c r="G23" s="615">
        <v>1681</v>
      </c>
      <c r="H23" s="614">
        <v>0.12389445754717</v>
      </c>
      <c r="I23" s="95">
        <v>196</v>
      </c>
      <c r="J23" s="619">
        <v>1.4445754716981099E-2</v>
      </c>
      <c r="K23" s="95">
        <v>75</v>
      </c>
      <c r="L23" s="619">
        <v>5.5277122641509396E-3</v>
      </c>
      <c r="M23" s="95">
        <v>17</v>
      </c>
      <c r="N23" s="619">
        <v>1.2529481132075499E-3</v>
      </c>
      <c r="O23" s="620">
        <v>7998</v>
      </c>
      <c r="P23" s="621">
        <v>0.58947523584905703</v>
      </c>
    </row>
    <row r="24" spans="1:16" ht="15">
      <c r="A24" s="609"/>
      <c r="B24" s="609"/>
      <c r="C24" s="610" t="s">
        <v>539</v>
      </c>
      <c r="D24" s="611">
        <v>32835</v>
      </c>
      <c r="E24" s="611">
        <v>18033</v>
      </c>
      <c r="F24" s="612">
        <v>0.549200548195523</v>
      </c>
      <c r="G24" s="611">
        <v>4317</v>
      </c>
      <c r="H24" s="612">
        <v>0.131475559616263</v>
      </c>
      <c r="I24" s="611">
        <v>732</v>
      </c>
      <c r="J24" s="612">
        <v>2.2293284604842398E-2</v>
      </c>
      <c r="K24" s="611">
        <v>260</v>
      </c>
      <c r="L24" s="612">
        <v>7.9183797776762599E-3</v>
      </c>
      <c r="M24" s="611">
        <v>61</v>
      </c>
      <c r="N24" s="612">
        <v>1.8577737170701999E-3</v>
      </c>
      <c r="O24" s="611">
        <v>23403</v>
      </c>
      <c r="P24" s="618">
        <v>71.274554591137502</v>
      </c>
    </row>
    <row r="25" spans="1:16" ht="15">
      <c r="A25" s="613" t="s">
        <v>539</v>
      </c>
      <c r="B25" s="380">
        <v>59</v>
      </c>
      <c r="C25" s="616" t="s">
        <v>379</v>
      </c>
      <c r="D25" s="95">
        <v>5292</v>
      </c>
      <c r="E25" s="95">
        <v>2469</v>
      </c>
      <c r="F25" s="614">
        <v>0.46655328798185902</v>
      </c>
      <c r="G25" s="615">
        <v>669</v>
      </c>
      <c r="H25" s="614">
        <v>0.12641723356009099</v>
      </c>
      <c r="I25" s="95">
        <v>106</v>
      </c>
      <c r="J25" s="619">
        <v>2.0030234315948602E-2</v>
      </c>
      <c r="K25" s="95">
        <v>29</v>
      </c>
      <c r="L25" s="619">
        <v>5.4799697656840504E-3</v>
      </c>
      <c r="M25" s="95">
        <v>12</v>
      </c>
      <c r="N25" s="619">
        <v>2.26757369614512E-3</v>
      </c>
      <c r="O25" s="620">
        <v>3285</v>
      </c>
      <c r="P25" s="621">
        <v>0.62074829931972797</v>
      </c>
    </row>
    <row r="26" spans="1:16" ht="15">
      <c r="A26" s="613" t="s">
        <v>539</v>
      </c>
      <c r="B26" s="380">
        <v>411</v>
      </c>
      <c r="C26" s="616" t="s">
        <v>388</v>
      </c>
      <c r="D26" s="95">
        <v>10896</v>
      </c>
      <c r="E26" s="95">
        <v>7244</v>
      </c>
      <c r="F26" s="614">
        <v>0.66483113069016198</v>
      </c>
      <c r="G26" s="615">
        <v>1058</v>
      </c>
      <c r="H26" s="614">
        <v>9.7099853157121899E-2</v>
      </c>
      <c r="I26" s="95">
        <v>201</v>
      </c>
      <c r="J26" s="619">
        <v>1.8447136563876702E-2</v>
      </c>
      <c r="K26" s="95">
        <v>83</v>
      </c>
      <c r="L26" s="619">
        <v>7.61747430249633E-3</v>
      </c>
      <c r="M26" s="95">
        <v>13</v>
      </c>
      <c r="N26" s="619">
        <v>1.19309838472834E-3</v>
      </c>
      <c r="O26" s="620">
        <v>8599</v>
      </c>
      <c r="P26" s="621">
        <v>0.78918869309838502</v>
      </c>
    </row>
    <row r="27" spans="1:16" ht="15">
      <c r="A27" s="613" t="s">
        <v>539</v>
      </c>
      <c r="B27" s="380">
        <v>761</v>
      </c>
      <c r="C27" s="616" t="s">
        <v>393</v>
      </c>
      <c r="D27" s="95">
        <v>16647</v>
      </c>
      <c r="E27" s="95">
        <v>8320</v>
      </c>
      <c r="F27" s="614">
        <v>0.499789751907251</v>
      </c>
      <c r="G27" s="615">
        <v>2590</v>
      </c>
      <c r="H27" s="614">
        <v>0.15558358863458899</v>
      </c>
      <c r="I27" s="95">
        <v>425</v>
      </c>
      <c r="J27" s="619">
        <v>2.55301255481468E-2</v>
      </c>
      <c r="K27" s="95">
        <v>148</v>
      </c>
      <c r="L27" s="619">
        <v>8.8904907791193602E-3</v>
      </c>
      <c r="M27" s="95">
        <v>36</v>
      </c>
      <c r="N27" s="619">
        <v>2.1625518111371401E-3</v>
      </c>
      <c r="O27" s="620">
        <v>11519</v>
      </c>
      <c r="P27" s="621">
        <v>0.69195650868024305</v>
      </c>
    </row>
    <row r="28" spans="1:16" ht="15">
      <c r="A28" s="609"/>
      <c r="B28" s="609"/>
      <c r="C28" s="610" t="s">
        <v>542</v>
      </c>
      <c r="D28" s="611">
        <v>456867</v>
      </c>
      <c r="E28" s="611">
        <v>120870</v>
      </c>
      <c r="F28" s="612">
        <v>0.264562772097788</v>
      </c>
      <c r="G28" s="611">
        <v>335523</v>
      </c>
      <c r="H28" s="612">
        <v>0.73439972683516197</v>
      </c>
      <c r="I28" s="611">
        <v>4909</v>
      </c>
      <c r="J28" s="612">
        <v>1.07449213885004E-2</v>
      </c>
      <c r="K28" s="611">
        <v>3351</v>
      </c>
      <c r="L28" s="612">
        <v>7.33473855629757E-3</v>
      </c>
      <c r="M28" s="611">
        <v>474</v>
      </c>
      <c r="N28" s="612">
        <v>1.0375010670501501E-3</v>
      </c>
      <c r="O28" s="611">
        <v>465127</v>
      </c>
      <c r="P28" s="618">
        <v>100</v>
      </c>
    </row>
    <row r="29" spans="1:16" ht="15">
      <c r="A29" s="613" t="s">
        <v>542</v>
      </c>
      <c r="B29" s="380">
        <v>2</v>
      </c>
      <c r="C29" s="616" t="s">
        <v>412</v>
      </c>
      <c r="D29" s="95">
        <v>21126</v>
      </c>
      <c r="E29" s="95">
        <v>11830</v>
      </c>
      <c r="F29" s="614">
        <v>0.55997349237905902</v>
      </c>
      <c r="G29" s="615">
        <v>3205</v>
      </c>
      <c r="H29" s="614">
        <v>0.15170879484994801</v>
      </c>
      <c r="I29" s="95">
        <v>461</v>
      </c>
      <c r="J29" s="619">
        <v>2.1821452238947301E-2</v>
      </c>
      <c r="K29" s="95">
        <v>121</v>
      </c>
      <c r="L29" s="619">
        <v>5.7275395247562196E-3</v>
      </c>
      <c r="M29" s="95">
        <v>33</v>
      </c>
      <c r="N29" s="619">
        <v>1.5620562340244201E-3</v>
      </c>
      <c r="O29" s="620">
        <v>15650</v>
      </c>
      <c r="P29" s="621">
        <v>0.74079333522673496</v>
      </c>
    </row>
    <row r="30" spans="1:16" ht="15">
      <c r="A30" s="613" t="s">
        <v>542</v>
      </c>
      <c r="B30" s="380">
        <v>148</v>
      </c>
      <c r="C30" s="616" t="s">
        <v>415</v>
      </c>
      <c r="D30" s="95">
        <v>70734</v>
      </c>
      <c r="E30" s="95">
        <v>18458</v>
      </c>
      <c r="F30" s="614">
        <v>0.26094947267226498</v>
      </c>
      <c r="G30" s="615">
        <v>37663</v>
      </c>
      <c r="H30" s="614">
        <v>0.53245963751519798</v>
      </c>
      <c r="I30" s="95">
        <v>693</v>
      </c>
      <c r="J30" s="619">
        <v>9.7972686402578706E-3</v>
      </c>
      <c r="K30" s="95">
        <v>327</v>
      </c>
      <c r="L30" s="619">
        <v>4.6229536008143201E-3</v>
      </c>
      <c r="M30" s="95">
        <v>62</v>
      </c>
      <c r="N30" s="619">
        <v>8.7652331269262303E-4</v>
      </c>
      <c r="O30" s="620">
        <v>57203</v>
      </c>
      <c r="P30" s="621">
        <v>0.808705855741228</v>
      </c>
    </row>
    <row r="31" spans="1:16" ht="15">
      <c r="A31" s="613" t="s">
        <v>542</v>
      </c>
      <c r="B31" s="380">
        <v>607</v>
      </c>
      <c r="C31" s="616" t="s">
        <v>426</v>
      </c>
      <c r="D31" s="95">
        <v>27622</v>
      </c>
      <c r="E31" s="95">
        <v>4112</v>
      </c>
      <c r="F31" s="614">
        <v>0.14886684526826399</v>
      </c>
      <c r="G31" s="615">
        <v>15005</v>
      </c>
      <c r="H31" s="614">
        <v>0.54322641372818803</v>
      </c>
      <c r="I31" s="95">
        <v>181</v>
      </c>
      <c r="J31" s="619">
        <v>6.5527478097168902E-3</v>
      </c>
      <c r="K31" s="95">
        <v>101</v>
      </c>
      <c r="L31" s="619">
        <v>3.65650568387517E-3</v>
      </c>
      <c r="M31" s="95">
        <v>19</v>
      </c>
      <c r="N31" s="619">
        <v>6.8785750488740895E-4</v>
      </c>
      <c r="O31" s="620">
        <v>19418</v>
      </c>
      <c r="P31" s="621">
        <v>0.70299036999493203</v>
      </c>
    </row>
    <row r="32" spans="1:16" ht="15">
      <c r="A32" s="613" t="s">
        <v>542</v>
      </c>
      <c r="B32" s="380">
        <v>697</v>
      </c>
      <c r="C32" s="616" t="s">
        <v>433</v>
      </c>
      <c r="D32" s="95">
        <v>40538</v>
      </c>
      <c r="E32" s="95">
        <v>16696</v>
      </c>
      <c r="F32" s="614">
        <v>0.41186047658986602</v>
      </c>
      <c r="G32" s="615">
        <v>16984</v>
      </c>
      <c r="H32" s="614">
        <v>0.41896492180176598</v>
      </c>
      <c r="I32" s="95">
        <v>421</v>
      </c>
      <c r="J32" s="619">
        <v>1.0385317479895399E-2</v>
      </c>
      <c r="K32" s="95">
        <v>263</v>
      </c>
      <c r="L32" s="619">
        <v>6.48773989836696E-3</v>
      </c>
      <c r="M32" s="95">
        <v>26</v>
      </c>
      <c r="N32" s="619">
        <v>6.4137352607430097E-4</v>
      </c>
      <c r="O32" s="620">
        <v>34390</v>
      </c>
      <c r="P32" s="621">
        <v>0.84833982929596896</v>
      </c>
    </row>
    <row r="33" spans="1:16" ht="15">
      <c r="A33" s="613" t="s">
        <v>542</v>
      </c>
      <c r="B33" s="380">
        <v>318</v>
      </c>
      <c r="C33" s="616" t="s">
        <v>419</v>
      </c>
      <c r="D33" s="95">
        <v>66158</v>
      </c>
      <c r="E33" s="95">
        <v>15174</v>
      </c>
      <c r="F33" s="614">
        <v>0.22936001692916999</v>
      </c>
      <c r="G33" s="615">
        <v>34350</v>
      </c>
      <c r="H33" s="614">
        <v>0.51921158438888704</v>
      </c>
      <c r="I33" s="95">
        <v>457</v>
      </c>
      <c r="J33" s="619">
        <v>6.90770579521751E-3</v>
      </c>
      <c r="K33" s="95">
        <v>383</v>
      </c>
      <c r="L33" s="619">
        <v>5.7891713776111698E-3</v>
      </c>
      <c r="M33" s="95">
        <v>51</v>
      </c>
      <c r="N33" s="619">
        <v>7.7088182835031299E-4</v>
      </c>
      <c r="O33" s="620">
        <v>50415</v>
      </c>
      <c r="P33" s="621">
        <v>0.76203936031923603</v>
      </c>
    </row>
    <row r="34" spans="1:16" ht="15">
      <c r="A34" s="613" t="s">
        <v>542</v>
      </c>
      <c r="B34" s="380">
        <v>376</v>
      </c>
      <c r="C34" s="616" t="s">
        <v>421</v>
      </c>
      <c r="D34" s="95">
        <v>74386</v>
      </c>
      <c r="E34" s="95">
        <v>15962</v>
      </c>
      <c r="F34" s="614">
        <v>0.21458338934745799</v>
      </c>
      <c r="G34" s="615">
        <v>63701</v>
      </c>
      <c r="H34" s="614">
        <v>0.85635737907670795</v>
      </c>
      <c r="I34" s="95">
        <v>701</v>
      </c>
      <c r="J34" s="619">
        <v>9.4238163095206103E-3</v>
      </c>
      <c r="K34" s="95">
        <v>419</v>
      </c>
      <c r="L34" s="619">
        <v>5.6327803618960604E-3</v>
      </c>
      <c r="M34" s="95">
        <v>85</v>
      </c>
      <c r="N34" s="619">
        <v>1.14268814024144E-3</v>
      </c>
      <c r="O34" s="620">
        <v>80868</v>
      </c>
      <c r="P34" s="621">
        <v>1.08714005323582</v>
      </c>
    </row>
    <row r="35" spans="1:16" ht="15">
      <c r="A35" s="613" t="s">
        <v>542</v>
      </c>
      <c r="B35" s="380">
        <v>615</v>
      </c>
      <c r="C35" s="616" t="s">
        <v>427</v>
      </c>
      <c r="D35" s="95">
        <v>156303</v>
      </c>
      <c r="E35" s="95">
        <v>38638</v>
      </c>
      <c r="F35" s="614">
        <v>0.24719934998048701</v>
      </c>
      <c r="G35" s="615">
        <v>164615</v>
      </c>
      <c r="H35" s="614">
        <v>1.05317876176401</v>
      </c>
      <c r="I35" s="95">
        <v>1995</v>
      </c>
      <c r="J35" s="619">
        <v>1.2763670562944999E-2</v>
      </c>
      <c r="K35" s="95">
        <v>1737</v>
      </c>
      <c r="L35" s="619">
        <v>1.11130304600679E-2</v>
      </c>
      <c r="M35" s="95">
        <v>198</v>
      </c>
      <c r="N35" s="619">
        <v>1.2667703115103401E-3</v>
      </c>
      <c r="O35" s="620">
        <v>207183</v>
      </c>
      <c r="P35" s="621">
        <v>1.3255215830790199</v>
      </c>
    </row>
    <row r="36" spans="1:16" ht="15">
      <c r="A36" s="609"/>
      <c r="B36" s="609"/>
      <c r="C36" s="610" t="s">
        <v>557</v>
      </c>
      <c r="D36" s="611">
        <v>522249</v>
      </c>
      <c r="E36" s="611">
        <v>400264</v>
      </c>
      <c r="F36" s="612">
        <v>0.76642367912624099</v>
      </c>
      <c r="G36" s="611">
        <v>193416</v>
      </c>
      <c r="H36" s="612">
        <v>0.370352073436234</v>
      </c>
      <c r="I36" s="611">
        <v>9881</v>
      </c>
      <c r="J36" s="612">
        <v>1.89200936717926E-2</v>
      </c>
      <c r="K36" s="611">
        <v>10334</v>
      </c>
      <c r="L36" s="612">
        <v>1.9787496002864498E-2</v>
      </c>
      <c r="M36" s="611">
        <v>1082</v>
      </c>
      <c r="N36" s="612">
        <v>2.0718086583219899E-3</v>
      </c>
      <c r="O36" s="611">
        <v>614977</v>
      </c>
      <c r="P36" s="618">
        <v>100</v>
      </c>
    </row>
    <row r="37" spans="1:16" ht="15">
      <c r="A37" s="613" t="s">
        <v>557</v>
      </c>
      <c r="B37" s="380">
        <v>45</v>
      </c>
      <c r="C37" s="616" t="s">
        <v>355</v>
      </c>
      <c r="D37" s="95">
        <v>125881</v>
      </c>
      <c r="E37" s="95">
        <v>66254</v>
      </c>
      <c r="F37" s="614">
        <v>0.52632247916683195</v>
      </c>
      <c r="G37" s="615">
        <v>79498</v>
      </c>
      <c r="H37" s="614">
        <v>0.63153295572802903</v>
      </c>
      <c r="I37" s="95">
        <v>2131</v>
      </c>
      <c r="J37" s="619">
        <v>1.6928686616725301E-2</v>
      </c>
      <c r="K37" s="95">
        <v>3407</v>
      </c>
      <c r="L37" s="619">
        <v>2.70652441591662E-2</v>
      </c>
      <c r="M37" s="95">
        <v>272</v>
      </c>
      <c r="N37" s="619">
        <v>2.1607708867899E-3</v>
      </c>
      <c r="O37" s="620">
        <v>151562</v>
      </c>
      <c r="P37" s="621">
        <v>1.20401013655754</v>
      </c>
    </row>
    <row r="38" spans="1:16" ht="15">
      <c r="A38" s="613" t="s">
        <v>557</v>
      </c>
      <c r="B38" s="380">
        <v>51</v>
      </c>
      <c r="C38" s="616" t="s">
        <v>356</v>
      </c>
      <c r="D38" s="95">
        <v>31950</v>
      </c>
      <c r="E38" s="95">
        <v>24702</v>
      </c>
      <c r="F38" s="614">
        <v>0.77314553990610302</v>
      </c>
      <c r="G38" s="615">
        <v>3831</v>
      </c>
      <c r="H38" s="614">
        <v>0.119906103286385</v>
      </c>
      <c r="I38" s="95">
        <v>640</v>
      </c>
      <c r="J38" s="619">
        <v>2.0031298904538301E-2</v>
      </c>
      <c r="K38" s="95">
        <v>169</v>
      </c>
      <c r="L38" s="619">
        <v>5.2895148669796603E-3</v>
      </c>
      <c r="M38" s="95">
        <v>31</v>
      </c>
      <c r="N38" s="619">
        <v>9.70266040688576E-4</v>
      </c>
      <c r="O38" s="620">
        <v>29373</v>
      </c>
      <c r="P38" s="621">
        <v>0.91934272300469499</v>
      </c>
    </row>
    <row r="39" spans="1:16" ht="15">
      <c r="A39" s="613" t="s">
        <v>557</v>
      </c>
      <c r="B39" s="380">
        <v>147</v>
      </c>
      <c r="C39" s="616" t="s">
        <v>357</v>
      </c>
      <c r="D39" s="95">
        <v>51298</v>
      </c>
      <c r="E39" s="95">
        <v>32116</v>
      </c>
      <c r="F39" s="614">
        <v>0.62606729307185505</v>
      </c>
      <c r="G39" s="615">
        <v>26383</v>
      </c>
      <c r="H39" s="614">
        <v>0.51430855004093701</v>
      </c>
      <c r="I39" s="95">
        <v>524</v>
      </c>
      <c r="J39" s="619">
        <v>1.02148231899879E-2</v>
      </c>
      <c r="K39" s="95">
        <v>2492</v>
      </c>
      <c r="L39" s="619">
        <v>4.8578891964598997E-2</v>
      </c>
      <c r="M39" s="95">
        <v>131</v>
      </c>
      <c r="N39" s="619">
        <v>2.5537057974969802E-3</v>
      </c>
      <c r="O39" s="620">
        <v>61646</v>
      </c>
      <c r="P39" s="621">
        <v>1.2017232640648801</v>
      </c>
    </row>
    <row r="40" spans="1:16" ht="15">
      <c r="A40" s="613" t="s">
        <v>557</v>
      </c>
      <c r="B40" s="380">
        <v>172</v>
      </c>
      <c r="C40" s="616" t="s">
        <v>358</v>
      </c>
      <c r="D40" s="95">
        <v>56664</v>
      </c>
      <c r="E40" s="95">
        <v>43524</v>
      </c>
      <c r="F40" s="614">
        <v>0.76810673443456201</v>
      </c>
      <c r="G40" s="615">
        <v>30837</v>
      </c>
      <c r="H40" s="614">
        <v>0.54420796272765803</v>
      </c>
      <c r="I40" s="95">
        <v>838</v>
      </c>
      <c r="J40" s="619">
        <v>1.4788931243823199E-2</v>
      </c>
      <c r="K40" s="95">
        <v>1512</v>
      </c>
      <c r="L40" s="619">
        <v>2.66836086404066E-2</v>
      </c>
      <c r="M40" s="95">
        <v>120</v>
      </c>
      <c r="N40" s="619">
        <v>2.1177467174925899E-3</v>
      </c>
      <c r="O40" s="620">
        <v>76831</v>
      </c>
      <c r="P40" s="621">
        <v>1.3559049837639401</v>
      </c>
    </row>
    <row r="41" spans="1:16" ht="15">
      <c r="A41" s="613" t="s">
        <v>557</v>
      </c>
      <c r="B41" s="380">
        <v>475</v>
      </c>
      <c r="C41" s="616" t="s">
        <v>359</v>
      </c>
      <c r="D41" s="95">
        <v>6023</v>
      </c>
      <c r="E41" s="95">
        <v>4893</v>
      </c>
      <c r="F41" s="614">
        <v>0.81238585422546905</v>
      </c>
      <c r="G41" s="615">
        <v>283</v>
      </c>
      <c r="H41" s="614">
        <v>4.6986551552382502E-2</v>
      </c>
      <c r="I41" s="95">
        <v>86</v>
      </c>
      <c r="J41" s="619">
        <v>1.42785987049643E-2</v>
      </c>
      <c r="K41" s="95">
        <v>17</v>
      </c>
      <c r="L41" s="619">
        <v>2.8225136974929402E-3</v>
      </c>
      <c r="M41" s="95">
        <v>3</v>
      </c>
      <c r="N41" s="619">
        <v>4.9809065249875497E-4</v>
      </c>
      <c r="O41" s="620">
        <v>5282</v>
      </c>
      <c r="P41" s="621">
        <v>0.876971608832808</v>
      </c>
    </row>
    <row r="42" spans="1:16" ht="15">
      <c r="A42" s="613" t="s">
        <v>557</v>
      </c>
      <c r="B42" s="380">
        <v>480</v>
      </c>
      <c r="C42" s="616" t="s">
        <v>360</v>
      </c>
      <c r="D42" s="95">
        <v>13717</v>
      </c>
      <c r="E42" s="95">
        <v>20596</v>
      </c>
      <c r="F42" s="614">
        <v>1.5014944958810199</v>
      </c>
      <c r="G42" s="615">
        <v>2134</v>
      </c>
      <c r="H42" s="614">
        <v>0.15557337610264599</v>
      </c>
      <c r="I42" s="95">
        <v>295</v>
      </c>
      <c r="J42" s="619">
        <v>2.1506160239119301E-2</v>
      </c>
      <c r="K42" s="95">
        <v>216</v>
      </c>
      <c r="L42" s="619">
        <v>1.57468834293213E-2</v>
      </c>
      <c r="M42" s="95">
        <v>27</v>
      </c>
      <c r="N42" s="619">
        <v>1.96836042866516E-3</v>
      </c>
      <c r="O42" s="620">
        <v>23268</v>
      </c>
      <c r="P42" s="621">
        <v>1.69628927608078</v>
      </c>
    </row>
    <row r="43" spans="1:16" ht="15">
      <c r="A43" s="613" t="s">
        <v>557</v>
      </c>
      <c r="B43" s="380">
        <v>490</v>
      </c>
      <c r="C43" s="616" t="s">
        <v>361</v>
      </c>
      <c r="D43" s="95">
        <v>42372</v>
      </c>
      <c r="E43" s="95">
        <v>49480</v>
      </c>
      <c r="F43" s="614">
        <v>1.16775228924762</v>
      </c>
      <c r="G43" s="615">
        <v>5766</v>
      </c>
      <c r="H43" s="614">
        <v>0.13608043047295401</v>
      </c>
      <c r="I43" s="95">
        <v>1075</v>
      </c>
      <c r="J43" s="619">
        <v>2.5370527706976301E-2</v>
      </c>
      <c r="K43" s="95">
        <v>358</v>
      </c>
      <c r="L43" s="619">
        <v>8.4489757386953593E-3</v>
      </c>
      <c r="M43" s="95">
        <v>97</v>
      </c>
      <c r="N43" s="619">
        <v>2.2892476163504198E-3</v>
      </c>
      <c r="O43" s="620">
        <v>56776</v>
      </c>
      <c r="P43" s="621">
        <v>1.3399414707825901</v>
      </c>
    </row>
    <row r="44" spans="1:16" ht="15">
      <c r="A44" s="613" t="s">
        <v>557</v>
      </c>
      <c r="B44" s="380">
        <v>659</v>
      </c>
      <c r="C44" s="616" t="s">
        <v>362</v>
      </c>
      <c r="D44" s="95">
        <v>19844</v>
      </c>
      <c r="E44" s="95">
        <v>21385</v>
      </c>
      <c r="F44" s="614">
        <v>1.07765571457367</v>
      </c>
      <c r="G44" s="615">
        <v>1852</v>
      </c>
      <c r="H44" s="614">
        <v>9.3327958072969203E-2</v>
      </c>
      <c r="I44" s="95">
        <v>371</v>
      </c>
      <c r="J44" s="619">
        <v>1.8695827454142298E-2</v>
      </c>
      <c r="K44" s="95">
        <v>140</v>
      </c>
      <c r="L44" s="619">
        <v>7.05502922797823E-3</v>
      </c>
      <c r="M44" s="95">
        <v>26</v>
      </c>
      <c r="N44" s="619">
        <v>1.3102197137673901E-3</v>
      </c>
      <c r="O44" s="620">
        <v>23774</v>
      </c>
      <c r="P44" s="621">
        <v>1.1980447490425301</v>
      </c>
    </row>
    <row r="45" spans="1:16" ht="15">
      <c r="A45" s="613" t="s">
        <v>557</v>
      </c>
      <c r="B45" s="380">
        <v>665</v>
      </c>
      <c r="C45" s="616" t="s">
        <v>363</v>
      </c>
      <c r="D45" s="95">
        <v>32528</v>
      </c>
      <c r="E45" s="95">
        <v>29142</v>
      </c>
      <c r="F45" s="614">
        <v>0.89590506640432899</v>
      </c>
      <c r="G45" s="615">
        <v>2604</v>
      </c>
      <c r="H45" s="614">
        <v>8.0054107230693602E-2</v>
      </c>
      <c r="I45" s="95">
        <v>569</v>
      </c>
      <c r="J45" s="619">
        <v>1.7492621741269102E-2</v>
      </c>
      <c r="K45" s="95">
        <v>476</v>
      </c>
      <c r="L45" s="619">
        <v>1.463354648303E-2</v>
      </c>
      <c r="M45" s="95">
        <v>58</v>
      </c>
      <c r="N45" s="619">
        <v>1.78307919331038E-3</v>
      </c>
      <c r="O45" s="620">
        <v>32849</v>
      </c>
      <c r="P45" s="621">
        <v>1.0098684210526301</v>
      </c>
    </row>
    <row r="46" spans="1:16" ht="15">
      <c r="A46" s="613" t="s">
        <v>557</v>
      </c>
      <c r="B46" s="380">
        <v>837</v>
      </c>
      <c r="C46" s="616" t="s">
        <v>364</v>
      </c>
      <c r="D46" s="95">
        <v>130286</v>
      </c>
      <c r="E46" s="95">
        <v>100829</v>
      </c>
      <c r="F46" s="614">
        <v>0.77390510108530497</v>
      </c>
      <c r="G46" s="615">
        <v>39990</v>
      </c>
      <c r="H46" s="614">
        <v>0.306940116359394</v>
      </c>
      <c r="I46" s="95">
        <v>3160</v>
      </c>
      <c r="J46" s="619">
        <v>2.4254332775586002E-2</v>
      </c>
      <c r="K46" s="95">
        <v>1543</v>
      </c>
      <c r="L46" s="619">
        <v>1.1843175782509201E-2</v>
      </c>
      <c r="M46" s="95">
        <v>311</v>
      </c>
      <c r="N46" s="619">
        <v>2.3870561687364699E-3</v>
      </c>
      <c r="O46" s="620">
        <v>145833</v>
      </c>
      <c r="P46" s="621">
        <v>1.11932978217153</v>
      </c>
    </row>
    <row r="47" spans="1:16" ht="15">
      <c r="A47" s="613" t="s">
        <v>557</v>
      </c>
      <c r="B47" s="380">
        <v>873</v>
      </c>
      <c r="C47" s="616" t="s">
        <v>365</v>
      </c>
      <c r="D47" s="95">
        <v>11686</v>
      </c>
      <c r="E47" s="95">
        <v>7343</v>
      </c>
      <c r="F47" s="614">
        <v>0.62835871983570102</v>
      </c>
      <c r="G47" s="615">
        <v>238</v>
      </c>
      <c r="H47" s="614">
        <v>2.0366250213931202E-2</v>
      </c>
      <c r="I47" s="95">
        <v>192</v>
      </c>
      <c r="J47" s="619">
        <v>1.64299161389697E-2</v>
      </c>
      <c r="K47" s="95">
        <v>4</v>
      </c>
      <c r="L47" s="619">
        <v>3.4228991956186899E-4</v>
      </c>
      <c r="M47" s="95">
        <v>6</v>
      </c>
      <c r="N47" s="619">
        <v>5.13434879342803E-4</v>
      </c>
      <c r="O47" s="620">
        <v>7783</v>
      </c>
      <c r="P47" s="621">
        <v>0.66601061098750602</v>
      </c>
    </row>
    <row r="48" spans="1:16" ht="30" customHeight="1">
      <c r="A48" s="609"/>
      <c r="B48" s="609"/>
      <c r="C48" s="610" t="s">
        <v>558</v>
      </c>
      <c r="D48" s="611">
        <v>4212261</v>
      </c>
      <c r="E48" s="611">
        <v>1130913</v>
      </c>
      <c r="F48" s="612">
        <v>0.26848122659065998</v>
      </c>
      <c r="G48" s="611">
        <v>3066990</v>
      </c>
      <c r="H48" s="612">
        <v>0.72811015271845703</v>
      </c>
      <c r="I48" s="611">
        <v>64036</v>
      </c>
      <c r="J48" s="612">
        <v>1.52022868478473E-2</v>
      </c>
      <c r="K48" s="611">
        <v>72033</v>
      </c>
      <c r="L48" s="612">
        <v>1.7100792187378699E-2</v>
      </c>
      <c r="M48" s="611">
        <v>7568</v>
      </c>
      <c r="N48" s="612">
        <v>1.7966597986212201E-3</v>
      </c>
      <c r="O48" s="611">
        <v>4341540</v>
      </c>
      <c r="P48" s="618">
        <v>100</v>
      </c>
    </row>
    <row r="49" spans="1:21" ht="15">
      <c r="A49" s="357" t="s">
        <v>559</v>
      </c>
      <c r="B49" s="380">
        <v>1</v>
      </c>
      <c r="C49" s="616" t="s">
        <v>458</v>
      </c>
      <c r="D49" s="95">
        <v>2526795</v>
      </c>
      <c r="E49" s="95">
        <v>793254</v>
      </c>
      <c r="F49" s="614">
        <v>0.31393682510848703</v>
      </c>
      <c r="G49" s="615">
        <v>1988899</v>
      </c>
      <c r="H49" s="614">
        <v>0.78712321339879199</v>
      </c>
      <c r="I49" s="95">
        <v>49274</v>
      </c>
      <c r="J49" s="619">
        <v>1.95005926479987E-2</v>
      </c>
      <c r="K49" s="95">
        <v>50081</v>
      </c>
      <c r="L49" s="619">
        <v>1.9819969566189598E-2</v>
      </c>
      <c r="M49" s="95">
        <v>5617</v>
      </c>
      <c r="N49" s="619">
        <v>2.2229741629218001E-3</v>
      </c>
      <c r="O49" s="620">
        <v>2887125</v>
      </c>
      <c r="P49" s="621">
        <v>1.1426035748843899</v>
      </c>
    </row>
    <row r="50" spans="1:21" ht="15">
      <c r="A50" s="357" t="s">
        <v>559</v>
      </c>
      <c r="B50" s="380">
        <v>79</v>
      </c>
      <c r="C50" s="616" t="s">
        <v>459</v>
      </c>
      <c r="D50" s="95">
        <v>64314</v>
      </c>
      <c r="E50" s="95">
        <v>20967</v>
      </c>
      <c r="F50" s="614">
        <v>0.32600988898218097</v>
      </c>
      <c r="G50" s="615">
        <v>24937</v>
      </c>
      <c r="H50" s="614">
        <v>0.38773828404390998</v>
      </c>
      <c r="I50" s="95">
        <v>477</v>
      </c>
      <c r="J50" s="619">
        <v>7.4167366358802098E-3</v>
      </c>
      <c r="K50" s="95">
        <v>468</v>
      </c>
      <c r="L50" s="619">
        <v>7.2767982087881301E-3</v>
      </c>
      <c r="M50" s="95">
        <v>77</v>
      </c>
      <c r="N50" s="619">
        <v>1.1972509873433501E-3</v>
      </c>
      <c r="O50" s="620">
        <v>46926</v>
      </c>
      <c r="P50" s="621">
        <v>0.72963895885810204</v>
      </c>
    </row>
    <row r="51" spans="1:21" ht="15">
      <c r="A51" s="357" t="s">
        <v>559</v>
      </c>
      <c r="B51" s="380">
        <v>88</v>
      </c>
      <c r="C51" s="616" t="s">
        <v>460</v>
      </c>
      <c r="D51" s="95">
        <v>609168</v>
      </c>
      <c r="E51" s="95">
        <v>137486</v>
      </c>
      <c r="F51" s="614">
        <v>0.225694718041657</v>
      </c>
      <c r="G51" s="615">
        <v>342959</v>
      </c>
      <c r="H51" s="614">
        <v>0.56299575814881897</v>
      </c>
      <c r="I51" s="95">
        <v>4777</v>
      </c>
      <c r="J51" s="619">
        <v>7.8418433010269805E-3</v>
      </c>
      <c r="K51" s="95">
        <v>10727</v>
      </c>
      <c r="L51" s="619">
        <v>1.7609263782733201E-2</v>
      </c>
      <c r="M51" s="95">
        <v>842</v>
      </c>
      <c r="N51" s="619">
        <v>1.3822131169069899E-3</v>
      </c>
      <c r="O51" s="620">
        <v>496791</v>
      </c>
      <c r="P51" s="621">
        <v>0.81552379639114303</v>
      </c>
    </row>
    <row r="52" spans="1:21" ht="15">
      <c r="A52" s="357" t="s">
        <v>559</v>
      </c>
      <c r="B52" s="380">
        <v>129</v>
      </c>
      <c r="C52" s="616" t="s">
        <v>461</v>
      </c>
      <c r="D52" s="95">
        <v>89671</v>
      </c>
      <c r="E52" s="95">
        <v>20680</v>
      </c>
      <c r="F52" s="614">
        <v>0.23062082501589101</v>
      </c>
      <c r="G52" s="615">
        <v>71835</v>
      </c>
      <c r="H52" s="614">
        <v>0.80109511436250302</v>
      </c>
      <c r="I52" s="95">
        <v>666</v>
      </c>
      <c r="J52" s="619">
        <v>7.4271503607632296E-3</v>
      </c>
      <c r="K52" s="95">
        <v>701</v>
      </c>
      <c r="L52" s="619">
        <v>7.8174660704129501E-3</v>
      </c>
      <c r="M52" s="95">
        <v>146</v>
      </c>
      <c r="N52" s="619">
        <v>1.6281741031102599E-3</v>
      </c>
      <c r="O52" s="620">
        <v>94028</v>
      </c>
      <c r="P52" s="621">
        <v>1.0485887299126799</v>
      </c>
    </row>
    <row r="53" spans="1:21" ht="15">
      <c r="A53" s="357" t="s">
        <v>559</v>
      </c>
      <c r="B53" s="380">
        <v>212</v>
      </c>
      <c r="C53" s="616" t="s">
        <v>462</v>
      </c>
      <c r="D53" s="95">
        <v>92069</v>
      </c>
      <c r="E53" s="95">
        <v>19898</v>
      </c>
      <c r="F53" s="614">
        <v>0.216120518306922</v>
      </c>
      <c r="G53" s="615">
        <v>48762</v>
      </c>
      <c r="H53" s="614">
        <v>0.52962452073987998</v>
      </c>
      <c r="I53" s="95">
        <v>934</v>
      </c>
      <c r="J53" s="619">
        <v>1.01445654889268E-2</v>
      </c>
      <c r="K53" s="95">
        <v>1035</v>
      </c>
      <c r="L53" s="619">
        <v>1.12415688233825E-2</v>
      </c>
      <c r="M53" s="95">
        <v>98</v>
      </c>
      <c r="N53" s="619">
        <v>1.0644190769965999E-3</v>
      </c>
      <c r="O53" s="620">
        <v>70727</v>
      </c>
      <c r="P53" s="621">
        <v>0.76819559243610802</v>
      </c>
    </row>
    <row r="54" spans="1:21" ht="15">
      <c r="A54" s="357" t="s">
        <v>559</v>
      </c>
      <c r="B54" s="380">
        <v>266</v>
      </c>
      <c r="C54" s="616" t="s">
        <v>463</v>
      </c>
      <c r="D54" s="95">
        <v>268381</v>
      </c>
      <c r="E54" s="95">
        <v>29409</v>
      </c>
      <c r="F54" s="614">
        <v>0.109579292125747</v>
      </c>
      <c r="G54" s="615">
        <v>183155</v>
      </c>
      <c r="H54" s="614">
        <v>0.68244398821079</v>
      </c>
      <c r="I54" s="95">
        <v>3144</v>
      </c>
      <c r="J54" s="619">
        <v>1.1714689191857801E-2</v>
      </c>
      <c r="K54" s="95">
        <v>1788</v>
      </c>
      <c r="L54" s="619">
        <v>6.6621705709420604E-3</v>
      </c>
      <c r="M54" s="95">
        <v>134</v>
      </c>
      <c r="N54" s="619">
        <v>4.9929018820259305E-4</v>
      </c>
      <c r="O54" s="620">
        <v>217630</v>
      </c>
      <c r="P54" s="621">
        <v>0.81089943028753897</v>
      </c>
    </row>
    <row r="55" spans="1:21" ht="15">
      <c r="A55" s="357" t="s">
        <v>559</v>
      </c>
      <c r="B55" s="380">
        <v>308</v>
      </c>
      <c r="C55" s="616" t="s">
        <v>464</v>
      </c>
      <c r="D55" s="95">
        <v>62138</v>
      </c>
      <c r="E55" s="95">
        <v>15670</v>
      </c>
      <c r="F55" s="614">
        <v>0.252180630210177</v>
      </c>
      <c r="G55" s="615">
        <v>37070</v>
      </c>
      <c r="H55" s="614">
        <v>0.59657536451124904</v>
      </c>
      <c r="I55" s="95">
        <v>409</v>
      </c>
      <c r="J55" s="619">
        <v>6.5821236602401096E-3</v>
      </c>
      <c r="K55" s="95">
        <v>507</v>
      </c>
      <c r="L55" s="619">
        <v>8.1592584247964194E-3</v>
      </c>
      <c r="M55" s="95">
        <v>63</v>
      </c>
      <c r="N55" s="619">
        <v>1.01387234864334E-3</v>
      </c>
      <c r="O55" s="620">
        <v>53719</v>
      </c>
      <c r="P55" s="621">
        <v>0.86451124915510602</v>
      </c>
    </row>
    <row r="56" spans="1:21" ht="15">
      <c r="A56" s="357" t="s">
        <v>559</v>
      </c>
      <c r="B56" s="380">
        <v>360</v>
      </c>
      <c r="C56" s="616" t="s">
        <v>465</v>
      </c>
      <c r="D56" s="95">
        <v>306397</v>
      </c>
      <c r="E56" s="95">
        <v>67644</v>
      </c>
      <c r="F56" s="614">
        <v>0.220772396596572</v>
      </c>
      <c r="G56" s="615">
        <v>242687</v>
      </c>
      <c r="H56" s="614">
        <v>0.79206715470451705</v>
      </c>
      <c r="I56" s="95">
        <v>3431</v>
      </c>
      <c r="J56" s="619">
        <v>1.11978903187694E-2</v>
      </c>
      <c r="K56" s="95">
        <v>3473</v>
      </c>
      <c r="L56" s="619">
        <v>1.1334967378923399E-2</v>
      </c>
      <c r="M56" s="95">
        <v>472</v>
      </c>
      <c r="N56" s="619">
        <v>1.5404850569685699E-3</v>
      </c>
      <c r="O56" s="620">
        <v>317707</v>
      </c>
      <c r="P56" s="621">
        <v>1.0369128940557499</v>
      </c>
    </row>
    <row r="57" spans="1:21" ht="15">
      <c r="A57" s="357" t="s">
        <v>559</v>
      </c>
      <c r="B57" s="380">
        <v>380</v>
      </c>
      <c r="C57" s="616" t="s">
        <v>466</v>
      </c>
      <c r="D57" s="95">
        <v>84068</v>
      </c>
      <c r="E57" s="95">
        <v>12937</v>
      </c>
      <c r="F57" s="614">
        <v>0.153887329304848</v>
      </c>
      <c r="G57" s="615">
        <v>46492</v>
      </c>
      <c r="H57" s="614">
        <v>0.55302850073749799</v>
      </c>
      <c r="I57" s="95">
        <v>349</v>
      </c>
      <c r="J57" s="619">
        <v>4.1514012466098904E-3</v>
      </c>
      <c r="K57" s="95">
        <v>2057</v>
      </c>
      <c r="L57" s="619">
        <v>2.4468287576723601E-2</v>
      </c>
      <c r="M57" s="95">
        <v>69</v>
      </c>
      <c r="N57" s="619">
        <v>8.2076414331255603E-4</v>
      </c>
      <c r="O57" s="620">
        <v>61904</v>
      </c>
      <c r="P57" s="621">
        <v>0.73635628300899303</v>
      </c>
    </row>
    <row r="58" spans="1:21" ht="15">
      <c r="A58" s="357" t="s">
        <v>559</v>
      </c>
      <c r="B58" s="380">
        <v>631</v>
      </c>
      <c r="C58" s="616" t="s">
        <v>467</v>
      </c>
      <c r="D58" s="95">
        <v>109260</v>
      </c>
      <c r="E58" s="95">
        <v>12968</v>
      </c>
      <c r="F58" s="614">
        <v>0.118689364817866</v>
      </c>
      <c r="G58" s="615">
        <v>80194</v>
      </c>
      <c r="H58" s="614">
        <v>0.73397400695588499</v>
      </c>
      <c r="I58" s="95">
        <v>575</v>
      </c>
      <c r="J58" s="619">
        <v>5.2626761852462003E-3</v>
      </c>
      <c r="K58" s="95">
        <v>1196</v>
      </c>
      <c r="L58" s="619">
        <v>1.09463664653121E-2</v>
      </c>
      <c r="M58" s="95">
        <v>50</v>
      </c>
      <c r="N58" s="619">
        <v>4.5762401610836498E-4</v>
      </c>
      <c r="O58" s="620">
        <v>94983</v>
      </c>
      <c r="P58" s="621">
        <v>0.86933003844041701</v>
      </c>
    </row>
    <row r="62" spans="1:21" ht="12" customHeight="1" outlineLevel="2">
      <c r="A62" s="776" t="s">
        <v>325</v>
      </c>
      <c r="B62" s="781" t="s">
        <v>326</v>
      </c>
      <c r="C62" s="782"/>
      <c r="D62" s="506" t="s">
        <v>292</v>
      </c>
      <c r="E62" s="37"/>
      <c r="F62" s="529"/>
      <c r="G62" s="506"/>
      <c r="H62" s="506"/>
      <c r="I62" s="506"/>
      <c r="J62" s="506"/>
      <c r="K62" s="506"/>
      <c r="L62" s="506"/>
      <c r="M62" s="506"/>
      <c r="N62" s="506"/>
      <c r="O62" s="506"/>
      <c r="P62" s="467"/>
      <c r="T62" s="622"/>
      <c r="U62" s="622"/>
    </row>
    <row r="63" spans="1:21" ht="12" customHeight="1" outlineLevel="2">
      <c r="A63" s="777"/>
      <c r="B63" s="781" t="s">
        <v>327</v>
      </c>
      <c r="C63" s="782"/>
      <c r="D63" s="782"/>
      <c r="E63" s="782" t="s">
        <v>292</v>
      </c>
      <c r="F63" s="782"/>
      <c r="H63" s="529"/>
      <c r="I63" s="529"/>
      <c r="J63" s="529"/>
      <c r="K63" s="529"/>
      <c r="L63" s="529"/>
      <c r="M63" s="529"/>
      <c r="N63" s="529"/>
      <c r="O63" s="529"/>
      <c r="P63" s="532"/>
      <c r="T63" s="622"/>
      <c r="U63" s="622"/>
    </row>
    <row r="64" spans="1:21" ht="12" customHeight="1" outlineLevel="2">
      <c r="A64" s="777"/>
      <c r="B64" s="785" t="s">
        <v>328</v>
      </c>
      <c r="C64" s="782"/>
      <c r="D64" s="782"/>
      <c r="E64" s="782"/>
      <c r="F64" s="782"/>
      <c r="G64" s="782"/>
      <c r="H64" s="782"/>
      <c r="I64" s="529"/>
      <c r="J64" s="529"/>
      <c r="K64" s="529"/>
      <c r="L64" s="529"/>
      <c r="M64" s="529"/>
      <c r="N64" s="529"/>
      <c r="O64" s="529"/>
      <c r="P64" s="532"/>
      <c r="T64" s="622"/>
      <c r="U64" s="622"/>
    </row>
    <row r="65" spans="1:21" ht="12" customHeight="1" outlineLevel="2">
      <c r="A65" s="778"/>
      <c r="B65" s="786" t="s">
        <v>552</v>
      </c>
      <c r="C65" s="787"/>
      <c r="D65" s="787"/>
      <c r="E65" s="787"/>
      <c r="F65" s="787"/>
      <c r="G65" s="787"/>
      <c r="H65" s="787"/>
      <c r="I65" s="787"/>
      <c r="J65" s="787"/>
      <c r="K65" s="787"/>
      <c r="L65" s="787"/>
      <c r="M65" s="787"/>
      <c r="N65" s="787"/>
      <c r="O65" s="787"/>
      <c r="P65" s="788"/>
      <c r="T65" s="622"/>
      <c r="U65" s="622"/>
    </row>
    <row r="66" spans="1:21" ht="12" customHeight="1">
      <c r="A66" s="38" t="s">
        <v>330</v>
      </c>
      <c r="B66" s="188" t="s">
        <v>331</v>
      </c>
      <c r="C66" s="189"/>
      <c r="D66" s="189"/>
      <c r="E66" s="189"/>
      <c r="F66" s="189"/>
      <c r="G66" s="189"/>
      <c r="H66" s="189"/>
      <c r="I66" s="189"/>
      <c r="J66" s="189"/>
      <c r="K66" s="189"/>
      <c r="L66" s="189"/>
      <c r="M66" s="189"/>
      <c r="N66" s="189"/>
      <c r="O66" s="189"/>
      <c r="P66" s="533"/>
    </row>
    <row r="67" spans="1:21" ht="12" customHeight="1">
      <c r="A67" s="604" t="s">
        <v>332</v>
      </c>
      <c r="B67" s="188" t="s">
        <v>333</v>
      </c>
      <c r="C67" s="189"/>
      <c r="D67" s="189"/>
      <c r="E67" s="189"/>
      <c r="F67" s="189"/>
      <c r="G67" s="189"/>
      <c r="H67" s="189"/>
      <c r="I67" s="189"/>
      <c r="J67" s="189"/>
      <c r="K67" s="189"/>
      <c r="L67" s="189"/>
      <c r="M67" s="189"/>
      <c r="N67" s="189"/>
      <c r="O67" s="189"/>
      <c r="P67" s="533"/>
    </row>
  </sheetData>
  <mergeCells count="16">
    <mergeCell ref="E1:P1"/>
    <mergeCell ref="E2:F2"/>
    <mergeCell ref="G2:H2"/>
    <mergeCell ref="I2:J2"/>
    <mergeCell ref="K2:L2"/>
    <mergeCell ref="M2:N2"/>
    <mergeCell ref="O2:P2"/>
    <mergeCell ref="B65:P65"/>
    <mergeCell ref="A2:A3"/>
    <mergeCell ref="A62:A65"/>
    <mergeCell ref="B2:C3"/>
    <mergeCell ref="A4:C4"/>
    <mergeCell ref="B62:C62"/>
    <mergeCell ref="B63:D63"/>
    <mergeCell ref="E63:F63"/>
    <mergeCell ref="B64:H64"/>
  </mergeCells>
  <conditionalFormatting sqref="C1">
    <cfRule type="duplicateValues" dxfId="25" priority="4"/>
  </conditionalFormatting>
  <conditionalFormatting sqref="A4">
    <cfRule type="duplicateValues" dxfId="24" priority="12"/>
  </conditionalFormatting>
  <conditionalFormatting sqref="C5">
    <cfRule type="duplicateValues" dxfId="23" priority="13"/>
  </conditionalFormatting>
  <conditionalFormatting sqref="C12">
    <cfRule type="duplicateValues" dxfId="22" priority="10"/>
  </conditionalFormatting>
  <conditionalFormatting sqref="C19">
    <cfRule type="duplicateValues" dxfId="21" priority="9"/>
  </conditionalFormatting>
  <conditionalFormatting sqref="C24">
    <cfRule type="duplicateValues" dxfId="20" priority="8"/>
  </conditionalFormatting>
  <conditionalFormatting sqref="C28">
    <cfRule type="duplicateValues" dxfId="19" priority="7"/>
  </conditionalFormatting>
  <conditionalFormatting sqref="C36">
    <cfRule type="duplicateValues" dxfId="18" priority="6"/>
  </conditionalFormatting>
  <conditionalFormatting sqref="C48">
    <cfRule type="duplicateValues" dxfId="17" priority="11"/>
  </conditionalFormatting>
  <conditionalFormatting sqref="B62:B65">
    <cfRule type="duplicateValues" dxfId="16" priority="54"/>
  </conditionalFormatting>
  <conditionalFormatting sqref="C37:C47">
    <cfRule type="duplicateValues" dxfId="15" priority="5"/>
  </conditionalFormatting>
  <conditionalFormatting sqref="C49:C58">
    <cfRule type="duplicateValues" dxfId="14"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zoomScale="80" zoomScaleNormal="80" workbookViewId="0">
      <pane xSplit="1" ySplit="2" topLeftCell="B4" activePane="bottomRight" state="frozen"/>
      <selection pane="topRight"/>
      <selection pane="bottomLeft"/>
      <selection pane="bottomRight" activeCell="A2" sqref="A1:XFD1048576"/>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808" t="s">
        <v>560</v>
      </c>
      <c r="B1" s="808"/>
      <c r="C1" s="808"/>
      <c r="D1" s="808"/>
      <c r="E1" s="808"/>
      <c r="F1" s="808"/>
      <c r="G1" s="808"/>
      <c r="H1" s="808"/>
      <c r="I1" s="808"/>
      <c r="J1" s="808"/>
      <c r="K1" s="808"/>
      <c r="L1" s="808"/>
      <c r="M1" s="808"/>
      <c r="N1" s="808"/>
      <c r="O1" s="808"/>
      <c r="P1" s="808"/>
      <c r="Q1" s="808"/>
      <c r="R1" s="808"/>
      <c r="S1" s="808"/>
      <c r="T1" s="808"/>
      <c r="U1" s="808"/>
      <c r="V1" s="808"/>
      <c r="W1" s="808"/>
      <c r="X1" s="808"/>
      <c r="Y1" s="808"/>
      <c r="Z1" s="808"/>
      <c r="AA1" s="808"/>
      <c r="AB1" s="808"/>
      <c r="AC1" s="808"/>
    </row>
    <row r="2" spans="1:33" s="250" customFormat="1" ht="54.75" customHeight="1">
      <c r="B2" s="809" t="s">
        <v>561</v>
      </c>
      <c r="C2" s="810"/>
      <c r="D2" s="810"/>
      <c r="E2" s="810"/>
      <c r="F2" s="810"/>
      <c r="G2" s="810"/>
      <c r="H2" s="811"/>
      <c r="I2" s="98" t="s">
        <v>292</v>
      </c>
      <c r="L2" s="578"/>
      <c r="AA2" s="18" t="s">
        <v>314</v>
      </c>
      <c r="AG2" s="603"/>
    </row>
    <row r="3" spans="1:33" ht="20.25">
      <c r="A3" s="549" t="s">
        <v>562</v>
      </c>
      <c r="B3" s="549" t="s">
        <v>563</v>
      </c>
      <c r="C3" s="549" t="s">
        <v>564</v>
      </c>
      <c r="D3" s="549" t="s">
        <v>565</v>
      </c>
      <c r="E3" s="550" t="s">
        <v>566</v>
      </c>
      <c r="F3" s="550" t="s">
        <v>567</v>
      </c>
      <c r="G3" s="550">
        <v>2009</v>
      </c>
      <c r="H3" s="550" t="s">
        <v>568</v>
      </c>
      <c r="I3" s="550" t="s">
        <v>566</v>
      </c>
      <c r="J3" s="550" t="s">
        <v>567</v>
      </c>
      <c r="K3" s="550" t="s">
        <v>569</v>
      </c>
      <c r="L3" s="550" t="s">
        <v>568</v>
      </c>
      <c r="M3" s="550">
        <v>2011</v>
      </c>
      <c r="N3" s="550">
        <v>2012</v>
      </c>
      <c r="O3" s="550">
        <v>2013</v>
      </c>
      <c r="P3" s="550">
        <v>2014</v>
      </c>
      <c r="Q3" s="550">
        <v>2015</v>
      </c>
      <c r="R3" s="550">
        <v>2016</v>
      </c>
      <c r="S3" s="550">
        <v>2017</v>
      </c>
      <c r="T3" s="550">
        <v>2018</v>
      </c>
      <c r="U3" s="550">
        <v>2019</v>
      </c>
      <c r="V3" s="588">
        <v>2020</v>
      </c>
      <c r="W3" s="588">
        <v>2021</v>
      </c>
      <c r="X3" s="588">
        <v>2022</v>
      </c>
      <c r="Y3" s="588">
        <v>2023</v>
      </c>
      <c r="Z3" s="588">
        <v>2024</v>
      </c>
      <c r="AA3" s="588">
        <v>2025</v>
      </c>
      <c r="AB3" s="588">
        <v>2026</v>
      </c>
      <c r="AG3" s="603"/>
    </row>
    <row r="4" spans="1:33" ht="30.75" customHeight="1">
      <c r="A4" s="551" t="s">
        <v>570</v>
      </c>
      <c r="B4" s="552">
        <v>0.28161816000076001</v>
      </c>
      <c r="C4" s="552">
        <v>0.46761033990461998</v>
      </c>
      <c r="D4" s="552">
        <v>0.47678034428740701</v>
      </c>
      <c r="E4" s="552">
        <v>0.44131216272539803</v>
      </c>
      <c r="F4" s="552">
        <v>0.45685031642373902</v>
      </c>
      <c r="G4" s="552">
        <v>0.42828549884254202</v>
      </c>
      <c r="H4" s="552">
        <v>0.38489074730878398</v>
      </c>
      <c r="I4" s="552">
        <v>0.46022826790201599</v>
      </c>
      <c r="J4" s="552">
        <v>0.47700172674479902</v>
      </c>
      <c r="K4" s="552">
        <v>0.447586781812087</v>
      </c>
      <c r="L4" s="552">
        <v>0.40252130975697198</v>
      </c>
      <c r="M4" s="552">
        <v>0.39811517464672702</v>
      </c>
      <c r="N4" s="552">
        <v>0.396820979272618</v>
      </c>
      <c r="O4" s="552">
        <v>0.39650243761571702</v>
      </c>
      <c r="P4" s="552">
        <v>0.397407795798976</v>
      </c>
      <c r="Q4" s="552">
        <v>0.39090633620176102</v>
      </c>
      <c r="R4" s="552">
        <v>0.36093727057987102</v>
      </c>
      <c r="S4" s="552">
        <v>0.37099209873900302</v>
      </c>
      <c r="T4" s="552">
        <v>0.36496141313186498</v>
      </c>
      <c r="U4" s="552">
        <v>0.34967175078157797</v>
      </c>
      <c r="V4" s="552">
        <v>0.36358467369379399</v>
      </c>
      <c r="W4" s="552">
        <v>0.36072653136326799</v>
      </c>
      <c r="X4" s="552">
        <v>0.388757374799377</v>
      </c>
      <c r="Y4" s="552">
        <v>0.40338606615306399</v>
      </c>
      <c r="Z4" s="552">
        <v>0.41284388520335602</v>
      </c>
      <c r="AA4" s="592">
        <v>0.38863636527098999</v>
      </c>
      <c r="AB4" s="552">
        <v>0.39318465419967602</v>
      </c>
    </row>
    <row r="5" spans="1:33" ht="24" customHeight="1">
      <c r="A5" s="551" t="s">
        <v>571</v>
      </c>
      <c r="B5" s="553">
        <v>1601055</v>
      </c>
      <c r="C5" s="553">
        <v>2693985</v>
      </c>
      <c r="D5" s="553">
        <v>2746815</v>
      </c>
      <c r="E5" s="554">
        <v>2575060</v>
      </c>
      <c r="F5" s="554">
        <v>2700831</v>
      </c>
      <c r="G5" s="554">
        <v>2564995</v>
      </c>
      <c r="H5" s="554">
        <v>2334688</v>
      </c>
      <c r="I5" s="554">
        <v>2575060</v>
      </c>
      <c r="J5" s="554">
        <v>2700831</v>
      </c>
      <c r="K5" s="554">
        <v>2564841</v>
      </c>
      <c r="L5" s="554">
        <v>2334688</v>
      </c>
      <c r="M5" s="554">
        <v>2336614</v>
      </c>
      <c r="N5" s="554">
        <v>2355496</v>
      </c>
      <c r="O5" s="554">
        <v>2379471</v>
      </c>
      <c r="P5" s="554">
        <v>2410996</v>
      </c>
      <c r="Q5" s="554">
        <v>2398192</v>
      </c>
      <c r="R5" s="554">
        <v>2241894</v>
      </c>
      <c r="S5" s="554">
        <v>2336079</v>
      </c>
      <c r="T5" s="554">
        <v>2338345</v>
      </c>
      <c r="U5" s="554">
        <v>2290422</v>
      </c>
      <c r="V5" s="554">
        <v>2427993</v>
      </c>
      <c r="W5" s="554">
        <v>2446658</v>
      </c>
      <c r="X5" s="554">
        <v>2677491</v>
      </c>
      <c r="Y5" s="554">
        <v>2762533</v>
      </c>
      <c r="Z5" s="554">
        <v>2850159</v>
      </c>
      <c r="AA5" s="593">
        <v>2701732</v>
      </c>
      <c r="AB5" s="554">
        <v>2738134</v>
      </c>
    </row>
    <row r="6" spans="1:33" ht="36" customHeight="1">
      <c r="A6" s="555" t="s">
        <v>572</v>
      </c>
      <c r="B6" s="556">
        <v>0.43247236068119299</v>
      </c>
      <c r="C6" s="556">
        <v>0.42067008900094199</v>
      </c>
      <c r="D6" s="556">
        <v>0.538547952457615</v>
      </c>
      <c r="E6" s="556">
        <v>0.48991877988856197</v>
      </c>
      <c r="F6" s="556">
        <v>0.50795360031908798</v>
      </c>
      <c r="G6" s="556">
        <v>0.49003570555539999</v>
      </c>
      <c r="H6" s="556">
        <v>0.49565237890971803</v>
      </c>
      <c r="I6" s="556">
        <v>0.51091832613070498</v>
      </c>
      <c r="J6" s="556">
        <v>0.53035914772949</v>
      </c>
      <c r="K6" s="556">
        <v>0.51939270313279595</v>
      </c>
      <c r="L6" s="556">
        <v>0.518356562577584</v>
      </c>
      <c r="M6" s="556">
        <v>0.54360643570808997</v>
      </c>
      <c r="N6" s="556">
        <v>0.54146184009342402</v>
      </c>
      <c r="O6" s="556">
        <v>0.53620763750153899</v>
      </c>
      <c r="P6" s="556">
        <v>0.55127607508794596</v>
      </c>
      <c r="Q6" s="556">
        <v>0.56585356073632498</v>
      </c>
      <c r="R6" s="556">
        <v>0.59506139765640498</v>
      </c>
      <c r="S6" s="556">
        <v>0.58748248924103696</v>
      </c>
      <c r="T6" s="556">
        <v>0.59183418650116704</v>
      </c>
      <c r="U6" s="556">
        <v>0.60176382238970805</v>
      </c>
      <c r="V6" s="556">
        <v>0.60444913318947602</v>
      </c>
      <c r="W6" s="556">
        <v>0.62524076369713999</v>
      </c>
      <c r="X6" s="556">
        <v>0.59506808612830597</v>
      </c>
      <c r="Y6" s="556">
        <v>0.59760891658732895</v>
      </c>
      <c r="Z6" s="556">
        <v>0.59128852397134801</v>
      </c>
      <c r="AA6" s="594">
        <v>0.58244029445505296</v>
      </c>
      <c r="AB6" s="556">
        <v>0.57289542345695499</v>
      </c>
    </row>
    <row r="7" spans="1:33" ht="25.5" customHeight="1">
      <c r="A7" s="555" t="s">
        <v>573</v>
      </c>
      <c r="B7" s="557">
        <v>2458691</v>
      </c>
      <c r="C7" s="558">
        <v>2423554</v>
      </c>
      <c r="D7" s="558">
        <v>3102669</v>
      </c>
      <c r="E7" s="557">
        <v>2858680</v>
      </c>
      <c r="F7" s="557">
        <v>3002946</v>
      </c>
      <c r="G7" s="557">
        <v>2934816</v>
      </c>
      <c r="H7" s="559">
        <v>3006551</v>
      </c>
      <c r="I7" s="559">
        <v>2858680</v>
      </c>
      <c r="J7" s="559">
        <v>3002946</v>
      </c>
      <c r="K7" s="559">
        <v>2976316</v>
      </c>
      <c r="L7" s="559">
        <v>3006551</v>
      </c>
      <c r="M7" s="559">
        <v>3190530</v>
      </c>
      <c r="N7" s="559">
        <v>3214072</v>
      </c>
      <c r="O7" s="559">
        <v>3217863</v>
      </c>
      <c r="P7" s="559">
        <v>3344485</v>
      </c>
      <c r="Q7" s="559">
        <v>3471485</v>
      </c>
      <c r="R7" s="559">
        <v>3696112</v>
      </c>
      <c r="S7" s="559">
        <v>3699285</v>
      </c>
      <c r="T7" s="559">
        <v>3791942</v>
      </c>
      <c r="U7" s="559">
        <v>3941677</v>
      </c>
      <c r="V7" s="589">
        <v>4036469</v>
      </c>
      <c r="W7" s="589">
        <v>4240748</v>
      </c>
      <c r="X7" s="589">
        <v>4098416</v>
      </c>
      <c r="Y7" s="589">
        <v>4092641</v>
      </c>
      <c r="Z7" s="589">
        <v>4082091</v>
      </c>
      <c r="AA7" s="595">
        <v>4049023</v>
      </c>
      <c r="AB7" s="589">
        <v>3989638</v>
      </c>
    </row>
    <row r="8" spans="1:33" s="2" customFormat="1" ht="37.5" customHeight="1">
      <c r="A8" s="560" t="s">
        <v>574</v>
      </c>
      <c r="B8" s="561"/>
      <c r="C8" s="561"/>
      <c r="D8" s="561"/>
      <c r="E8" s="561"/>
      <c r="F8" s="561"/>
      <c r="G8" s="561"/>
      <c r="H8" s="561"/>
      <c r="I8" s="561">
        <v>0</v>
      </c>
      <c r="J8" s="561">
        <v>0</v>
      </c>
      <c r="K8" s="561">
        <v>0</v>
      </c>
      <c r="L8" s="561">
        <v>0</v>
      </c>
      <c r="M8" s="561">
        <v>1.03116426096885E-2</v>
      </c>
      <c r="N8" s="561">
        <v>1.06807441345194E-2</v>
      </c>
      <c r="O8" s="561">
        <v>1.0375842900803499E-2</v>
      </c>
      <c r="P8" s="561">
        <v>1.9099176733193699E-2</v>
      </c>
      <c r="Q8" s="561">
        <v>1.88787102362479E-2</v>
      </c>
      <c r="R8" s="561">
        <v>1.8427829740319E-2</v>
      </c>
      <c r="S8" s="561">
        <v>2.9868618290149501E-2</v>
      </c>
      <c r="T8" s="561">
        <v>2.9117844541884898E-2</v>
      </c>
      <c r="U8" s="561">
        <v>3.1607555548634703E-2</v>
      </c>
      <c r="V8" s="561">
        <v>3.0796818774680199E-2</v>
      </c>
      <c r="W8" s="561">
        <v>3.0158712372747601E-2</v>
      </c>
      <c r="X8" s="561">
        <v>2.9326706262216298E-2</v>
      </c>
      <c r="Y8" s="561">
        <v>2.94163858208389E-2</v>
      </c>
      <c r="Z8" s="561">
        <v>2.9951529037746501E-2</v>
      </c>
      <c r="AA8" s="596">
        <v>2.9742837312504301E-2</v>
      </c>
      <c r="AB8" s="561">
        <v>2.9654695081411699E-2</v>
      </c>
    </row>
    <row r="9" spans="1:33" ht="24.75" customHeight="1">
      <c r="A9" s="560" t="s">
        <v>575</v>
      </c>
      <c r="B9" s="562"/>
      <c r="C9" s="563"/>
      <c r="D9" s="563"/>
      <c r="E9" s="562"/>
      <c r="F9" s="562"/>
      <c r="G9" s="562"/>
      <c r="H9" s="564"/>
      <c r="I9" s="564">
        <v>0</v>
      </c>
      <c r="J9" s="564">
        <v>0</v>
      </c>
      <c r="K9" s="564">
        <v>0</v>
      </c>
      <c r="L9" s="564">
        <v>0</v>
      </c>
      <c r="M9" s="564">
        <v>60521</v>
      </c>
      <c r="N9" s="564">
        <v>63400</v>
      </c>
      <c r="O9" s="564">
        <v>62267</v>
      </c>
      <c r="P9" s="564">
        <v>115871</v>
      </c>
      <c r="Q9" s="564">
        <v>115820</v>
      </c>
      <c r="R9" s="564">
        <v>114461</v>
      </c>
      <c r="S9" s="564">
        <v>188078</v>
      </c>
      <c r="T9" s="564">
        <v>186561</v>
      </c>
      <c r="U9" s="564">
        <v>207036</v>
      </c>
      <c r="V9" s="590">
        <v>205659</v>
      </c>
      <c r="W9" s="590">
        <v>204554</v>
      </c>
      <c r="X9" s="590">
        <v>201982</v>
      </c>
      <c r="Y9" s="590">
        <v>201454</v>
      </c>
      <c r="Z9" s="590">
        <v>206777</v>
      </c>
      <c r="AA9" s="597">
        <v>206767</v>
      </c>
      <c r="AB9" s="590">
        <v>206515</v>
      </c>
    </row>
    <row r="10" spans="1:33" ht="28.5" customHeight="1">
      <c r="A10" s="560" t="s">
        <v>576</v>
      </c>
      <c r="B10" s="562"/>
      <c r="C10" s="563"/>
      <c r="D10" s="563"/>
      <c r="E10" s="562"/>
      <c r="F10" s="562"/>
      <c r="G10" s="562"/>
      <c r="H10" s="564"/>
      <c r="I10" s="564"/>
      <c r="J10" s="564"/>
      <c r="K10" s="564"/>
      <c r="L10" s="564"/>
      <c r="M10" s="564"/>
      <c r="N10" s="564"/>
      <c r="O10" s="564"/>
      <c r="P10" s="564"/>
      <c r="Q10" s="564"/>
      <c r="R10" s="564"/>
      <c r="S10" s="564"/>
      <c r="T10" s="564"/>
      <c r="U10" s="590" t="s">
        <v>577</v>
      </c>
      <c r="V10" s="590" t="s">
        <v>577</v>
      </c>
      <c r="W10" s="590" t="s">
        <v>577</v>
      </c>
      <c r="X10" s="590" t="s">
        <v>577</v>
      </c>
      <c r="Y10" s="590">
        <v>1.8005770724669799E-3</v>
      </c>
      <c r="Z10" s="561">
        <v>1.85856294018834E-3</v>
      </c>
      <c r="AA10" s="596">
        <v>1.85217550787024E-3</v>
      </c>
      <c r="AB10" s="561">
        <v>1.79638396953471E-3</v>
      </c>
    </row>
    <row r="11" spans="1:33" ht="21.75" customHeight="1">
      <c r="A11" s="560" t="s">
        <v>578</v>
      </c>
      <c r="B11" s="562"/>
      <c r="C11" s="563"/>
      <c r="D11" s="563"/>
      <c r="E11" s="562"/>
      <c r="F11" s="562"/>
      <c r="G11" s="562"/>
      <c r="H11" s="564"/>
      <c r="I11" s="564"/>
      <c r="J11" s="564"/>
      <c r="K11" s="564"/>
      <c r="L11" s="564"/>
      <c r="M11" s="564"/>
      <c r="N11" s="564"/>
      <c r="O11" s="564"/>
      <c r="P11" s="564"/>
      <c r="Q11" s="564"/>
      <c r="R11" s="564"/>
      <c r="S11" s="564"/>
      <c r="T11" s="564"/>
      <c r="U11" s="564"/>
      <c r="V11" s="590"/>
      <c r="W11" s="590"/>
      <c r="X11" s="590"/>
      <c r="Y11" s="590">
        <v>12331</v>
      </c>
      <c r="Z11" s="590">
        <v>12831</v>
      </c>
      <c r="AA11" s="597">
        <v>12876</v>
      </c>
      <c r="AB11" s="590">
        <v>12510</v>
      </c>
    </row>
    <row r="12" spans="1:33" ht="30.75" customHeight="1">
      <c r="A12" s="565" t="s">
        <v>579</v>
      </c>
      <c r="B12" s="566">
        <v>0.714090520681953</v>
      </c>
      <c r="C12" s="566">
        <v>0.88828042890556203</v>
      </c>
      <c r="D12" s="566">
        <v>1.0153282967450199</v>
      </c>
      <c r="E12" s="566">
        <v>0.93123094261396</v>
      </c>
      <c r="F12" s="566">
        <v>0.96480391674282695</v>
      </c>
      <c r="G12" s="566">
        <v>0.91832120439794096</v>
      </c>
      <c r="H12" s="566">
        <v>0.88054312621850295</v>
      </c>
      <c r="I12" s="566">
        <v>0.97114659403272097</v>
      </c>
      <c r="J12" s="566">
        <v>1.0073608744742899</v>
      </c>
      <c r="K12" s="566">
        <v>0.96697948494488195</v>
      </c>
      <c r="L12" s="566">
        <v>0.92087787233455598</v>
      </c>
      <c r="M12" s="566">
        <v>0.95203325296450603</v>
      </c>
      <c r="N12" s="566">
        <v>0.94896356350056199</v>
      </c>
      <c r="O12" s="566">
        <v>0.94308591801805997</v>
      </c>
      <c r="P12" s="566">
        <v>0.96778304762011502</v>
      </c>
      <c r="Q12" s="566">
        <v>0.97563860717433404</v>
      </c>
      <c r="R12" s="566">
        <v>0.97442649797659497</v>
      </c>
      <c r="S12" s="566">
        <v>0.98834320627019001</v>
      </c>
      <c r="T12" s="566">
        <v>0.985913444174917</v>
      </c>
      <c r="U12" s="566">
        <v>0.98304312871992106</v>
      </c>
      <c r="V12" s="566">
        <v>0.998830625657951</v>
      </c>
      <c r="W12" s="566">
        <v>1.01612600743316</v>
      </c>
      <c r="X12" s="566">
        <v>1.0131521671899</v>
      </c>
      <c r="Y12" s="566">
        <v>1.0304113685612299</v>
      </c>
      <c r="Z12" s="566">
        <v>1.03408393821245</v>
      </c>
      <c r="AA12" s="598">
        <v>1.00081949703855</v>
      </c>
      <c r="AB12" s="566">
        <v>0.99573477273804201</v>
      </c>
    </row>
    <row r="13" spans="1:33" ht="22.5" customHeight="1">
      <c r="A13" s="567" t="s">
        <v>580</v>
      </c>
      <c r="B13" s="568">
        <v>4059746</v>
      </c>
      <c r="C13" s="568">
        <v>5117539</v>
      </c>
      <c r="D13" s="568">
        <v>5849484</v>
      </c>
      <c r="E13" s="569">
        <v>5433740</v>
      </c>
      <c r="F13" s="569">
        <v>5703777</v>
      </c>
      <c r="G13" s="569">
        <v>5499811</v>
      </c>
      <c r="H13" s="569">
        <v>5341239</v>
      </c>
      <c r="I13" s="569">
        <v>5433740</v>
      </c>
      <c r="J13" s="569">
        <v>5703777</v>
      </c>
      <c r="K13" s="569">
        <v>5541157</v>
      </c>
      <c r="L13" s="569">
        <v>5341239</v>
      </c>
      <c r="M13" s="569">
        <v>5587665</v>
      </c>
      <c r="N13" s="569">
        <v>5632968</v>
      </c>
      <c r="O13" s="569">
        <v>5659601</v>
      </c>
      <c r="P13" s="569">
        <v>5871352</v>
      </c>
      <c r="Q13" s="569">
        <v>5985497</v>
      </c>
      <c r="R13" s="569">
        <v>6052467</v>
      </c>
      <c r="S13" s="569">
        <v>6223442</v>
      </c>
      <c r="T13" s="569">
        <v>6316848</v>
      </c>
      <c r="U13" s="569">
        <v>6439135</v>
      </c>
      <c r="V13" s="569">
        <v>6670121</v>
      </c>
      <c r="W13" s="569">
        <v>6891960</v>
      </c>
      <c r="X13" s="569">
        <v>6977889</v>
      </c>
      <c r="Y13" s="569">
        <v>7056628</v>
      </c>
      <c r="Z13" s="569">
        <v>7139027</v>
      </c>
      <c r="AA13" s="599">
        <v>6957522</v>
      </c>
      <c r="AB13" s="569">
        <v>6934287</v>
      </c>
    </row>
    <row r="14" spans="1:33" ht="20.25" customHeight="1">
      <c r="A14" s="570" t="s">
        <v>581</v>
      </c>
      <c r="B14" s="571">
        <v>5685198</v>
      </c>
      <c r="C14" s="571">
        <v>5761175</v>
      </c>
      <c r="D14" s="571">
        <v>5761175</v>
      </c>
      <c r="E14" s="572">
        <v>5835008</v>
      </c>
      <c r="F14" s="572">
        <v>5911851</v>
      </c>
      <c r="G14" s="572">
        <v>5988984</v>
      </c>
      <c r="H14" s="572">
        <v>6065846</v>
      </c>
      <c r="I14" s="572">
        <v>5595180</v>
      </c>
      <c r="J14" s="572">
        <v>5662099</v>
      </c>
      <c r="K14" s="572">
        <v>5730377</v>
      </c>
      <c r="L14" s="572">
        <v>5800160</v>
      </c>
      <c r="M14" s="572">
        <v>5869191</v>
      </c>
      <c r="N14" s="572">
        <v>5935916</v>
      </c>
      <c r="O14" s="572">
        <v>6001151</v>
      </c>
      <c r="P14" s="572">
        <v>6066806</v>
      </c>
      <c r="Q14" s="572">
        <v>6134953</v>
      </c>
      <c r="R14" s="572">
        <v>6211312</v>
      </c>
      <c r="S14" s="572">
        <v>6296843</v>
      </c>
      <c r="T14" s="572">
        <v>6407102</v>
      </c>
      <c r="U14" s="572">
        <v>6550206</v>
      </c>
      <c r="V14" s="591">
        <v>6677930</v>
      </c>
      <c r="W14" s="591">
        <v>6782584</v>
      </c>
      <c r="X14" s="591">
        <v>6887306</v>
      </c>
      <c r="Y14" s="591">
        <v>6848360</v>
      </c>
      <c r="Z14" s="591">
        <v>6903721</v>
      </c>
      <c r="AA14" s="600">
        <v>6951825</v>
      </c>
      <c r="AB14" s="591">
        <v>6963990</v>
      </c>
    </row>
    <row r="15" spans="1:33" ht="26.25" customHeight="1">
      <c r="A15" s="812"/>
      <c r="B15" s="812"/>
      <c r="C15" s="812"/>
      <c r="D15" s="812"/>
      <c r="E15" s="812"/>
      <c r="F15" s="812"/>
      <c r="G15" s="812"/>
      <c r="H15" s="812"/>
      <c r="I15" s="812"/>
      <c r="J15" s="812"/>
      <c r="K15" s="812"/>
      <c r="L15" s="812"/>
      <c r="M15" s="812"/>
      <c r="N15" s="812"/>
      <c r="O15" s="812"/>
      <c r="P15" s="812"/>
      <c r="Q15" s="812"/>
      <c r="R15" s="812"/>
      <c r="S15" s="76"/>
      <c r="T15" s="76"/>
      <c r="U15" s="76"/>
      <c r="V15" s="76"/>
      <c r="W15" s="76"/>
      <c r="X15" s="76"/>
      <c r="Y15" s="601"/>
      <c r="Z15" s="76"/>
      <c r="AB15" s="602" t="s">
        <v>292</v>
      </c>
    </row>
    <row r="16" spans="1:33">
      <c r="A16" s="573"/>
      <c r="B16" s="574"/>
      <c r="C16" s="574"/>
      <c r="D16" s="574"/>
      <c r="E16" s="574"/>
      <c r="F16" s="574"/>
      <c r="G16" s="575"/>
      <c r="H16" s="576"/>
      <c r="I16" s="575"/>
      <c r="J16" s="579">
        <v>65235</v>
      </c>
      <c r="K16" s="575">
        <v>1.09898792368356</v>
      </c>
    </row>
    <row r="17" spans="7:40" ht="48" customHeight="1">
      <c r="G17" s="575"/>
      <c r="H17" s="575"/>
      <c r="I17" s="813" t="s">
        <v>582</v>
      </c>
      <c r="J17" s="814"/>
      <c r="K17" s="814"/>
      <c r="L17" s="814"/>
      <c r="M17" s="814"/>
      <c r="N17" s="814"/>
      <c r="O17" s="814"/>
      <c r="P17" s="814"/>
      <c r="AC17" s="815" t="s">
        <v>583</v>
      </c>
      <c r="AD17" s="815"/>
      <c r="AE17" s="815"/>
      <c r="AF17" s="815"/>
      <c r="AG17" s="815"/>
      <c r="AH17" s="815"/>
      <c r="AI17" s="815"/>
      <c r="AJ17" s="815"/>
      <c r="AK17" s="815"/>
      <c r="AL17" s="815"/>
      <c r="AM17" s="815"/>
      <c r="AN17" s="815"/>
    </row>
    <row r="18" spans="7:40" ht="15">
      <c r="G18" s="575" t="s">
        <v>584</v>
      </c>
      <c r="H18" s="577"/>
      <c r="I18" s="580" t="s">
        <v>585</v>
      </c>
      <c r="J18" s="581">
        <v>2022</v>
      </c>
      <c r="K18" s="581">
        <v>2023</v>
      </c>
      <c r="L18" s="581">
        <v>2024</v>
      </c>
      <c r="M18" s="581">
        <v>2025</v>
      </c>
      <c r="N18" s="581">
        <v>2026</v>
      </c>
    </row>
    <row r="19" spans="7:40" ht="15">
      <c r="G19" s="575" t="s">
        <v>586</v>
      </c>
      <c r="H19" s="577">
        <v>0.59506808612830597</v>
      </c>
      <c r="I19" s="582" t="s">
        <v>587</v>
      </c>
      <c r="J19" s="583">
        <v>1.0012652262002</v>
      </c>
      <c r="K19" s="583">
        <v>0.99690000000000001</v>
      </c>
      <c r="L19" s="583">
        <v>1.01891979701961</v>
      </c>
      <c r="M19" s="583">
        <v>1.0257461889503801</v>
      </c>
      <c r="N19" s="583">
        <v>0.99573477273804201</v>
      </c>
    </row>
    <row r="20" spans="7:40" ht="15">
      <c r="G20" s="575" t="s">
        <v>588</v>
      </c>
      <c r="H20" s="577">
        <v>0.40493191387169403</v>
      </c>
      <c r="I20" s="582" t="s">
        <v>589</v>
      </c>
      <c r="J20" s="583">
        <v>1.0036375616242399</v>
      </c>
      <c r="K20" s="583">
        <v>0.99909118098150695</v>
      </c>
      <c r="L20" s="583">
        <v>1.02100649780024</v>
      </c>
      <c r="M20" s="583">
        <v>1.0236378217230699</v>
      </c>
      <c r="N20" s="279"/>
    </row>
    <row r="21" spans="7:40" ht="15">
      <c r="I21" s="582" t="s">
        <v>590</v>
      </c>
      <c r="J21" s="583">
        <v>1.0079454869581801</v>
      </c>
      <c r="K21" s="583">
        <v>1.0032000000000001</v>
      </c>
      <c r="L21" s="583">
        <v>1.02345170090159</v>
      </c>
      <c r="M21" s="583">
        <v>1.0288403404861299</v>
      </c>
      <c r="N21" s="279"/>
    </row>
    <row r="22" spans="7:40" ht="15">
      <c r="I22" s="582" t="s">
        <v>591</v>
      </c>
      <c r="J22" s="583">
        <v>1.0114000000000001</v>
      </c>
      <c r="K22" s="583">
        <v>1.02583231605815</v>
      </c>
      <c r="L22" s="583">
        <v>1.0244905609598101</v>
      </c>
      <c r="M22" s="583">
        <v>1.0294731239638499</v>
      </c>
      <c r="N22" s="279"/>
    </row>
    <row r="23" spans="7:40" ht="15">
      <c r="I23" s="582" t="s">
        <v>592</v>
      </c>
      <c r="J23" s="583">
        <v>1.0151374136708899</v>
      </c>
      <c r="K23" s="583">
        <v>1.0256000000000001</v>
      </c>
      <c r="L23" s="583">
        <v>1.02562907742071</v>
      </c>
      <c r="M23" s="584">
        <v>1.02956964538089</v>
      </c>
      <c r="N23" s="279"/>
    </row>
    <row r="24" spans="7:40" ht="15">
      <c r="I24" s="582" t="s">
        <v>593</v>
      </c>
      <c r="J24" s="583">
        <v>1.0172000000000001</v>
      </c>
      <c r="K24" s="583">
        <v>1.02543995934793</v>
      </c>
      <c r="L24" s="583">
        <v>1.02721373010294</v>
      </c>
      <c r="M24" s="585">
        <v>0.99680000000000002</v>
      </c>
      <c r="N24" s="279"/>
    </row>
    <row r="25" spans="7:40" ht="15">
      <c r="I25" s="582" t="s">
        <v>594</v>
      </c>
      <c r="J25" s="583">
        <v>0.99890000000000001</v>
      </c>
      <c r="K25" s="583">
        <v>1.02559079838093</v>
      </c>
      <c r="L25" s="583">
        <v>1.0266</v>
      </c>
      <c r="M25" s="583">
        <v>0.99750000000000005</v>
      </c>
      <c r="N25" s="279"/>
    </row>
    <row r="26" spans="7:40" ht="15">
      <c r="I26" s="582" t="s">
        <v>595</v>
      </c>
      <c r="J26" s="583">
        <v>1.0033079697634999</v>
      </c>
      <c r="K26" s="583">
        <v>1.0281762348941901</v>
      </c>
      <c r="L26" s="583">
        <v>1.0291999999999999</v>
      </c>
      <c r="M26" s="583">
        <v>0.99870000000000003</v>
      </c>
      <c r="N26" s="279"/>
    </row>
    <row r="27" spans="7:40" ht="15">
      <c r="I27" s="582" t="s">
        <v>596</v>
      </c>
      <c r="J27" s="583">
        <v>0.99848298828005599</v>
      </c>
      <c r="K27" s="583">
        <v>1.0292782505592599</v>
      </c>
      <c r="L27" s="583">
        <v>1.0302054500754001</v>
      </c>
      <c r="M27" s="583">
        <v>0.99925285806245101</v>
      </c>
      <c r="N27" s="279"/>
    </row>
    <row r="28" spans="7:40" ht="15">
      <c r="I28" s="582" t="s">
        <v>597</v>
      </c>
      <c r="J28" s="583">
        <v>1.0103269696453201</v>
      </c>
      <c r="K28" s="583">
        <v>1.03058571687236</v>
      </c>
      <c r="L28" s="583">
        <v>1.0331464727499899</v>
      </c>
      <c r="M28" s="583">
        <v>1.00110417048761</v>
      </c>
      <c r="N28" s="279"/>
    </row>
    <row r="29" spans="7:40" ht="15">
      <c r="I29" s="582" t="s">
        <v>598</v>
      </c>
      <c r="J29" s="583">
        <v>0.99848298828005599</v>
      </c>
      <c r="K29" s="583">
        <v>1.03218551594834</v>
      </c>
      <c r="L29" s="583">
        <v>1.0345451387737099</v>
      </c>
      <c r="M29" s="583">
        <v>1.0009325608743</v>
      </c>
      <c r="N29" s="279"/>
    </row>
    <row r="30" spans="7:40" ht="15">
      <c r="I30" s="582" t="s">
        <v>599</v>
      </c>
      <c r="J30" s="583">
        <v>1.0131521671899</v>
      </c>
      <c r="K30" s="583">
        <v>1.0304113685612299</v>
      </c>
      <c r="L30" s="583">
        <v>1.03408393821245</v>
      </c>
      <c r="M30" s="583">
        <v>1.0007999999999999</v>
      </c>
      <c r="N30" s="279"/>
    </row>
    <row r="32" spans="7:40" ht="15">
      <c r="I32" s="586" t="s">
        <v>600</v>
      </c>
    </row>
    <row r="40" spans="9:16" ht="12.75" customHeight="1">
      <c r="I40" s="587"/>
      <c r="J40" s="587"/>
      <c r="K40" s="587"/>
      <c r="L40" s="587"/>
      <c r="M40" s="587"/>
      <c r="N40" s="587"/>
      <c r="O40" s="587"/>
      <c r="P40" s="587"/>
    </row>
    <row r="71" spans="1:16" ht="20.25" customHeight="1">
      <c r="A71" s="776" t="s">
        <v>325</v>
      </c>
      <c r="B71" s="781" t="s">
        <v>326</v>
      </c>
      <c r="C71" s="782"/>
      <c r="D71" s="782"/>
      <c r="E71" s="782"/>
      <c r="F71" s="782"/>
      <c r="G71" s="782"/>
      <c r="H71" s="782" t="s">
        <v>292</v>
      </c>
      <c r="I71" s="782"/>
      <c r="J71" s="506"/>
      <c r="K71" s="506"/>
      <c r="L71" s="506"/>
      <c r="M71" s="506"/>
      <c r="N71" s="506"/>
      <c r="O71" s="506"/>
      <c r="P71" s="467"/>
    </row>
    <row r="72" spans="1:16" ht="20.25" customHeight="1">
      <c r="A72" s="777"/>
      <c r="B72" s="781" t="s">
        <v>327</v>
      </c>
      <c r="C72" s="782"/>
      <c r="D72" s="782"/>
      <c r="E72" s="782"/>
      <c r="F72" s="782"/>
      <c r="G72" s="782"/>
      <c r="H72" s="782"/>
      <c r="I72" s="782"/>
      <c r="J72" s="782" t="s">
        <v>292</v>
      </c>
      <c r="K72" s="782"/>
      <c r="L72" s="529"/>
      <c r="M72" s="529"/>
      <c r="N72" s="529"/>
      <c r="O72" s="529"/>
      <c r="P72" s="532"/>
    </row>
    <row r="73" spans="1:16" ht="20.25" customHeight="1">
      <c r="A73" s="777"/>
      <c r="B73" s="785" t="s">
        <v>328</v>
      </c>
      <c r="C73" s="782"/>
      <c r="D73" s="782"/>
      <c r="E73" s="782"/>
      <c r="F73" s="782"/>
      <c r="G73" s="782"/>
      <c r="H73" s="782"/>
      <c r="I73" s="529"/>
      <c r="J73" s="529"/>
      <c r="K73" s="529"/>
      <c r="L73" s="529"/>
      <c r="M73" s="529"/>
      <c r="N73" s="529"/>
      <c r="O73" s="529"/>
      <c r="P73" s="532"/>
    </row>
    <row r="74" spans="1:16" ht="20.25" customHeight="1">
      <c r="A74" s="778"/>
      <c r="B74" s="786" t="s">
        <v>552</v>
      </c>
      <c r="C74" s="787"/>
      <c r="D74" s="787"/>
      <c r="E74" s="787"/>
      <c r="F74" s="787"/>
      <c r="G74" s="787"/>
      <c r="H74" s="787"/>
      <c r="I74" s="787"/>
      <c r="J74" s="787"/>
      <c r="K74" s="787"/>
      <c r="L74" s="787"/>
      <c r="M74" s="787"/>
      <c r="N74" s="787"/>
      <c r="O74" s="787"/>
      <c r="P74" s="788"/>
    </row>
    <row r="75" spans="1:16" ht="16.5" customHeight="1">
      <c r="A75" s="38" t="s">
        <v>330</v>
      </c>
      <c r="B75" s="188" t="s">
        <v>331</v>
      </c>
      <c r="C75" s="189"/>
      <c r="D75" s="189"/>
      <c r="E75" s="189"/>
      <c r="F75" s="189"/>
      <c r="G75" s="189"/>
      <c r="H75" s="189"/>
      <c r="I75" s="189"/>
      <c r="J75" s="189"/>
      <c r="K75" s="189"/>
      <c r="L75" s="189"/>
      <c r="M75" s="189"/>
      <c r="N75" s="189"/>
      <c r="O75" s="189"/>
      <c r="P75" s="533"/>
    </row>
    <row r="76" spans="1:16" ht="16.5" customHeight="1">
      <c r="A76" s="604" t="s">
        <v>601</v>
      </c>
      <c r="B76" s="188" t="s">
        <v>333</v>
      </c>
      <c r="C76" s="189"/>
      <c r="D76" s="189"/>
      <c r="E76" s="189"/>
      <c r="F76" s="189"/>
      <c r="G76" s="189"/>
      <c r="H76" s="189"/>
      <c r="I76" s="189"/>
      <c r="J76" s="189"/>
      <c r="K76" s="189"/>
      <c r="L76" s="189"/>
      <c r="M76" s="189"/>
      <c r="N76" s="189"/>
      <c r="O76" s="189"/>
      <c r="P76" s="533"/>
    </row>
  </sheetData>
  <sheetProtection autoFilter="0"/>
  <mergeCells count="12">
    <mergeCell ref="A1:AC1"/>
    <mergeCell ref="B2:H2"/>
    <mergeCell ref="A15:R15"/>
    <mergeCell ref="I17:P17"/>
    <mergeCell ref="AC17:AN17"/>
    <mergeCell ref="B74:P74"/>
    <mergeCell ref="A71:A74"/>
    <mergeCell ref="B71:G71"/>
    <mergeCell ref="H71:I71"/>
    <mergeCell ref="B72:I72"/>
    <mergeCell ref="J72:K72"/>
    <mergeCell ref="B73:H73"/>
  </mergeCells>
  <conditionalFormatting sqref="B71:B74">
    <cfRule type="duplicateValues" dxfId="13" priority="1"/>
  </conditionalFormatting>
  <hyperlinks>
    <hyperlink ref="AA3" location="INDICE!B2" display="2025" xr:uid="{00000000-0004-0000-0600-000000000000}"/>
    <hyperlink ref="AA2" location="INDICE!B2" display="Indice" xr:uid="{00000000-0004-0000-0600-000001000000}"/>
    <hyperlink ref="AB3" location="INDICE!B2" display="2026" xr:uid="{00000000-0004-0000-0600-000002000000}"/>
  </hyperlinks>
  <pageMargins left="0.75" right="0.75" top="1" bottom="1" header="0" footer="0"/>
  <pageSetup paperSize="9" scale="46"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7"/>
  <sheetViews>
    <sheetView showGridLines="0" zoomScale="80" zoomScaleNormal="80" workbookViewId="0">
      <selection activeCell="C1" sqref="C1:D1"/>
    </sheetView>
  </sheetViews>
  <sheetFormatPr baseColWidth="10" defaultColWidth="0" defaultRowHeight="12.75"/>
  <cols>
    <col min="1" max="1" width="22" style="534" customWidth="1"/>
    <col min="2" max="2" width="13.28515625" style="535" customWidth="1"/>
    <col min="3" max="3" width="15" style="535" customWidth="1"/>
    <col min="4" max="4" width="13.42578125" style="535" customWidth="1"/>
    <col min="5" max="5" width="17.140625" style="535" customWidth="1"/>
    <col min="6" max="6" width="13.7109375" style="535" customWidth="1"/>
    <col min="7" max="7" width="14.42578125" style="535" customWidth="1"/>
    <col min="8" max="8" width="8.28515625" style="535" customWidth="1"/>
    <col min="9" max="9" width="13.5703125" style="535" customWidth="1"/>
    <col min="10" max="10" width="14" style="535" customWidth="1"/>
    <col min="11" max="11" width="15.140625" style="535" customWidth="1"/>
    <col min="12" max="12" width="11.5703125" style="535" customWidth="1"/>
    <col min="13" max="13" width="14" style="535" customWidth="1"/>
    <col min="14" max="23" width="11.5703125" style="535" customWidth="1"/>
    <col min="24" max="24" width="14.42578125" style="535" customWidth="1"/>
    <col min="25" max="33" width="11.5703125" style="535" customWidth="1"/>
    <col min="34" max="34" width="14.42578125" style="535" customWidth="1"/>
    <col min="35" max="35" width="13.85546875" style="535" customWidth="1"/>
    <col min="36" max="36" width="14.28515625" style="535" customWidth="1"/>
    <col min="37" max="46" width="11.5703125" style="535" customWidth="1"/>
    <col min="47" max="78" width="11.5703125" style="535" hidden="1"/>
    <col min="79" max="81" width="11.42578125" style="535" hidden="1"/>
    <col min="82" max="82" width="13" style="535" hidden="1"/>
    <col min="83" max="249" width="11.42578125" style="535" hidden="1"/>
    <col min="250" max="250" width="21.42578125" style="535" hidden="1"/>
    <col min="251" max="259" width="11.42578125" style="535" hidden="1"/>
    <col min="260" max="260" width="15.5703125" style="535" hidden="1"/>
    <col min="261" max="261" width="13.42578125" style="535" hidden="1"/>
    <col min="262" max="265" width="11.42578125" style="535" hidden="1"/>
    <col min="266" max="266" width="14.7109375" style="535" hidden="1"/>
    <col min="267" max="505" width="11.42578125" style="535" hidden="1"/>
    <col min="506" max="506" width="21.42578125" style="535" hidden="1"/>
    <col min="507" max="515" width="11.42578125" style="535" hidden="1"/>
    <col min="516" max="516" width="15.5703125" style="535" hidden="1"/>
    <col min="517" max="517" width="13.42578125" style="535" hidden="1"/>
    <col min="518" max="521" width="11.42578125" style="535" hidden="1"/>
    <col min="522" max="522" width="14.7109375" style="535" hidden="1"/>
    <col min="523" max="761" width="11.42578125" style="535" hidden="1"/>
    <col min="762" max="762" width="21.42578125" style="535" hidden="1"/>
    <col min="763" max="771" width="11.42578125" style="535" hidden="1"/>
    <col min="772" max="772" width="15.5703125" style="535" hidden="1"/>
    <col min="773" max="773" width="13.42578125" style="535" hidden="1"/>
    <col min="774" max="777" width="11.42578125" style="535" hidden="1"/>
    <col min="778" max="778" width="14.7109375" style="535" hidden="1"/>
    <col min="779" max="1017" width="11.42578125" style="535" hidden="1"/>
    <col min="1018" max="1018" width="21.42578125" style="535" hidden="1"/>
    <col min="1019" max="1027" width="11.42578125" style="535" hidden="1"/>
    <col min="1028" max="1028" width="15.5703125" style="535" hidden="1"/>
    <col min="1029" max="1029" width="13.42578125" style="535" hidden="1"/>
    <col min="1030" max="1033" width="11.42578125" style="535" hidden="1"/>
    <col min="1034" max="1034" width="14.7109375" style="535" hidden="1"/>
    <col min="1035" max="1273" width="11.42578125" style="535" hidden="1"/>
    <col min="1274" max="1274" width="21.42578125" style="535" hidden="1"/>
    <col min="1275" max="1283" width="11.42578125" style="535" hidden="1"/>
    <col min="1284" max="1284" width="15.5703125" style="535" hidden="1"/>
    <col min="1285" max="1285" width="13.42578125" style="535" hidden="1"/>
    <col min="1286" max="1289" width="11.42578125" style="535" hidden="1"/>
    <col min="1290" max="1290" width="14.7109375" style="535" hidden="1"/>
    <col min="1291" max="1529" width="11.42578125" style="535" hidden="1"/>
    <col min="1530" max="1530" width="21.42578125" style="535" hidden="1"/>
    <col min="1531" max="1539" width="11.42578125" style="535" hidden="1"/>
    <col min="1540" max="1540" width="15.5703125" style="535" hidden="1"/>
    <col min="1541" max="1541" width="13.42578125" style="535" hidden="1"/>
    <col min="1542" max="1545" width="11.42578125" style="535" hidden="1"/>
    <col min="1546" max="1546" width="14.7109375" style="535" hidden="1"/>
    <col min="1547" max="1785" width="11.42578125" style="535" hidden="1"/>
    <col min="1786" max="1786" width="21.42578125" style="535" hidden="1"/>
    <col min="1787" max="1795" width="11.42578125" style="535" hidden="1"/>
    <col min="1796" max="1796" width="15.5703125" style="535" hidden="1"/>
    <col min="1797" max="1797" width="13.42578125" style="535" hidden="1"/>
    <col min="1798" max="1801" width="11.42578125" style="535" hidden="1"/>
    <col min="1802" max="1802" width="14.7109375" style="535" hidden="1"/>
    <col min="1803" max="2041" width="11.42578125" style="535" hidden="1"/>
    <col min="2042" max="2042" width="21.42578125" style="535" hidden="1"/>
    <col min="2043" max="2051" width="11.42578125" style="535" hidden="1"/>
    <col min="2052" max="2052" width="15.5703125" style="535" hidden="1"/>
    <col min="2053" max="2053" width="13.42578125" style="535" hidden="1"/>
    <col min="2054" max="2057" width="11.42578125" style="535" hidden="1"/>
    <col min="2058" max="2058" width="14.7109375" style="535" hidden="1"/>
    <col min="2059" max="2297" width="11.42578125" style="535" hidden="1"/>
    <col min="2298" max="2298" width="21.42578125" style="535" hidden="1"/>
    <col min="2299" max="2307" width="11.42578125" style="535" hidden="1"/>
    <col min="2308" max="2308" width="15.5703125" style="535" hidden="1"/>
    <col min="2309" max="2309" width="13.42578125" style="535" hidden="1"/>
    <col min="2310" max="2313" width="11.42578125" style="535" hidden="1"/>
    <col min="2314" max="2314" width="14.7109375" style="535" hidden="1"/>
    <col min="2315" max="2553" width="11.42578125" style="535" hidden="1"/>
    <col min="2554" max="2554" width="21.42578125" style="535" hidden="1"/>
    <col min="2555" max="2563" width="11.42578125" style="535" hidden="1"/>
    <col min="2564" max="2564" width="15.5703125" style="535" hidden="1"/>
    <col min="2565" max="2565" width="13.42578125" style="535" hidden="1"/>
    <col min="2566" max="2569" width="11.42578125" style="535" hidden="1"/>
    <col min="2570" max="2570" width="14.7109375" style="535" hidden="1"/>
    <col min="2571" max="2809" width="11.42578125" style="535" hidden="1"/>
    <col min="2810" max="2810" width="21.42578125" style="535" hidden="1"/>
    <col min="2811" max="2819" width="11.42578125" style="535" hidden="1"/>
    <col min="2820" max="2820" width="15.5703125" style="535" hidden="1"/>
    <col min="2821" max="2821" width="13.42578125" style="535" hidden="1"/>
    <col min="2822" max="2825" width="11.42578125" style="535" hidden="1"/>
    <col min="2826" max="2826" width="14.7109375" style="535" hidden="1"/>
    <col min="2827" max="3065" width="11.42578125" style="535" hidden="1"/>
    <col min="3066" max="3066" width="21.42578125" style="535" hidden="1"/>
    <col min="3067" max="3075" width="11.42578125" style="535" hidden="1"/>
    <col min="3076" max="3076" width="15.5703125" style="535" hidden="1"/>
    <col min="3077" max="3077" width="13.42578125" style="535" hidden="1"/>
    <col min="3078" max="3081" width="11.42578125" style="535" hidden="1"/>
    <col min="3082" max="3082" width="14.7109375" style="535" hidden="1"/>
    <col min="3083" max="3321" width="11.42578125" style="535" hidden="1"/>
    <col min="3322" max="3322" width="21.42578125" style="535" hidden="1"/>
    <col min="3323" max="3331" width="11.42578125" style="535" hidden="1"/>
    <col min="3332" max="3332" width="15.5703125" style="535" hidden="1"/>
    <col min="3333" max="3333" width="13.42578125" style="535" hidden="1"/>
    <col min="3334" max="3337" width="11.42578125" style="535" hidden="1"/>
    <col min="3338" max="3338" width="14.7109375" style="535" hidden="1"/>
    <col min="3339" max="3577" width="11.42578125" style="535" hidden="1"/>
    <col min="3578" max="3578" width="21.42578125" style="535" hidden="1"/>
    <col min="3579" max="3587" width="11.42578125" style="535" hidden="1"/>
    <col min="3588" max="3588" width="15.5703125" style="535" hidden="1"/>
    <col min="3589" max="3589" width="13.42578125" style="535" hidden="1"/>
    <col min="3590" max="3593" width="11.42578125" style="535" hidden="1"/>
    <col min="3594" max="3594" width="14.7109375" style="535" hidden="1"/>
    <col min="3595" max="3833" width="11.42578125" style="535" hidden="1"/>
    <col min="3834" max="3834" width="21.42578125" style="535" hidden="1"/>
    <col min="3835" max="3843" width="11.42578125" style="535" hidden="1"/>
    <col min="3844" max="3844" width="15.5703125" style="535" hidden="1"/>
    <col min="3845" max="3845" width="13.42578125" style="535" hidden="1"/>
    <col min="3846" max="3849" width="11.42578125" style="535" hidden="1"/>
    <col min="3850" max="3850" width="14.7109375" style="535" hidden="1"/>
    <col min="3851" max="4089" width="11.42578125" style="535" hidden="1"/>
    <col min="4090" max="4090" width="21.42578125" style="535" hidden="1"/>
    <col min="4091" max="4099" width="11.42578125" style="535" hidden="1"/>
    <col min="4100" max="4100" width="15.5703125" style="535" hidden="1"/>
    <col min="4101" max="4101" width="13.42578125" style="535" hidden="1"/>
    <col min="4102" max="4105" width="11.42578125" style="535" hidden="1"/>
    <col min="4106" max="4106" width="14.7109375" style="535" hidden="1"/>
    <col min="4107" max="4345" width="11.42578125" style="535" hidden="1"/>
    <col min="4346" max="4346" width="21.42578125" style="535" hidden="1"/>
    <col min="4347" max="4355" width="11.42578125" style="535" hidden="1"/>
    <col min="4356" max="4356" width="15.5703125" style="535" hidden="1"/>
    <col min="4357" max="4357" width="13.42578125" style="535" hidden="1"/>
    <col min="4358" max="4361" width="11.42578125" style="535" hidden="1"/>
    <col min="4362" max="4362" width="14.7109375" style="535" hidden="1"/>
    <col min="4363" max="4601" width="11.42578125" style="535" hidden="1"/>
    <col min="4602" max="4602" width="21.42578125" style="535" hidden="1"/>
    <col min="4603" max="4611" width="11.42578125" style="535" hidden="1"/>
    <col min="4612" max="4612" width="15.5703125" style="535" hidden="1"/>
    <col min="4613" max="4613" width="13.42578125" style="535" hidden="1"/>
    <col min="4614" max="4617" width="11.42578125" style="535" hidden="1"/>
    <col min="4618" max="4618" width="14.7109375" style="535" hidden="1"/>
    <col min="4619" max="4857" width="11.42578125" style="535" hidden="1"/>
    <col min="4858" max="4858" width="21.42578125" style="535" hidden="1"/>
    <col min="4859" max="4867" width="11.42578125" style="535" hidden="1"/>
    <col min="4868" max="4868" width="15.5703125" style="535" hidden="1"/>
    <col min="4869" max="4869" width="13.42578125" style="535" hidden="1"/>
    <col min="4870" max="4873" width="11.42578125" style="535" hidden="1"/>
    <col min="4874" max="4874" width="14.7109375" style="535" hidden="1"/>
    <col min="4875" max="5113" width="11.42578125" style="535" hidden="1"/>
    <col min="5114" max="5114" width="21.42578125" style="535" hidden="1"/>
    <col min="5115" max="5123" width="11.42578125" style="535" hidden="1"/>
    <col min="5124" max="5124" width="15.5703125" style="535" hidden="1"/>
    <col min="5125" max="5125" width="13.42578125" style="535" hidden="1"/>
    <col min="5126" max="5129" width="11.42578125" style="535" hidden="1"/>
    <col min="5130" max="5130" width="14.7109375" style="535" hidden="1"/>
    <col min="5131" max="5369" width="11.42578125" style="535" hidden="1"/>
    <col min="5370" max="5370" width="21.42578125" style="535" hidden="1"/>
    <col min="5371" max="5379" width="11.42578125" style="535" hidden="1"/>
    <col min="5380" max="5380" width="15.5703125" style="535" hidden="1"/>
    <col min="5381" max="5381" width="13.42578125" style="535" hidden="1"/>
    <col min="5382" max="5385" width="11.42578125" style="535" hidden="1"/>
    <col min="5386" max="5386" width="14.7109375" style="535" hidden="1"/>
    <col min="5387" max="5625" width="11.42578125" style="535" hidden="1"/>
    <col min="5626" max="5626" width="21.42578125" style="535" hidden="1"/>
    <col min="5627" max="5635" width="11.42578125" style="535" hidden="1"/>
    <col min="5636" max="5636" width="15.5703125" style="535" hidden="1"/>
    <col min="5637" max="5637" width="13.42578125" style="535" hidden="1"/>
    <col min="5638" max="5641" width="11.42578125" style="535" hidden="1"/>
    <col min="5642" max="5642" width="14.7109375" style="535" hidden="1"/>
    <col min="5643" max="5881" width="11.42578125" style="535" hidden="1"/>
    <col min="5882" max="5882" width="21.42578125" style="535" hidden="1"/>
    <col min="5883" max="5891" width="11.42578125" style="535" hidden="1"/>
    <col min="5892" max="5892" width="15.5703125" style="535" hidden="1"/>
    <col min="5893" max="5893" width="13.42578125" style="535" hidden="1"/>
    <col min="5894" max="5897" width="11.42578125" style="535" hidden="1"/>
    <col min="5898" max="5898" width="14.7109375" style="535" hidden="1"/>
    <col min="5899" max="6137" width="11.42578125" style="535" hidden="1"/>
    <col min="6138" max="6138" width="21.42578125" style="535" hidden="1"/>
    <col min="6139" max="6147" width="11.42578125" style="535" hidden="1"/>
    <col min="6148" max="6148" width="15.5703125" style="535" hidden="1"/>
    <col min="6149" max="6149" width="13.42578125" style="535" hidden="1"/>
    <col min="6150" max="6153" width="11.42578125" style="535" hidden="1"/>
    <col min="6154" max="6154" width="14.7109375" style="535" hidden="1"/>
    <col min="6155" max="6393" width="11.42578125" style="535" hidden="1"/>
    <col min="6394" max="6394" width="21.42578125" style="535" hidden="1"/>
    <col min="6395" max="6403" width="11.42578125" style="535" hidden="1"/>
    <col min="6404" max="6404" width="15.5703125" style="535" hidden="1"/>
    <col min="6405" max="6405" width="13.42578125" style="535" hidden="1"/>
    <col min="6406" max="6409" width="11.42578125" style="535" hidden="1"/>
    <col min="6410" max="6410" width="14.7109375" style="535" hidden="1"/>
    <col min="6411" max="6649" width="11.42578125" style="535" hidden="1"/>
    <col min="6650" max="6650" width="21.42578125" style="535" hidden="1"/>
    <col min="6651" max="6659" width="11.42578125" style="535" hidden="1"/>
    <col min="6660" max="6660" width="15.5703125" style="535" hidden="1"/>
    <col min="6661" max="6661" width="13.42578125" style="535" hidden="1"/>
    <col min="6662" max="6665" width="11.42578125" style="535" hidden="1"/>
    <col min="6666" max="6666" width="14.7109375" style="535" hidden="1"/>
    <col min="6667" max="6905" width="11.42578125" style="535" hidden="1"/>
    <col min="6906" max="6906" width="21.42578125" style="535" hidden="1"/>
    <col min="6907" max="6915" width="11.42578125" style="535" hidden="1"/>
    <col min="6916" max="6916" width="15.5703125" style="535" hidden="1"/>
    <col min="6917" max="6917" width="13.42578125" style="535" hidden="1"/>
    <col min="6918" max="6921" width="11.42578125" style="535" hidden="1"/>
    <col min="6922" max="6922" width="14.7109375" style="535" hidden="1"/>
    <col min="6923" max="7161" width="11.42578125" style="535" hidden="1"/>
    <col min="7162" max="7162" width="21.42578125" style="535" hidden="1"/>
    <col min="7163" max="7171" width="11.42578125" style="535" hidden="1"/>
    <col min="7172" max="7172" width="15.5703125" style="535" hidden="1"/>
    <col min="7173" max="7173" width="13.42578125" style="535" hidden="1"/>
    <col min="7174" max="7177" width="11.42578125" style="535" hidden="1"/>
    <col min="7178" max="7178" width="14.7109375" style="535" hidden="1"/>
    <col min="7179" max="7417" width="11.42578125" style="535" hidden="1"/>
    <col min="7418" max="7418" width="21.42578125" style="535" hidden="1"/>
    <col min="7419" max="7427" width="11.42578125" style="535" hidden="1"/>
    <col min="7428" max="7428" width="15.5703125" style="535" hidden="1"/>
    <col min="7429" max="7429" width="13.42578125" style="535" hidden="1"/>
    <col min="7430" max="7433" width="11.42578125" style="535" hidden="1"/>
    <col min="7434" max="7434" width="14.7109375" style="535" hidden="1"/>
    <col min="7435" max="7673" width="11.42578125" style="535" hidden="1"/>
    <col min="7674" max="7674" width="21.42578125" style="535" hidden="1"/>
    <col min="7675" max="7683" width="11.42578125" style="535" hidden="1"/>
    <col min="7684" max="7684" width="15.5703125" style="535" hidden="1"/>
    <col min="7685" max="7685" width="13.42578125" style="535" hidden="1"/>
    <col min="7686" max="7689" width="11.42578125" style="535" hidden="1"/>
    <col min="7690" max="7690" width="14.7109375" style="535" hidden="1"/>
    <col min="7691" max="7929" width="11.42578125" style="535" hidden="1"/>
    <col min="7930" max="7930" width="21.42578125" style="535" hidden="1"/>
    <col min="7931" max="7939" width="11.42578125" style="535" hidden="1"/>
    <col min="7940" max="7940" width="15.5703125" style="535" hidden="1"/>
    <col min="7941" max="7941" width="13.42578125" style="535" hidden="1"/>
    <col min="7942" max="7945" width="11.42578125" style="535" hidden="1"/>
    <col min="7946" max="7946" width="14.7109375" style="535" hidden="1"/>
    <col min="7947" max="8185" width="11.42578125" style="535" hidden="1"/>
    <col min="8186" max="8186" width="21.42578125" style="535" hidden="1"/>
    <col min="8187" max="8195" width="11.42578125" style="535" hidden="1"/>
    <col min="8196" max="8196" width="15.5703125" style="535" hidden="1"/>
    <col min="8197" max="8197" width="13.42578125" style="535" hidden="1"/>
    <col min="8198" max="8201" width="11.42578125" style="535" hidden="1"/>
    <col min="8202" max="8202" width="14.7109375" style="535" hidden="1"/>
    <col min="8203" max="8441" width="11.42578125" style="535" hidden="1"/>
    <col min="8442" max="8442" width="21.42578125" style="535" hidden="1"/>
    <col min="8443" max="8451" width="11.42578125" style="535" hidden="1"/>
    <col min="8452" max="8452" width="15.5703125" style="535" hidden="1"/>
    <col min="8453" max="8453" width="13.42578125" style="535" hidden="1"/>
    <col min="8454" max="8457" width="11.42578125" style="535" hidden="1"/>
    <col min="8458" max="8458" width="14.7109375" style="535" hidden="1"/>
    <col min="8459" max="8697" width="11.42578125" style="535" hidden="1"/>
    <col min="8698" max="8698" width="21.42578125" style="535" hidden="1"/>
    <col min="8699" max="8707" width="11.42578125" style="535" hidden="1"/>
    <col min="8708" max="8708" width="15.5703125" style="535" hidden="1"/>
    <col min="8709" max="8709" width="13.42578125" style="535" hidden="1"/>
    <col min="8710" max="8713" width="11.42578125" style="535" hidden="1"/>
    <col min="8714" max="8714" width="14.7109375" style="535" hidden="1"/>
    <col min="8715" max="8953" width="11.42578125" style="535" hidden="1"/>
    <col min="8954" max="8954" width="21.42578125" style="535" hidden="1"/>
    <col min="8955" max="8963" width="11.42578125" style="535" hidden="1"/>
    <col min="8964" max="8964" width="15.5703125" style="535" hidden="1"/>
    <col min="8965" max="8965" width="13.42578125" style="535" hidden="1"/>
    <col min="8966" max="8969" width="11.42578125" style="535" hidden="1"/>
    <col min="8970" max="8970" width="14.7109375" style="535" hidden="1"/>
    <col min="8971" max="9209" width="11.42578125" style="535" hidden="1"/>
    <col min="9210" max="9210" width="21.42578125" style="535" hidden="1"/>
    <col min="9211" max="9219" width="11.42578125" style="535" hidden="1"/>
    <col min="9220" max="9220" width="15.5703125" style="535" hidden="1"/>
    <col min="9221" max="9221" width="13.42578125" style="535" hidden="1"/>
    <col min="9222" max="9225" width="11.42578125" style="535" hidden="1"/>
    <col min="9226" max="9226" width="14.7109375" style="535" hidden="1"/>
    <col min="9227" max="9465" width="11.42578125" style="535" hidden="1"/>
    <col min="9466" max="9466" width="21.42578125" style="535" hidden="1"/>
    <col min="9467" max="9475" width="11.42578125" style="535" hidden="1"/>
    <col min="9476" max="9476" width="15.5703125" style="535" hidden="1"/>
    <col min="9477" max="9477" width="13.42578125" style="535" hidden="1"/>
    <col min="9478" max="9481" width="11.42578125" style="535" hidden="1"/>
    <col min="9482" max="9482" width="14.7109375" style="535" hidden="1"/>
    <col min="9483" max="9721" width="11.42578125" style="535" hidden="1"/>
    <col min="9722" max="9722" width="21.42578125" style="535" hidden="1"/>
    <col min="9723" max="9731" width="11.42578125" style="535" hidden="1"/>
    <col min="9732" max="9732" width="15.5703125" style="535" hidden="1"/>
    <col min="9733" max="9733" width="13.42578125" style="535" hidden="1"/>
    <col min="9734" max="9737" width="11.42578125" style="535" hidden="1"/>
    <col min="9738" max="9738" width="14.7109375" style="535" hidden="1"/>
    <col min="9739" max="9977" width="11.42578125" style="535" hidden="1"/>
    <col min="9978" max="9978" width="21.42578125" style="535" hidden="1"/>
    <col min="9979" max="9987" width="11.42578125" style="535" hidden="1"/>
    <col min="9988" max="9988" width="15.5703125" style="535" hidden="1"/>
    <col min="9989" max="9989" width="13.42578125" style="535" hidden="1"/>
    <col min="9990" max="9993" width="11.42578125" style="535" hidden="1"/>
    <col min="9994" max="9994" width="14.7109375" style="535" hidden="1"/>
    <col min="9995" max="10233" width="11.42578125" style="535" hidden="1"/>
    <col min="10234" max="10234" width="21.42578125" style="535" hidden="1"/>
    <col min="10235" max="10243" width="11.42578125" style="535" hidden="1"/>
    <col min="10244" max="10244" width="15.5703125" style="535" hidden="1"/>
    <col min="10245" max="10245" width="13.42578125" style="535" hidden="1"/>
    <col min="10246" max="10249" width="11.42578125" style="535" hidden="1"/>
    <col min="10250" max="10250" width="14.7109375" style="535" hidden="1"/>
    <col min="10251" max="10489" width="11.42578125" style="535" hidden="1"/>
    <col min="10490" max="10490" width="21.42578125" style="535" hidden="1"/>
    <col min="10491" max="10499" width="11.42578125" style="535" hidden="1"/>
    <col min="10500" max="10500" width="15.5703125" style="535" hidden="1"/>
    <col min="10501" max="10501" width="13.42578125" style="535" hidden="1"/>
    <col min="10502" max="10505" width="11.42578125" style="535" hidden="1"/>
    <col min="10506" max="10506" width="14.7109375" style="535" hidden="1"/>
    <col min="10507" max="10745" width="11.42578125" style="535" hidden="1"/>
    <col min="10746" max="10746" width="21.42578125" style="535" hidden="1"/>
    <col min="10747" max="10755" width="11.42578125" style="535" hidden="1"/>
    <col min="10756" max="10756" width="15.5703125" style="535" hidden="1"/>
    <col min="10757" max="10757" width="13.42578125" style="535" hidden="1"/>
    <col min="10758" max="10761" width="11.42578125" style="535" hidden="1"/>
    <col min="10762" max="10762" width="14.7109375" style="535" hidden="1"/>
    <col min="10763" max="11001" width="11.42578125" style="535" hidden="1"/>
    <col min="11002" max="11002" width="21.42578125" style="535" hidden="1"/>
    <col min="11003" max="11011" width="11.42578125" style="535" hidden="1"/>
    <col min="11012" max="11012" width="15.5703125" style="535" hidden="1"/>
    <col min="11013" max="11013" width="13.42578125" style="535" hidden="1"/>
    <col min="11014" max="11017" width="11.42578125" style="535" hidden="1"/>
    <col min="11018" max="11018" width="14.7109375" style="535" hidden="1"/>
    <col min="11019" max="11257" width="11.42578125" style="535" hidden="1"/>
    <col min="11258" max="11258" width="21.42578125" style="535" hidden="1"/>
    <col min="11259" max="11267" width="11.42578125" style="535" hidden="1"/>
    <col min="11268" max="11268" width="15.5703125" style="535" hidden="1"/>
    <col min="11269" max="11269" width="13.42578125" style="535" hidden="1"/>
    <col min="11270" max="11273" width="11.42578125" style="535" hidden="1"/>
    <col min="11274" max="11274" width="14.7109375" style="535" hidden="1"/>
    <col min="11275" max="11513" width="11.42578125" style="535" hidden="1"/>
    <col min="11514" max="11514" width="21.42578125" style="535" hidden="1"/>
    <col min="11515" max="11523" width="11.42578125" style="535" hidden="1"/>
    <col min="11524" max="11524" width="15.5703125" style="535" hidden="1"/>
    <col min="11525" max="11525" width="13.42578125" style="535" hidden="1"/>
    <col min="11526" max="11529" width="11.42578125" style="535" hidden="1"/>
    <col min="11530" max="11530" width="14.7109375" style="535" hidden="1"/>
    <col min="11531" max="11769" width="11.42578125" style="535" hidden="1"/>
    <col min="11770" max="11770" width="21.42578125" style="535" hidden="1"/>
    <col min="11771" max="11779" width="11.42578125" style="535" hidden="1"/>
    <col min="11780" max="11780" width="15.5703125" style="535" hidden="1"/>
    <col min="11781" max="11781" width="13.42578125" style="535" hidden="1"/>
    <col min="11782" max="11785" width="11.42578125" style="535" hidden="1"/>
    <col min="11786" max="11786" width="14.7109375" style="535" hidden="1"/>
    <col min="11787" max="12025" width="11.42578125" style="535" hidden="1"/>
    <col min="12026" max="12026" width="21.42578125" style="535" hidden="1"/>
    <col min="12027" max="12035" width="11.42578125" style="535" hidden="1"/>
    <col min="12036" max="12036" width="15.5703125" style="535" hidden="1"/>
    <col min="12037" max="12037" width="13.42578125" style="535" hidden="1"/>
    <col min="12038" max="12041" width="11.42578125" style="535" hidden="1"/>
    <col min="12042" max="12042" width="14.7109375" style="535" hidden="1"/>
    <col min="12043" max="12281" width="11.42578125" style="535" hidden="1"/>
    <col min="12282" max="12282" width="21.42578125" style="535" hidden="1"/>
    <col min="12283" max="12291" width="11.42578125" style="535" hidden="1"/>
    <col min="12292" max="12292" width="15.5703125" style="535" hidden="1"/>
    <col min="12293" max="12293" width="13.42578125" style="535" hidden="1"/>
    <col min="12294" max="12297" width="11.42578125" style="535" hidden="1"/>
    <col min="12298" max="12298" width="14.7109375" style="535" hidden="1"/>
    <col min="12299" max="12537" width="11.42578125" style="535" hidden="1"/>
    <col min="12538" max="12538" width="21.42578125" style="535" hidden="1"/>
    <col min="12539" max="12547" width="11.42578125" style="535" hidden="1"/>
    <col min="12548" max="12548" width="15.5703125" style="535" hidden="1"/>
    <col min="12549" max="12549" width="13.42578125" style="535" hidden="1"/>
    <col min="12550" max="12553" width="11.42578125" style="535" hidden="1"/>
    <col min="12554" max="12554" width="14.7109375" style="535" hidden="1"/>
    <col min="12555" max="12793" width="11.42578125" style="535" hidden="1"/>
    <col min="12794" max="12794" width="21.42578125" style="535" hidden="1"/>
    <col min="12795" max="12803" width="11.42578125" style="535" hidden="1"/>
    <col min="12804" max="12804" width="15.5703125" style="535" hidden="1"/>
    <col min="12805" max="12805" width="13.42578125" style="535" hidden="1"/>
    <col min="12806" max="12809" width="11.42578125" style="535" hidden="1"/>
    <col min="12810" max="12810" width="14.7109375" style="535" hidden="1"/>
    <col min="12811" max="13049" width="11.42578125" style="535" hidden="1"/>
    <col min="13050" max="13050" width="21.42578125" style="535" hidden="1"/>
    <col min="13051" max="13059" width="11.42578125" style="535" hidden="1"/>
    <col min="13060" max="13060" width="15.5703125" style="535" hidden="1"/>
    <col min="13061" max="13061" width="13.42578125" style="535" hidden="1"/>
    <col min="13062" max="13065" width="11.42578125" style="535" hidden="1"/>
    <col min="13066" max="13066" width="14.7109375" style="535" hidden="1"/>
    <col min="13067" max="13305" width="11.42578125" style="535" hidden="1"/>
    <col min="13306" max="13306" width="21.42578125" style="535" hidden="1"/>
    <col min="13307" max="13315" width="11.42578125" style="535" hidden="1"/>
    <col min="13316" max="13316" width="15.5703125" style="535" hidden="1"/>
    <col min="13317" max="13317" width="13.42578125" style="535" hidden="1"/>
    <col min="13318" max="13321" width="11.42578125" style="535" hidden="1"/>
    <col min="13322" max="13322" width="14.7109375" style="535" hidden="1"/>
    <col min="13323" max="13561" width="11.42578125" style="535" hidden="1"/>
    <col min="13562" max="13562" width="21.42578125" style="535" hidden="1"/>
    <col min="13563" max="13571" width="11.42578125" style="535" hidden="1"/>
    <col min="13572" max="13572" width="15.5703125" style="535" hidden="1"/>
    <col min="13573" max="13573" width="13.42578125" style="535" hidden="1"/>
    <col min="13574" max="13577" width="11.42578125" style="535" hidden="1"/>
    <col min="13578" max="13578" width="14.7109375" style="535" hidden="1"/>
    <col min="13579" max="13817" width="11.42578125" style="535" hidden="1"/>
    <col min="13818" max="13818" width="21.42578125" style="535" hidden="1"/>
    <col min="13819" max="13827" width="11.42578125" style="535" hidden="1"/>
    <col min="13828" max="13828" width="15.5703125" style="535" hidden="1"/>
    <col min="13829" max="13829" width="13.42578125" style="535" hidden="1"/>
    <col min="13830" max="13833" width="11.42578125" style="535" hidden="1"/>
    <col min="13834" max="13834" width="14.7109375" style="535" hidden="1"/>
    <col min="13835" max="14073" width="11.42578125" style="535" hidden="1"/>
    <col min="14074" max="14074" width="21.42578125" style="535" hidden="1"/>
    <col min="14075" max="14083" width="11.42578125" style="535" hidden="1"/>
    <col min="14084" max="14084" width="15.5703125" style="535" hidden="1"/>
    <col min="14085" max="14085" width="13.42578125" style="535" hidden="1"/>
    <col min="14086" max="14089" width="11.42578125" style="535" hidden="1"/>
    <col min="14090" max="14090" width="14.7109375" style="535" hidden="1"/>
    <col min="14091" max="14329" width="11.42578125" style="535" hidden="1"/>
    <col min="14330" max="14330" width="21.42578125" style="535" hidden="1"/>
    <col min="14331" max="14339" width="11.42578125" style="535" hidden="1"/>
    <col min="14340" max="14340" width="15.5703125" style="535" hidden="1"/>
    <col min="14341" max="14341" width="13.42578125" style="535" hidden="1"/>
    <col min="14342" max="14345" width="11.42578125" style="535" hidden="1"/>
    <col min="14346" max="14346" width="14.7109375" style="535" hidden="1"/>
    <col min="14347" max="14585" width="11.42578125" style="535" hidden="1"/>
    <col min="14586" max="14586" width="21.42578125" style="535" hidden="1"/>
    <col min="14587" max="14595" width="11.42578125" style="535" hidden="1"/>
    <col min="14596" max="14596" width="15.5703125" style="535" hidden="1"/>
    <col min="14597" max="14597" width="13.42578125" style="535" hidden="1"/>
    <col min="14598" max="14601" width="11.42578125" style="535" hidden="1"/>
    <col min="14602" max="14602" width="14.7109375" style="535" hidden="1"/>
    <col min="14603" max="14841" width="11.42578125" style="535" hidden="1"/>
    <col min="14842" max="14842" width="21.42578125" style="535" hidden="1"/>
    <col min="14843" max="14851" width="11.42578125" style="535" hidden="1"/>
    <col min="14852" max="14852" width="15.5703125" style="535" hidden="1"/>
    <col min="14853" max="14853" width="13.42578125" style="535" hidden="1"/>
    <col min="14854" max="14857" width="11.42578125" style="535" hidden="1"/>
    <col min="14858" max="14858" width="14.7109375" style="535" hidden="1"/>
    <col min="14859" max="15097" width="11.42578125" style="535" hidden="1"/>
    <col min="15098" max="15098" width="21.42578125" style="535" hidden="1"/>
    <col min="15099" max="15107" width="11.42578125" style="535" hidden="1"/>
    <col min="15108" max="15108" width="15.5703125" style="535" hidden="1"/>
    <col min="15109" max="15109" width="13.42578125" style="535" hidden="1"/>
    <col min="15110" max="15113" width="11.42578125" style="535" hidden="1"/>
    <col min="15114" max="15114" width="14.7109375" style="535" hidden="1"/>
    <col min="15115" max="15353" width="11.42578125" style="535" hidden="1"/>
    <col min="15354" max="15354" width="21.42578125" style="535" hidden="1"/>
    <col min="15355" max="15363" width="11.42578125" style="535" hidden="1"/>
    <col min="15364" max="15364" width="15.5703125" style="535" hidden="1"/>
    <col min="15365" max="15365" width="13.42578125" style="535" hidden="1"/>
    <col min="15366" max="15369" width="11.42578125" style="535" hidden="1"/>
    <col min="15370" max="15370" width="14.7109375" style="535" hidden="1"/>
    <col min="15371" max="15609" width="11.42578125" style="535" hidden="1"/>
    <col min="15610" max="15610" width="21.42578125" style="535" hidden="1"/>
    <col min="15611" max="15619" width="11.42578125" style="535" hidden="1"/>
    <col min="15620" max="15620" width="15.5703125" style="535" hidden="1"/>
    <col min="15621" max="15621" width="13.42578125" style="535" hidden="1"/>
    <col min="15622" max="15625" width="11.42578125" style="535" hidden="1"/>
    <col min="15626" max="15626" width="14.7109375" style="535" hidden="1"/>
    <col min="15627" max="15865" width="11.42578125" style="535" hidden="1"/>
    <col min="15866" max="15866" width="21.42578125" style="535" hidden="1"/>
    <col min="15867" max="15875" width="11.42578125" style="535" hidden="1"/>
    <col min="15876" max="15876" width="15.5703125" style="535" hidden="1"/>
    <col min="15877" max="15877" width="13.42578125" style="535" hidden="1"/>
    <col min="15878" max="15881" width="11.42578125" style="535" hidden="1"/>
    <col min="15882" max="15882" width="14.7109375" style="535" hidden="1"/>
    <col min="15883" max="16121" width="11.42578125" style="535" hidden="1"/>
    <col min="16122" max="16122" width="21.42578125" style="535" hidden="1"/>
    <col min="16123" max="16131" width="11.42578125" style="535" hidden="1"/>
    <col min="16132" max="16132" width="15.5703125" style="535" hidden="1"/>
    <col min="16133" max="16133" width="13.42578125" style="535" hidden="1"/>
    <col min="16134" max="16137" width="11.42578125" style="535" hidden="1"/>
    <col min="16138" max="16138" width="14.7109375" style="535" hidden="1"/>
    <col min="16139" max="16384" width="11.42578125" style="535" hidden="1"/>
  </cols>
  <sheetData>
    <row r="1" spans="1:45" ht="70.5" customHeight="1">
      <c r="C1" s="816" t="s">
        <v>292</v>
      </c>
      <c r="D1" s="816"/>
      <c r="J1" s="542"/>
      <c r="K1" s="18" t="s">
        <v>314</v>
      </c>
      <c r="L1" s="817" t="s">
        <v>602</v>
      </c>
      <c r="M1" s="817"/>
      <c r="N1" s="817"/>
      <c r="O1" s="817"/>
      <c r="P1" s="817"/>
      <c r="Q1" s="817"/>
      <c r="R1" s="817"/>
      <c r="S1" s="817"/>
      <c r="T1" s="817"/>
      <c r="U1" s="817"/>
      <c r="V1" s="817"/>
      <c r="W1" s="817"/>
      <c r="X1" s="817"/>
      <c r="Y1" s="817"/>
      <c r="Z1" s="817"/>
      <c r="AA1" s="817"/>
      <c r="AB1" s="817"/>
      <c r="AC1" s="817"/>
      <c r="AD1" s="817"/>
      <c r="AE1" s="817"/>
      <c r="AF1" s="817"/>
      <c r="AG1" s="817"/>
      <c r="AH1" s="817"/>
      <c r="AI1" s="817"/>
      <c r="AJ1" s="817"/>
      <c r="AK1" s="817"/>
      <c r="AL1" s="817"/>
      <c r="AM1" s="817"/>
      <c r="AN1" s="817"/>
      <c r="AO1" s="817"/>
      <c r="AP1" s="817"/>
      <c r="AQ1" s="817"/>
      <c r="AR1" s="817"/>
      <c r="AS1" s="817"/>
    </row>
    <row r="2" spans="1:45" ht="44.25" customHeight="1"/>
    <row r="4" spans="1:45" ht="30">
      <c r="A4" s="490" t="s">
        <v>603</v>
      </c>
      <c r="B4" s="490" t="s">
        <v>472</v>
      </c>
      <c r="C4" s="490" t="s">
        <v>604</v>
      </c>
      <c r="D4" s="490" t="s">
        <v>605</v>
      </c>
      <c r="E4" s="490" t="s">
        <v>606</v>
      </c>
      <c r="F4" s="490" t="s">
        <v>605</v>
      </c>
      <c r="G4" s="490" t="s">
        <v>607</v>
      </c>
      <c r="H4" s="490" t="s">
        <v>605</v>
      </c>
      <c r="I4" s="490" t="s">
        <v>608</v>
      </c>
      <c r="J4" s="490" t="s">
        <v>609</v>
      </c>
      <c r="K4" s="490" t="s">
        <v>610</v>
      </c>
      <c r="M4" s="543"/>
    </row>
    <row r="5" spans="1:45" ht="15">
      <c r="A5" s="536">
        <v>2018</v>
      </c>
      <c r="B5" s="95">
        <v>103592</v>
      </c>
      <c r="C5" s="147">
        <v>63304</v>
      </c>
      <c r="D5" s="97">
        <v>61.1089659433161</v>
      </c>
      <c r="E5" s="147">
        <v>26341</v>
      </c>
      <c r="F5" s="97">
        <v>25.427639199938199</v>
      </c>
      <c r="G5" s="147">
        <v>3939</v>
      </c>
      <c r="H5" s="97">
        <v>3.80241717507143</v>
      </c>
      <c r="I5" s="147">
        <v>93584</v>
      </c>
      <c r="J5" s="544">
        <v>90.339022318325704</v>
      </c>
      <c r="K5" s="97">
        <v>9.6609776816742698</v>
      </c>
      <c r="M5" s="545"/>
    </row>
    <row r="6" spans="1:45" ht="15">
      <c r="A6" s="536">
        <v>2019</v>
      </c>
      <c r="B6" s="95">
        <v>105361</v>
      </c>
      <c r="C6" s="147">
        <v>60778</v>
      </c>
      <c r="D6" s="97">
        <v>57.685481345089698</v>
      </c>
      <c r="E6" s="147">
        <v>26421</v>
      </c>
      <c r="F6" s="97">
        <v>25.076641261947</v>
      </c>
      <c r="G6" s="147">
        <v>4708</v>
      </c>
      <c r="H6" s="97">
        <v>4.4684465789049099</v>
      </c>
      <c r="I6" s="147">
        <v>91907</v>
      </c>
      <c r="J6" s="544">
        <v>87.230569185941704</v>
      </c>
      <c r="K6" s="97">
        <v>12.7694308140583</v>
      </c>
      <c r="M6" s="545"/>
    </row>
    <row r="7" spans="1:45" ht="15">
      <c r="A7" s="536">
        <v>2020</v>
      </c>
      <c r="B7" s="95">
        <v>107013</v>
      </c>
      <c r="C7" s="147">
        <v>61908</v>
      </c>
      <c r="D7" s="97">
        <v>57.850915309354903</v>
      </c>
      <c r="E7" s="147">
        <v>27515</v>
      </c>
      <c r="F7" s="97">
        <v>25.711829403904201</v>
      </c>
      <c r="G7" s="147">
        <v>4499</v>
      </c>
      <c r="H7" s="97">
        <v>4.2041621111453704</v>
      </c>
      <c r="I7" s="147">
        <v>93922</v>
      </c>
      <c r="J7" s="544">
        <v>87.766906824404501</v>
      </c>
      <c r="K7" s="97">
        <v>12.233093175595499</v>
      </c>
      <c r="M7" s="545"/>
    </row>
    <row r="8" spans="1:45" ht="15">
      <c r="A8" s="536">
        <v>2021</v>
      </c>
      <c r="B8" s="95">
        <v>108681</v>
      </c>
      <c r="C8" s="147">
        <v>59949</v>
      </c>
      <c r="D8" s="97">
        <v>55.160515637507899</v>
      </c>
      <c r="E8" s="147">
        <v>30141</v>
      </c>
      <c r="F8" s="97">
        <v>27.7334584702018</v>
      </c>
      <c r="G8" s="147">
        <v>4791</v>
      </c>
      <c r="H8" s="97">
        <v>4.4083142407596503</v>
      </c>
      <c r="I8" s="147">
        <v>94881</v>
      </c>
      <c r="J8" s="544">
        <v>87.302288348469403</v>
      </c>
      <c r="K8" s="97">
        <v>12.6977116515306</v>
      </c>
      <c r="M8" s="545"/>
    </row>
    <row r="9" spans="1:45" ht="15">
      <c r="A9" s="536">
        <v>2022</v>
      </c>
      <c r="B9" s="95">
        <v>110358</v>
      </c>
      <c r="C9" s="147">
        <v>62290</v>
      </c>
      <c r="D9" s="97">
        <v>56.443574548288296</v>
      </c>
      <c r="E9" s="147">
        <v>27627</v>
      </c>
      <c r="F9" s="97">
        <v>25.0339803185995</v>
      </c>
      <c r="G9" s="147">
        <v>1780</v>
      </c>
      <c r="H9" s="97">
        <v>1.61293245618804</v>
      </c>
      <c r="I9" s="147">
        <v>91697</v>
      </c>
      <c r="J9" s="544">
        <v>83.090487323075806</v>
      </c>
      <c r="K9" s="97">
        <v>16.909512676924201</v>
      </c>
    </row>
    <row r="10" spans="1:45" ht="15">
      <c r="A10" s="536">
        <v>2023</v>
      </c>
      <c r="B10" s="95">
        <v>110367</v>
      </c>
      <c r="C10" s="95">
        <v>61135</v>
      </c>
      <c r="D10" s="97">
        <v>55.392463326900298</v>
      </c>
      <c r="E10" s="95">
        <v>27115</v>
      </c>
      <c r="F10" s="97">
        <v>24.5680321110477</v>
      </c>
      <c r="G10" s="95">
        <v>4417</v>
      </c>
      <c r="H10" s="97">
        <v>4.0021020776137801</v>
      </c>
      <c r="I10" s="95">
        <v>92667</v>
      </c>
      <c r="J10" s="544">
        <v>83.962597515561697</v>
      </c>
      <c r="K10" s="97">
        <v>16.037402484438299</v>
      </c>
      <c r="M10" s="543"/>
    </row>
    <row r="11" spans="1:45" ht="15">
      <c r="A11" s="536">
        <v>2024</v>
      </c>
      <c r="B11" s="95">
        <v>111247</v>
      </c>
      <c r="C11" s="95">
        <v>60967</v>
      </c>
      <c r="D11" s="97">
        <v>54.803275593948598</v>
      </c>
      <c r="E11" s="95">
        <v>26627</v>
      </c>
      <c r="F11" s="97">
        <v>23.935027461414698</v>
      </c>
      <c r="G11" s="95">
        <v>4270</v>
      </c>
      <c r="H11" s="97">
        <v>3.83830575206522</v>
      </c>
      <c r="I11" s="95">
        <v>91864</v>
      </c>
      <c r="J11" s="544">
        <v>82.576608807428499</v>
      </c>
      <c r="K11" s="97">
        <v>17.423391192571501</v>
      </c>
      <c r="M11" s="543"/>
    </row>
    <row r="12" spans="1:45" ht="15">
      <c r="A12" s="537">
        <v>2025</v>
      </c>
      <c r="B12" s="276">
        <v>112011</v>
      </c>
      <c r="C12" s="276">
        <v>57749</v>
      </c>
      <c r="D12" s="538">
        <v>51.556543553758097</v>
      </c>
      <c r="E12" s="276">
        <v>26034</v>
      </c>
      <c r="F12" s="538">
        <v>23.242360125344799</v>
      </c>
      <c r="G12" s="276">
        <v>3740</v>
      </c>
      <c r="H12" s="538">
        <v>3.3389577809322302</v>
      </c>
      <c r="I12" s="276">
        <v>87523</v>
      </c>
      <c r="J12" s="546">
        <v>78.137861460035197</v>
      </c>
      <c r="K12" s="538">
        <v>21.8621385399648</v>
      </c>
      <c r="M12" s="543"/>
    </row>
    <row r="13" spans="1:45" ht="15">
      <c r="A13" s="536">
        <v>2026</v>
      </c>
      <c r="B13" s="95">
        <v>110971</v>
      </c>
      <c r="C13" s="95">
        <v>58719</v>
      </c>
      <c r="D13" s="97">
        <v>52.913824332483301</v>
      </c>
      <c r="E13" s="95">
        <v>24776</v>
      </c>
      <c r="F13" s="97">
        <v>22.326553784322002</v>
      </c>
      <c r="G13" s="95">
        <v>3735</v>
      </c>
      <c r="H13" s="97">
        <v>3.3657442034405398</v>
      </c>
      <c r="I13" s="95">
        <v>87230</v>
      </c>
      <c r="J13" s="544">
        <v>78.606122320245802</v>
      </c>
      <c r="K13" s="97">
        <v>21.393877679754201</v>
      </c>
      <c r="M13" s="543"/>
    </row>
    <row r="14" spans="1:45">
      <c r="A14" s="539"/>
      <c r="B14" s="539"/>
      <c r="C14" s="539"/>
      <c r="D14" s="539"/>
      <c r="E14" s="539"/>
      <c r="F14" s="539"/>
      <c r="G14" s="539"/>
      <c r="H14" s="539"/>
      <c r="I14" s="539"/>
      <c r="J14" s="539"/>
      <c r="K14" s="539"/>
      <c r="M14" s="545"/>
    </row>
    <row r="15" spans="1:45" ht="42" customHeight="1">
      <c r="A15" s="490" t="s">
        <v>611</v>
      </c>
      <c r="B15" s="490" t="s">
        <v>472</v>
      </c>
      <c r="C15" s="490" t="s">
        <v>604</v>
      </c>
      <c r="D15" s="490" t="s">
        <v>605</v>
      </c>
      <c r="E15" s="490" t="s">
        <v>606</v>
      </c>
      <c r="F15" s="490" t="s">
        <v>605</v>
      </c>
      <c r="G15" s="490" t="s">
        <v>607</v>
      </c>
      <c r="H15" s="490" t="s">
        <v>605</v>
      </c>
      <c r="I15" s="490" t="s">
        <v>608</v>
      </c>
      <c r="J15" s="490" t="s">
        <v>609</v>
      </c>
      <c r="K15" s="490" t="s">
        <v>610</v>
      </c>
      <c r="M15" s="545"/>
    </row>
    <row r="16" spans="1:45" ht="15">
      <c r="A16" s="536">
        <v>2018</v>
      </c>
      <c r="B16" s="95">
        <v>248476</v>
      </c>
      <c r="C16" s="147">
        <v>219378</v>
      </c>
      <c r="D16" s="97">
        <v>88.289412257119395</v>
      </c>
      <c r="E16" s="147">
        <v>42536</v>
      </c>
      <c r="F16" s="97">
        <v>17.118755936187</v>
      </c>
      <c r="G16" s="147">
        <v>8480</v>
      </c>
      <c r="H16" s="97">
        <v>3.41280445596355</v>
      </c>
      <c r="I16" s="147">
        <v>270394</v>
      </c>
      <c r="J16" s="544">
        <v>108.82097264927</v>
      </c>
      <c r="K16" s="97">
        <v>-8.8209726492699492</v>
      </c>
      <c r="M16" s="545"/>
    </row>
    <row r="17" spans="1:13" ht="15">
      <c r="A17" s="536">
        <v>2019</v>
      </c>
      <c r="B17" s="95">
        <v>255064</v>
      </c>
      <c r="C17" s="147">
        <v>216234</v>
      </c>
      <c r="D17" s="97">
        <v>84.776369852272396</v>
      </c>
      <c r="E17" s="147">
        <v>40486</v>
      </c>
      <c r="F17" s="97">
        <v>15.8728789637111</v>
      </c>
      <c r="G17" s="147">
        <v>6283</v>
      </c>
      <c r="H17" s="97">
        <v>2.4633033277922398</v>
      </c>
      <c r="I17" s="147">
        <v>263003</v>
      </c>
      <c r="J17" s="544">
        <v>103.112552143776</v>
      </c>
      <c r="K17" s="97">
        <v>-3.11255214377569</v>
      </c>
      <c r="M17" s="545"/>
    </row>
    <row r="18" spans="1:13" ht="15">
      <c r="A18" s="536">
        <v>2020</v>
      </c>
      <c r="B18" s="95">
        <v>260681</v>
      </c>
      <c r="C18" s="147">
        <v>219102</v>
      </c>
      <c r="D18" s="97">
        <v>84.049854036159104</v>
      </c>
      <c r="E18" s="147">
        <v>40220</v>
      </c>
      <c r="F18" s="97">
        <v>15.428819131428799</v>
      </c>
      <c r="G18" s="147">
        <v>6535</v>
      </c>
      <c r="H18" s="97">
        <v>2.5068954008922799</v>
      </c>
      <c r="I18" s="147">
        <v>265857</v>
      </c>
      <c r="J18" s="544">
        <v>101.98556856848001</v>
      </c>
      <c r="K18" s="97">
        <v>-1.98556856848025</v>
      </c>
    </row>
    <row r="19" spans="1:13" ht="15">
      <c r="A19" s="536">
        <v>2021</v>
      </c>
      <c r="B19" s="95">
        <v>264760</v>
      </c>
      <c r="C19" s="147">
        <v>220308</v>
      </c>
      <c r="D19" s="97">
        <v>83.210454751472994</v>
      </c>
      <c r="E19" s="147">
        <v>40267</v>
      </c>
      <c r="F19" s="97">
        <v>15.2088684091252</v>
      </c>
      <c r="G19" s="147">
        <v>6740</v>
      </c>
      <c r="H19" s="97">
        <v>2.54570176763862</v>
      </c>
      <c r="I19" s="147">
        <v>267315</v>
      </c>
      <c r="J19" s="544">
        <v>100.965024928237</v>
      </c>
      <c r="K19" s="97">
        <v>-0.96502492823688601</v>
      </c>
      <c r="M19" s="539"/>
    </row>
    <row r="20" spans="1:13" ht="15">
      <c r="A20" s="536">
        <v>2022</v>
      </c>
      <c r="B20" s="95">
        <v>268848</v>
      </c>
      <c r="C20" s="147">
        <v>225784</v>
      </c>
      <c r="D20" s="97">
        <v>83.982027018984695</v>
      </c>
      <c r="E20" s="147">
        <v>37035</v>
      </c>
      <c r="F20" s="97">
        <v>13.7754418853776</v>
      </c>
      <c r="G20" s="147">
        <v>4199</v>
      </c>
      <c r="H20" s="97">
        <v>1.56184907457002</v>
      </c>
      <c r="I20" s="147">
        <v>267018</v>
      </c>
      <c r="J20" s="544">
        <v>99.319317978932304</v>
      </c>
      <c r="K20" s="97">
        <v>0.68068202106766795</v>
      </c>
      <c r="M20" s="539"/>
    </row>
    <row r="21" spans="1:13" ht="15">
      <c r="A21" s="536">
        <v>2023</v>
      </c>
      <c r="B21" s="95">
        <v>266363</v>
      </c>
      <c r="C21" s="147">
        <v>225513</v>
      </c>
      <c r="D21" s="97">
        <v>84.663785886177905</v>
      </c>
      <c r="E21" s="147">
        <v>37203</v>
      </c>
      <c r="F21" s="97">
        <v>13.967029955361699</v>
      </c>
      <c r="G21" s="147">
        <v>6597</v>
      </c>
      <c r="H21" s="97">
        <v>2.4766953368147999</v>
      </c>
      <c r="I21" s="147">
        <v>269313</v>
      </c>
      <c r="J21" s="544">
        <v>101.107511178354</v>
      </c>
      <c r="K21" s="97">
        <v>-1.1075111783543401</v>
      </c>
      <c r="M21" s="539"/>
    </row>
    <row r="22" spans="1:13" ht="15">
      <c r="A22" s="536">
        <v>2024</v>
      </c>
      <c r="B22" s="95">
        <v>268459</v>
      </c>
      <c r="C22" s="95">
        <v>227658</v>
      </c>
      <c r="D22" s="97">
        <v>84.801776062638993</v>
      </c>
      <c r="E22" s="95">
        <v>36202</v>
      </c>
      <c r="F22" s="97">
        <v>13.4851131830186</v>
      </c>
      <c r="G22" s="95">
        <v>6645</v>
      </c>
      <c r="H22" s="97">
        <v>2.4752383045455701</v>
      </c>
      <c r="I22" s="95">
        <v>270505</v>
      </c>
      <c r="J22" s="544">
        <v>100.762127550203</v>
      </c>
      <c r="K22" s="97">
        <v>-0.76212755020318901</v>
      </c>
      <c r="L22" s="545"/>
      <c r="M22" s="543"/>
    </row>
    <row r="23" spans="1:13" ht="15">
      <c r="A23" s="537">
        <v>2025</v>
      </c>
      <c r="B23" s="276">
        <v>270335</v>
      </c>
      <c r="C23" s="276">
        <v>227150</v>
      </c>
      <c r="D23" s="538">
        <v>84.025375922466594</v>
      </c>
      <c r="E23" s="276">
        <v>35590</v>
      </c>
      <c r="F23" s="538">
        <v>13.1651469473061</v>
      </c>
      <c r="G23" s="276">
        <v>6396</v>
      </c>
      <c r="H23" s="538">
        <v>2.3659533541716802</v>
      </c>
      <c r="I23" s="276">
        <v>269136</v>
      </c>
      <c r="J23" s="546">
        <v>99.556476223944401</v>
      </c>
      <c r="K23" s="538">
        <v>0.44352377605562798</v>
      </c>
      <c r="L23" s="545"/>
      <c r="M23" s="543"/>
    </row>
    <row r="24" spans="1:13" ht="15">
      <c r="A24" s="536">
        <v>2026</v>
      </c>
      <c r="B24" s="95">
        <v>265907</v>
      </c>
      <c r="C24" s="95">
        <v>229061</v>
      </c>
      <c r="D24" s="97">
        <v>86.143275656526498</v>
      </c>
      <c r="E24" s="95">
        <v>34245</v>
      </c>
      <c r="F24" s="97">
        <v>12.878562805793001</v>
      </c>
      <c r="G24" s="95">
        <v>6387</v>
      </c>
      <c r="H24" s="97">
        <v>2.40196760521536</v>
      </c>
      <c r="I24" s="95">
        <v>269693</v>
      </c>
      <c r="J24" s="544">
        <v>101.423806067535</v>
      </c>
      <c r="K24" s="97">
        <v>-1.4238060675349</v>
      </c>
      <c r="L24" s="545"/>
      <c r="M24" s="543"/>
    </row>
    <row r="25" spans="1:13">
      <c r="A25" s="539"/>
      <c r="B25" s="539"/>
      <c r="C25" s="539"/>
      <c r="D25" s="539"/>
      <c r="E25" s="539"/>
      <c r="F25" s="539"/>
      <c r="G25" s="539"/>
      <c r="H25" s="539"/>
      <c r="I25" s="539"/>
      <c r="J25" s="539"/>
      <c r="K25" s="539"/>
      <c r="M25" s="545"/>
    </row>
    <row r="26" spans="1:13" ht="43.5" customHeight="1">
      <c r="A26" s="490" t="s">
        <v>557</v>
      </c>
      <c r="B26" s="490" t="s">
        <v>472</v>
      </c>
      <c r="C26" s="490" t="s">
        <v>604</v>
      </c>
      <c r="D26" s="490" t="s">
        <v>605</v>
      </c>
      <c r="E26" s="490" t="s">
        <v>606</v>
      </c>
      <c r="F26" s="490" t="s">
        <v>605</v>
      </c>
      <c r="G26" s="490" t="s">
        <v>607</v>
      </c>
      <c r="H26" s="490" t="s">
        <v>605</v>
      </c>
      <c r="I26" s="490" t="s">
        <v>608</v>
      </c>
      <c r="J26" s="490" t="s">
        <v>609</v>
      </c>
      <c r="K26" s="490" t="s">
        <v>610</v>
      </c>
      <c r="M26" s="545"/>
    </row>
    <row r="27" spans="1:13" ht="15">
      <c r="A27" s="536">
        <v>2018</v>
      </c>
      <c r="B27" s="95">
        <v>501458</v>
      </c>
      <c r="C27" s="147">
        <v>362545</v>
      </c>
      <c r="D27" s="97">
        <v>72.298178511460605</v>
      </c>
      <c r="E27" s="147">
        <v>191308</v>
      </c>
      <c r="F27" s="97">
        <v>38.150353568992799</v>
      </c>
      <c r="G27" s="147">
        <v>17028</v>
      </c>
      <c r="H27" s="97">
        <v>3.39569814421148</v>
      </c>
      <c r="I27" s="147">
        <v>570881</v>
      </c>
      <c r="J27" s="544">
        <v>113.844230224665</v>
      </c>
      <c r="K27" s="97">
        <v>-13.8442302246649</v>
      </c>
      <c r="M27" s="545"/>
    </row>
    <row r="28" spans="1:13" ht="15">
      <c r="A28" s="536">
        <v>2019</v>
      </c>
      <c r="B28" s="95">
        <v>514423</v>
      </c>
      <c r="C28" s="147">
        <v>360360</v>
      </c>
      <c r="D28" s="97">
        <v>70.051300194586901</v>
      </c>
      <c r="E28" s="147">
        <v>197645</v>
      </c>
      <c r="F28" s="97">
        <v>38.420716025527597</v>
      </c>
      <c r="G28" s="147">
        <v>20859</v>
      </c>
      <c r="H28" s="97">
        <v>4.0548342511901696</v>
      </c>
      <c r="I28" s="147">
        <v>578864</v>
      </c>
      <c r="J28" s="544">
        <v>112.526850471305</v>
      </c>
      <c r="K28" s="97">
        <v>-12.526850471304799</v>
      </c>
      <c r="M28" s="545"/>
    </row>
    <row r="29" spans="1:13" ht="15">
      <c r="A29" s="536">
        <v>2020</v>
      </c>
      <c r="B29" s="95">
        <v>525685</v>
      </c>
      <c r="C29" s="147">
        <v>371489</v>
      </c>
      <c r="D29" s="97">
        <v>70.667605124741996</v>
      </c>
      <c r="E29" s="147">
        <v>204764</v>
      </c>
      <c r="F29" s="97">
        <v>38.951843784776102</v>
      </c>
      <c r="G29" s="147">
        <v>21482</v>
      </c>
      <c r="H29" s="97">
        <v>4.0864776434556802</v>
      </c>
      <c r="I29" s="147">
        <v>597735</v>
      </c>
      <c r="J29" s="544">
        <v>113.70592655297401</v>
      </c>
      <c r="K29" s="97">
        <v>-13.7059265529737</v>
      </c>
      <c r="M29" s="539"/>
    </row>
    <row r="30" spans="1:13" ht="15">
      <c r="A30" s="536">
        <v>2021</v>
      </c>
      <c r="B30" s="95">
        <v>533926</v>
      </c>
      <c r="C30" s="147">
        <v>379773</v>
      </c>
      <c r="D30" s="97">
        <v>71.128396069867406</v>
      </c>
      <c r="E30" s="147">
        <v>212262</v>
      </c>
      <c r="F30" s="97">
        <v>39.754947314796397</v>
      </c>
      <c r="G30" s="147">
        <v>19732</v>
      </c>
      <c r="H30" s="97">
        <v>3.6956432164756898</v>
      </c>
      <c r="I30" s="147">
        <v>611767</v>
      </c>
      <c r="J30" s="544">
        <v>114.57898660113899</v>
      </c>
      <c r="K30" s="97">
        <v>-14.5789866011395</v>
      </c>
      <c r="M30" s="539"/>
    </row>
    <row r="31" spans="1:13" ht="15">
      <c r="A31" s="536">
        <v>2022</v>
      </c>
      <c r="B31" s="95">
        <v>542171</v>
      </c>
      <c r="C31" s="147">
        <v>400192</v>
      </c>
      <c r="D31" s="97">
        <v>73.812874535893698</v>
      </c>
      <c r="E31" s="147">
        <v>199144</v>
      </c>
      <c r="F31" s="97">
        <v>36.730846909923301</v>
      </c>
      <c r="G31" s="147">
        <v>9791</v>
      </c>
      <c r="H31" s="97">
        <v>1.80588781030339</v>
      </c>
      <c r="I31" s="147">
        <v>609127</v>
      </c>
      <c r="J31" s="544">
        <v>112.34960925612</v>
      </c>
      <c r="K31" s="97">
        <v>-12.349609256120299</v>
      </c>
      <c r="M31" s="543"/>
    </row>
    <row r="32" spans="1:13" ht="15">
      <c r="A32" s="536">
        <v>2023</v>
      </c>
      <c r="B32" s="95">
        <v>538597</v>
      </c>
      <c r="C32" s="147">
        <v>403865</v>
      </c>
      <c r="D32" s="97">
        <v>74.984636007998603</v>
      </c>
      <c r="E32" s="147">
        <v>198702</v>
      </c>
      <c r="F32" s="97">
        <v>36.892518896317704</v>
      </c>
      <c r="G32" s="147">
        <v>19832</v>
      </c>
      <c r="H32" s="97">
        <v>3.6821593881882002</v>
      </c>
      <c r="I32" s="147">
        <v>622399</v>
      </c>
      <c r="J32" s="544">
        <v>115.559314292504</v>
      </c>
      <c r="K32" s="97">
        <v>-15.5593142925044</v>
      </c>
      <c r="M32" s="543"/>
    </row>
    <row r="33" spans="1:13" ht="15">
      <c r="A33" s="536">
        <v>2024</v>
      </c>
      <c r="B33" s="95">
        <v>543054</v>
      </c>
      <c r="C33" s="95">
        <v>407104</v>
      </c>
      <c r="D33" s="97">
        <v>74.965657190629301</v>
      </c>
      <c r="E33" s="95">
        <v>198942</v>
      </c>
      <c r="F33" s="97">
        <v>36.633925907920798</v>
      </c>
      <c r="G33" s="95">
        <v>20126</v>
      </c>
      <c r="H33" s="97">
        <v>3.70607711203674</v>
      </c>
      <c r="I33" s="95">
        <v>626172</v>
      </c>
      <c r="J33" s="544">
        <v>115.30566021058701</v>
      </c>
      <c r="K33" s="97">
        <v>-15.305660210586799</v>
      </c>
      <c r="M33" s="545"/>
    </row>
    <row r="34" spans="1:13" ht="15">
      <c r="A34" s="537">
        <v>2025</v>
      </c>
      <c r="B34" s="276">
        <v>546872</v>
      </c>
      <c r="C34" s="276">
        <v>395260</v>
      </c>
      <c r="D34" s="538">
        <v>72.276510774002006</v>
      </c>
      <c r="E34" s="276">
        <v>199179</v>
      </c>
      <c r="F34" s="538">
        <v>36.421502655100298</v>
      </c>
      <c r="G34" s="276">
        <v>20233</v>
      </c>
      <c r="H34" s="538">
        <v>3.6997688673034999</v>
      </c>
      <c r="I34" s="276">
        <v>614672</v>
      </c>
      <c r="J34" s="546">
        <v>112.39778229640601</v>
      </c>
      <c r="K34" s="538">
        <v>-12.397782296405699</v>
      </c>
      <c r="M34" s="545"/>
    </row>
    <row r="35" spans="1:13" ht="15">
      <c r="A35" s="536">
        <v>2026</v>
      </c>
      <c r="B35" s="95">
        <v>522249</v>
      </c>
      <c r="C35" s="95">
        <v>400264</v>
      </c>
      <c r="D35" s="97">
        <v>76.642367912624096</v>
      </c>
      <c r="E35" s="95">
        <v>193416</v>
      </c>
      <c r="F35" s="97">
        <v>37.035207343623398</v>
      </c>
      <c r="G35" s="95">
        <v>20215</v>
      </c>
      <c r="H35" s="97">
        <v>3.8707589674657101</v>
      </c>
      <c r="I35" s="95">
        <v>613895</v>
      </c>
      <c r="J35" s="544">
        <v>117.548334223713</v>
      </c>
      <c r="K35" s="97">
        <v>-17.548334223713201</v>
      </c>
      <c r="M35" s="545"/>
    </row>
    <row r="36" spans="1:13" ht="15">
      <c r="A36" s="540"/>
      <c r="B36" s="541"/>
      <c r="C36" s="541"/>
      <c r="D36" s="541"/>
      <c r="E36" s="541"/>
      <c r="F36" s="541"/>
      <c r="G36" s="541"/>
      <c r="H36" s="541"/>
      <c r="I36" s="541"/>
      <c r="J36" s="541"/>
      <c r="K36" s="539"/>
      <c r="M36" s="545"/>
    </row>
    <row r="37" spans="1:13" ht="45" customHeight="1">
      <c r="A37" s="490" t="s">
        <v>612</v>
      </c>
      <c r="B37" s="490" t="s">
        <v>472</v>
      </c>
      <c r="C37" s="490" t="s">
        <v>604</v>
      </c>
      <c r="D37" s="490" t="s">
        <v>605</v>
      </c>
      <c r="E37" s="490" t="s">
        <v>606</v>
      </c>
      <c r="F37" s="490" t="s">
        <v>605</v>
      </c>
      <c r="G37" s="490" t="s">
        <v>607</v>
      </c>
      <c r="H37" s="490" t="s">
        <v>605</v>
      </c>
      <c r="I37" s="490" t="s">
        <v>608</v>
      </c>
      <c r="J37" s="490" t="s">
        <v>609</v>
      </c>
      <c r="K37" s="490" t="s">
        <v>610</v>
      </c>
      <c r="M37" s="545"/>
    </row>
    <row r="38" spans="1:13" ht="15">
      <c r="A38" s="536">
        <v>2018</v>
      </c>
      <c r="B38" s="95">
        <v>196242</v>
      </c>
      <c r="C38" s="147">
        <v>130104</v>
      </c>
      <c r="D38" s="97">
        <v>66.297734429938501</v>
      </c>
      <c r="E38" s="147">
        <v>38411</v>
      </c>
      <c r="F38" s="97">
        <v>19.573281968182101</v>
      </c>
      <c r="G38" s="147">
        <v>4287</v>
      </c>
      <c r="H38" s="97">
        <v>2.1845476503500798</v>
      </c>
      <c r="I38" s="147">
        <v>172802</v>
      </c>
      <c r="J38" s="544">
        <v>88.055564048470799</v>
      </c>
      <c r="K38" s="97">
        <v>11.944435951529201</v>
      </c>
    </row>
    <row r="39" spans="1:13" ht="15">
      <c r="A39" s="536">
        <v>2019</v>
      </c>
      <c r="B39" s="95">
        <v>199335</v>
      </c>
      <c r="C39" s="147">
        <v>129469</v>
      </c>
      <c r="D39" s="97">
        <v>64.950460280432395</v>
      </c>
      <c r="E39" s="147">
        <v>38806</v>
      </c>
      <c r="F39" s="97">
        <v>19.467730202924699</v>
      </c>
      <c r="G39" s="147">
        <v>4295</v>
      </c>
      <c r="H39" s="97">
        <v>2.15466425866004</v>
      </c>
      <c r="I39" s="147">
        <v>172570</v>
      </c>
      <c r="J39" s="544">
        <v>86.572854742017199</v>
      </c>
      <c r="K39" s="97">
        <v>13.427145257982801</v>
      </c>
      <c r="L39" s="539"/>
      <c r="M39" s="545"/>
    </row>
    <row r="40" spans="1:13" ht="15">
      <c r="A40" s="536">
        <v>2020</v>
      </c>
      <c r="B40" s="95">
        <v>202261</v>
      </c>
      <c r="C40" s="147">
        <v>132444</v>
      </c>
      <c r="D40" s="97">
        <v>65.481729053055204</v>
      </c>
      <c r="E40" s="147">
        <v>40889</v>
      </c>
      <c r="F40" s="97">
        <v>20.215958588160799</v>
      </c>
      <c r="G40" s="147">
        <v>4455</v>
      </c>
      <c r="H40" s="97">
        <v>2.2025996113931998</v>
      </c>
      <c r="I40" s="147">
        <v>177788</v>
      </c>
      <c r="J40" s="544">
        <v>87.900287252609303</v>
      </c>
      <c r="K40" s="97">
        <v>12.099712747390701</v>
      </c>
      <c r="M40" s="545"/>
    </row>
    <row r="41" spans="1:13" ht="15">
      <c r="A41" s="536">
        <v>2021</v>
      </c>
      <c r="B41" s="95">
        <v>205417</v>
      </c>
      <c r="C41" s="147">
        <v>135251</v>
      </c>
      <c r="D41" s="97">
        <v>65.842164962004105</v>
      </c>
      <c r="E41" s="147">
        <v>42673</v>
      </c>
      <c r="F41" s="97">
        <v>20.773840529264898</v>
      </c>
      <c r="G41" s="147">
        <v>4360</v>
      </c>
      <c r="H41" s="97">
        <v>2.1225117687435802</v>
      </c>
      <c r="I41" s="147">
        <v>182284</v>
      </c>
      <c r="J41" s="544">
        <v>88.7385172600126</v>
      </c>
      <c r="K41" s="97">
        <v>11.2614827399874</v>
      </c>
      <c r="M41" s="545"/>
    </row>
    <row r="42" spans="1:13" ht="15">
      <c r="A42" s="536">
        <v>2022</v>
      </c>
      <c r="B42" s="95">
        <v>208590</v>
      </c>
      <c r="C42" s="147">
        <v>141033</v>
      </c>
      <c r="D42" s="97">
        <v>67.612541349058006</v>
      </c>
      <c r="E42" s="147">
        <v>40565</v>
      </c>
      <c r="F42" s="97">
        <v>19.4472409990891</v>
      </c>
      <c r="G42" s="147">
        <v>3231</v>
      </c>
      <c r="H42" s="97">
        <v>1.54897166690637</v>
      </c>
      <c r="I42" s="147">
        <v>184829</v>
      </c>
      <c r="J42" s="544">
        <v>88.608754015053506</v>
      </c>
      <c r="K42" s="97">
        <v>11.391245984946501</v>
      </c>
      <c r="M42" s="543"/>
    </row>
    <row r="43" spans="1:13" ht="15">
      <c r="A43" s="536">
        <v>2023</v>
      </c>
      <c r="B43" s="95">
        <v>208418</v>
      </c>
      <c r="C43" s="147">
        <v>142690</v>
      </c>
      <c r="D43" s="97">
        <v>68.463376483797006</v>
      </c>
      <c r="E43" s="147">
        <v>41259</v>
      </c>
      <c r="F43" s="97">
        <v>19.7962747939238</v>
      </c>
      <c r="G43" s="147">
        <v>4312</v>
      </c>
      <c r="H43" s="97">
        <v>2.0689191912406799</v>
      </c>
      <c r="I43" s="147">
        <v>188261</v>
      </c>
      <c r="J43" s="544">
        <v>90.328570468961402</v>
      </c>
      <c r="K43" s="97">
        <v>9.6714295310385801</v>
      </c>
      <c r="M43" s="545"/>
    </row>
    <row r="44" spans="1:13" ht="15">
      <c r="A44" s="536">
        <v>2024</v>
      </c>
      <c r="B44" s="95">
        <v>210077</v>
      </c>
      <c r="C44" s="95">
        <v>145310</v>
      </c>
      <c r="D44" s="97">
        <v>69.169875807441997</v>
      </c>
      <c r="E44" s="95">
        <v>41529</v>
      </c>
      <c r="F44" s="97">
        <v>19.768465848236598</v>
      </c>
      <c r="G44" s="95">
        <v>4203</v>
      </c>
      <c r="H44" s="97">
        <v>2.0006949832680401</v>
      </c>
      <c r="I44" s="95">
        <v>191042</v>
      </c>
      <c r="J44" s="544">
        <v>90.939036638946703</v>
      </c>
      <c r="K44" s="97">
        <v>9.0609633610533304</v>
      </c>
      <c r="M44" s="545"/>
    </row>
    <row r="45" spans="1:13" ht="15">
      <c r="A45" s="537">
        <v>2025</v>
      </c>
      <c r="B45" s="276">
        <v>211553</v>
      </c>
      <c r="C45" s="276">
        <v>144321</v>
      </c>
      <c r="D45" s="538">
        <v>68.219784167560803</v>
      </c>
      <c r="E45" s="276">
        <v>41430</v>
      </c>
      <c r="F45" s="538">
        <v>19.583744971709201</v>
      </c>
      <c r="G45" s="276">
        <v>4272</v>
      </c>
      <c r="H45" s="538">
        <v>2.0193521245267099</v>
      </c>
      <c r="I45" s="276">
        <v>190023</v>
      </c>
      <c r="J45" s="546">
        <v>89.822881263796802</v>
      </c>
      <c r="K45" s="538">
        <v>10.1771187362032</v>
      </c>
      <c r="M45" s="545"/>
    </row>
    <row r="46" spans="1:13" ht="15">
      <c r="A46" s="536">
        <v>2026</v>
      </c>
      <c r="B46" s="95">
        <v>217500</v>
      </c>
      <c r="C46" s="95">
        <v>145988</v>
      </c>
      <c r="D46" s="97">
        <v>67.120919540229906</v>
      </c>
      <c r="E46" s="95">
        <v>40242</v>
      </c>
      <c r="F46" s="97">
        <v>18.5020689655172</v>
      </c>
      <c r="G46" s="95">
        <v>4273</v>
      </c>
      <c r="H46" s="97">
        <v>1.96459770114943</v>
      </c>
      <c r="I46" s="95">
        <v>190503</v>
      </c>
      <c r="J46" s="544">
        <v>87.587586206896503</v>
      </c>
      <c r="K46" s="97">
        <v>12.4124137931035</v>
      </c>
      <c r="M46" s="545"/>
    </row>
    <row r="47" spans="1:13">
      <c r="A47" s="539"/>
      <c r="B47" s="539"/>
      <c r="C47" s="539"/>
      <c r="D47" s="539"/>
      <c r="E47" s="539"/>
      <c r="F47" s="539"/>
      <c r="G47" s="539"/>
      <c r="H47" s="539"/>
      <c r="I47" s="539"/>
      <c r="J47" s="539"/>
      <c r="K47" s="539"/>
      <c r="M47" s="545"/>
    </row>
    <row r="48" spans="1:13" ht="42.75" customHeight="1">
      <c r="A48" s="490" t="s">
        <v>539</v>
      </c>
      <c r="B48" s="490" t="s">
        <v>472</v>
      </c>
      <c r="C48" s="490" t="s">
        <v>604</v>
      </c>
      <c r="D48" s="490" t="s">
        <v>605</v>
      </c>
      <c r="E48" s="490" t="s">
        <v>606</v>
      </c>
      <c r="F48" s="490" t="s">
        <v>605</v>
      </c>
      <c r="G48" s="490" t="s">
        <v>607</v>
      </c>
      <c r="H48" s="490" t="s">
        <v>605</v>
      </c>
      <c r="I48" s="490" t="s">
        <v>608</v>
      </c>
      <c r="J48" s="490" t="s">
        <v>609</v>
      </c>
      <c r="K48" s="490" t="s">
        <v>610</v>
      </c>
      <c r="M48" s="545"/>
    </row>
    <row r="49" spans="1:13" ht="15">
      <c r="A49" s="536">
        <v>2018</v>
      </c>
      <c r="B49" s="95">
        <v>208704</v>
      </c>
      <c r="C49" s="147">
        <v>145325</v>
      </c>
      <c r="D49" s="97">
        <v>69.632110548911399</v>
      </c>
      <c r="E49" s="147">
        <v>34315</v>
      </c>
      <c r="F49" s="97">
        <v>16.441946488807101</v>
      </c>
      <c r="G49" s="147">
        <v>5595</v>
      </c>
      <c r="H49" s="97">
        <v>2.68083026678933</v>
      </c>
      <c r="I49" s="147">
        <v>185235</v>
      </c>
      <c r="J49" s="544">
        <v>88.754887304507804</v>
      </c>
      <c r="K49" s="97">
        <v>11.2451126954922</v>
      </c>
      <c r="M49" s="545"/>
    </row>
    <row r="50" spans="1:13" ht="15">
      <c r="A50" s="536">
        <v>2019</v>
      </c>
      <c r="B50" s="95">
        <v>210371</v>
      </c>
      <c r="C50" s="147">
        <v>142864</v>
      </c>
      <c r="D50" s="97">
        <v>67.910500972092194</v>
      </c>
      <c r="E50" s="147">
        <v>35923</v>
      </c>
      <c r="F50" s="97">
        <v>17.076022835847098</v>
      </c>
      <c r="G50" s="147">
        <v>5866</v>
      </c>
      <c r="H50" s="97">
        <v>2.7884071473729701</v>
      </c>
      <c r="I50" s="147">
        <v>184653</v>
      </c>
      <c r="J50" s="544">
        <v>87.7749309553123</v>
      </c>
      <c r="K50" s="97">
        <v>12.2250690446877</v>
      </c>
      <c r="M50" s="545"/>
    </row>
    <row r="51" spans="1:13" ht="15">
      <c r="A51" s="536">
        <v>2020</v>
      </c>
      <c r="B51" s="95">
        <v>212446</v>
      </c>
      <c r="C51" s="147">
        <v>145061</v>
      </c>
      <c r="D51" s="97">
        <v>68.281351496380296</v>
      </c>
      <c r="E51" s="147">
        <v>37470</v>
      </c>
      <c r="F51" s="97">
        <v>17.637423156943399</v>
      </c>
      <c r="G51" s="147">
        <v>5820</v>
      </c>
      <c r="H51" s="97">
        <v>2.7395196897093901</v>
      </c>
      <c r="I51" s="147">
        <v>188351</v>
      </c>
      <c r="J51" s="544">
        <v>88.658294343033006</v>
      </c>
      <c r="K51" s="97">
        <v>11.341705656966999</v>
      </c>
      <c r="M51" s="545"/>
    </row>
    <row r="52" spans="1:13" ht="15">
      <c r="A52" s="536">
        <v>2021</v>
      </c>
      <c r="B52" s="95">
        <v>215744</v>
      </c>
      <c r="C52" s="147">
        <v>145324</v>
      </c>
      <c r="D52" s="97">
        <v>67.359463067339107</v>
      </c>
      <c r="E52" s="147">
        <v>39387</v>
      </c>
      <c r="F52" s="97">
        <v>18.256359388905398</v>
      </c>
      <c r="G52" s="147">
        <v>5876</v>
      </c>
      <c r="H52" s="97">
        <v>2.7235983387718798</v>
      </c>
      <c r="I52" s="147">
        <v>190587</v>
      </c>
      <c r="J52" s="544">
        <v>88.339420795016295</v>
      </c>
      <c r="K52" s="97">
        <v>11.6605792049837</v>
      </c>
      <c r="L52" s="539"/>
      <c r="M52" s="539"/>
    </row>
    <row r="53" spans="1:13" ht="15">
      <c r="A53" s="536">
        <v>2022</v>
      </c>
      <c r="B53" s="95">
        <v>219073</v>
      </c>
      <c r="C53" s="147">
        <v>151078</v>
      </c>
      <c r="D53" s="97">
        <v>68.962400660966907</v>
      </c>
      <c r="E53" s="147">
        <v>35430</v>
      </c>
      <c r="F53" s="97">
        <v>16.1726912946826</v>
      </c>
      <c r="G53" s="147">
        <v>4324</v>
      </c>
      <c r="H53" s="97">
        <v>1.97377129997763</v>
      </c>
      <c r="I53" s="147">
        <v>190832</v>
      </c>
      <c r="J53" s="544">
        <v>87.108863255627099</v>
      </c>
      <c r="K53" s="97">
        <v>12.891136744372901</v>
      </c>
      <c r="L53" s="539"/>
      <c r="M53" s="539"/>
    </row>
    <row r="54" spans="1:13" ht="15">
      <c r="A54" s="536">
        <v>2023</v>
      </c>
      <c r="B54" s="95">
        <v>220403</v>
      </c>
      <c r="C54" s="147">
        <v>151692</v>
      </c>
      <c r="D54" s="97">
        <v>68.824834507697304</v>
      </c>
      <c r="E54" s="147">
        <v>35816</v>
      </c>
      <c r="F54" s="97">
        <v>16.250232528595301</v>
      </c>
      <c r="G54" s="147">
        <v>5822</v>
      </c>
      <c r="H54" s="97">
        <v>2.6415248431282699</v>
      </c>
      <c r="I54" s="147">
        <v>193330</v>
      </c>
      <c r="J54" s="544">
        <v>87.716591879420903</v>
      </c>
      <c r="K54" s="97">
        <v>12.2834081205791</v>
      </c>
      <c r="M54" s="543"/>
    </row>
    <row r="55" spans="1:13" ht="15">
      <c r="A55" s="536">
        <v>2024</v>
      </c>
      <c r="B55" s="95">
        <v>222192</v>
      </c>
      <c r="C55" s="95">
        <v>152011</v>
      </c>
      <c r="D55" s="97">
        <v>68.414254338590098</v>
      </c>
      <c r="E55" s="95">
        <v>35432</v>
      </c>
      <c r="F55" s="97">
        <v>15.9465687333477</v>
      </c>
      <c r="G55" s="95">
        <v>5650</v>
      </c>
      <c r="H55" s="97">
        <v>2.5428458270324801</v>
      </c>
      <c r="I55" s="95">
        <v>193093</v>
      </c>
      <c r="J55" s="544">
        <v>86.903668898970295</v>
      </c>
      <c r="K55" s="97">
        <v>13.096331101029699</v>
      </c>
    </row>
    <row r="56" spans="1:13" ht="15">
      <c r="A56" s="537">
        <v>2025</v>
      </c>
      <c r="B56" s="276">
        <v>223750</v>
      </c>
      <c r="C56" s="276">
        <v>149063</v>
      </c>
      <c r="D56" s="538">
        <v>66.6203351955307</v>
      </c>
      <c r="E56" s="276">
        <v>34797</v>
      </c>
      <c r="F56" s="538">
        <v>15.5517318435754</v>
      </c>
      <c r="G56" s="276">
        <v>5836</v>
      </c>
      <c r="H56" s="538">
        <v>2.6082681564245802</v>
      </c>
      <c r="I56" s="276">
        <v>189696</v>
      </c>
      <c r="J56" s="546">
        <v>84.780335195530697</v>
      </c>
      <c r="K56" s="538">
        <v>15.2196648044693</v>
      </c>
    </row>
    <row r="57" spans="1:13" ht="15">
      <c r="A57" s="536">
        <v>2026</v>
      </c>
      <c r="B57" s="95">
        <v>227034</v>
      </c>
      <c r="C57" s="95">
        <v>151083</v>
      </c>
      <c r="D57" s="97">
        <v>66.546420359946097</v>
      </c>
      <c r="E57" s="95">
        <v>33277</v>
      </c>
      <c r="F57" s="97">
        <v>14.6572760027132</v>
      </c>
      <c r="G57" s="95">
        <v>5832</v>
      </c>
      <c r="H57" s="97">
        <v>2.5687782446681999</v>
      </c>
      <c r="I57" s="95">
        <v>190192</v>
      </c>
      <c r="J57" s="544">
        <v>83.772474607327496</v>
      </c>
      <c r="K57" s="97">
        <v>16.227525392672501</v>
      </c>
    </row>
    <row r="58" spans="1:13">
      <c r="A58" s="539"/>
      <c r="B58" s="539"/>
      <c r="C58" s="539"/>
      <c r="D58" s="539"/>
      <c r="E58" s="539"/>
      <c r="F58" s="539"/>
      <c r="G58" s="539"/>
      <c r="H58" s="539"/>
      <c r="I58" s="539"/>
      <c r="J58" s="539"/>
      <c r="K58" s="539"/>
    </row>
    <row r="59" spans="1:13" ht="45" customHeight="1">
      <c r="A59" s="490" t="s">
        <v>547</v>
      </c>
      <c r="B59" s="490" t="s">
        <v>472</v>
      </c>
      <c r="C59" s="490" t="s">
        <v>604</v>
      </c>
      <c r="D59" s="490" t="s">
        <v>605</v>
      </c>
      <c r="E59" s="490" t="s">
        <v>606</v>
      </c>
      <c r="F59" s="490" t="s">
        <v>605</v>
      </c>
      <c r="G59" s="490" t="s">
        <v>607</v>
      </c>
      <c r="H59" s="490" t="s">
        <v>605</v>
      </c>
      <c r="I59" s="490" t="s">
        <v>608</v>
      </c>
      <c r="J59" s="490" t="s">
        <v>609</v>
      </c>
      <c r="K59" s="490" t="s">
        <v>610</v>
      </c>
      <c r="M59" s="545"/>
    </row>
    <row r="60" spans="1:13" ht="15">
      <c r="A60" s="536">
        <v>2018</v>
      </c>
      <c r="B60" s="95">
        <v>241565</v>
      </c>
      <c r="C60" s="147">
        <v>138105</v>
      </c>
      <c r="D60" s="97">
        <v>57.170947778030801</v>
      </c>
      <c r="E60" s="147">
        <v>81992</v>
      </c>
      <c r="F60" s="97">
        <v>33.942003187547897</v>
      </c>
      <c r="G60" s="147">
        <v>5928</v>
      </c>
      <c r="H60" s="97">
        <v>2.4539978887670002</v>
      </c>
      <c r="I60" s="147">
        <v>226025</v>
      </c>
      <c r="J60" s="544">
        <v>93.566948854345597</v>
      </c>
      <c r="K60" s="97">
        <v>6.4330511456543702</v>
      </c>
      <c r="M60" s="545"/>
    </row>
    <row r="61" spans="1:13" ht="15">
      <c r="A61" s="536">
        <v>2019</v>
      </c>
      <c r="B61" s="95">
        <v>244995</v>
      </c>
      <c r="C61" s="147">
        <v>133773</v>
      </c>
      <c r="D61" s="97">
        <v>54.602338823241297</v>
      </c>
      <c r="E61" s="147">
        <v>85229</v>
      </c>
      <c r="F61" s="97">
        <v>34.788056899120399</v>
      </c>
      <c r="G61" s="147">
        <v>5847</v>
      </c>
      <c r="H61" s="97">
        <v>2.3865793179452601</v>
      </c>
      <c r="I61" s="147">
        <v>224849</v>
      </c>
      <c r="J61" s="544">
        <v>91.776975040306894</v>
      </c>
      <c r="K61" s="97">
        <v>8.2230249596930598</v>
      </c>
      <c r="M61" s="545"/>
    </row>
    <row r="62" spans="1:13" ht="15">
      <c r="A62" s="536">
        <v>2020</v>
      </c>
      <c r="B62" s="95">
        <v>248422</v>
      </c>
      <c r="C62" s="147">
        <v>136375</v>
      </c>
      <c r="D62" s="97">
        <v>54.896506750609902</v>
      </c>
      <c r="E62" s="147">
        <v>88235</v>
      </c>
      <c r="F62" s="97">
        <v>35.518190820458699</v>
      </c>
      <c r="G62" s="147">
        <v>5760</v>
      </c>
      <c r="H62" s="97">
        <v>2.31863522554363</v>
      </c>
      <c r="I62" s="147">
        <v>230370</v>
      </c>
      <c r="J62" s="544">
        <v>92.733332796612203</v>
      </c>
      <c r="K62" s="97">
        <v>7.2666672033877804</v>
      </c>
      <c r="M62" s="539"/>
    </row>
    <row r="63" spans="1:13" ht="15">
      <c r="A63" s="536">
        <v>2021</v>
      </c>
      <c r="B63" s="95">
        <v>252291</v>
      </c>
      <c r="C63" s="147">
        <v>134758</v>
      </c>
      <c r="D63" s="97">
        <v>53.413716700159704</v>
      </c>
      <c r="E63" s="147">
        <v>92363</v>
      </c>
      <c r="F63" s="97">
        <v>36.609708630113602</v>
      </c>
      <c r="G63" s="147">
        <v>6121</v>
      </c>
      <c r="H63" s="97">
        <v>2.4261666091933498</v>
      </c>
      <c r="I63" s="147">
        <v>233242</v>
      </c>
      <c r="J63" s="544">
        <v>92.4495919394667</v>
      </c>
      <c r="K63" s="97">
        <v>7.55040806053327</v>
      </c>
      <c r="M63" s="539"/>
    </row>
    <row r="64" spans="1:13" ht="15">
      <c r="A64" s="536">
        <v>2022</v>
      </c>
      <c r="B64" s="95">
        <v>256188</v>
      </c>
      <c r="C64" s="147">
        <v>140669</v>
      </c>
      <c r="D64" s="97">
        <v>54.908504691866902</v>
      </c>
      <c r="E64" s="147">
        <v>86012</v>
      </c>
      <c r="F64" s="97">
        <v>33.573781754024402</v>
      </c>
      <c r="G64" s="147">
        <v>4293</v>
      </c>
      <c r="H64" s="97">
        <v>1.6757225162771101</v>
      </c>
      <c r="I64" s="147">
        <v>230974</v>
      </c>
      <c r="J64" s="544">
        <v>90.158008962168395</v>
      </c>
      <c r="K64" s="97">
        <v>9.8419910378315905</v>
      </c>
      <c r="M64" s="543"/>
    </row>
    <row r="65" spans="1:13" ht="15">
      <c r="A65" s="536">
        <v>2023</v>
      </c>
      <c r="B65" s="95">
        <v>256264</v>
      </c>
      <c r="C65" s="147">
        <v>140358</v>
      </c>
      <c r="D65" s="97">
        <v>54.770861299285102</v>
      </c>
      <c r="E65" s="147">
        <v>85158</v>
      </c>
      <c r="F65" s="97">
        <v>33.230574719820197</v>
      </c>
      <c r="G65" s="147">
        <v>6092</v>
      </c>
      <c r="H65" s="97">
        <v>2.37723597540037</v>
      </c>
      <c r="I65" s="147">
        <v>231608</v>
      </c>
      <c r="J65" s="544">
        <v>90.378671994505694</v>
      </c>
      <c r="K65" s="97">
        <v>9.6213280054943304</v>
      </c>
      <c r="M65" s="543"/>
    </row>
    <row r="66" spans="1:13" ht="15">
      <c r="A66" s="536">
        <v>2024</v>
      </c>
      <c r="B66" s="95">
        <v>258339</v>
      </c>
      <c r="C66" s="95">
        <v>139763</v>
      </c>
      <c r="D66" s="97">
        <v>54.1006197283414</v>
      </c>
      <c r="E66" s="95">
        <v>86005</v>
      </c>
      <c r="F66" s="97">
        <v>33.291527798745101</v>
      </c>
      <c r="G66" s="95">
        <v>5847</v>
      </c>
      <c r="H66" s="97">
        <v>2.2633051920151401</v>
      </c>
      <c r="I66" s="95">
        <v>231615</v>
      </c>
      <c r="J66" s="544">
        <v>89.655452719101604</v>
      </c>
      <c r="K66" s="97">
        <v>10.3445472808984</v>
      </c>
      <c r="M66" s="545"/>
    </row>
    <row r="67" spans="1:13" ht="15">
      <c r="A67" s="537">
        <v>2025</v>
      </c>
      <c r="B67" s="276">
        <v>260133</v>
      </c>
      <c r="C67" s="276">
        <v>135634</v>
      </c>
      <c r="D67" s="538">
        <v>52.140251332971999</v>
      </c>
      <c r="E67" s="276">
        <v>85972</v>
      </c>
      <c r="F67" s="538">
        <v>33.049247884735898</v>
      </c>
      <c r="G67" s="276">
        <v>5856</v>
      </c>
      <c r="H67" s="538">
        <v>2.2511561393594799</v>
      </c>
      <c r="I67" s="276">
        <v>227462</v>
      </c>
      <c r="J67" s="546">
        <v>87.4406553570673</v>
      </c>
      <c r="K67" s="538">
        <v>12.5593446429327</v>
      </c>
      <c r="M67" s="545"/>
    </row>
    <row r="68" spans="1:13" ht="15">
      <c r="A68" s="536">
        <v>2026</v>
      </c>
      <c r="B68" s="95">
        <v>256574</v>
      </c>
      <c r="C68" s="95">
        <v>137025</v>
      </c>
      <c r="D68" s="97">
        <v>53.405645155004002</v>
      </c>
      <c r="E68" s="95">
        <v>83757</v>
      </c>
      <c r="F68" s="97">
        <v>32.644383296826597</v>
      </c>
      <c r="G68" s="95">
        <v>5858</v>
      </c>
      <c r="H68" s="97">
        <v>2.2831619727641899</v>
      </c>
      <c r="I68" s="95">
        <v>226640</v>
      </c>
      <c r="J68" s="544">
        <v>88.333190424594903</v>
      </c>
      <c r="K68" s="97">
        <v>11.6668095754051</v>
      </c>
      <c r="M68" s="545"/>
    </row>
    <row r="69" spans="1:13">
      <c r="A69" s="539"/>
      <c r="B69" s="539"/>
      <c r="C69" s="539"/>
      <c r="D69" s="539"/>
      <c r="E69" s="539"/>
      <c r="F69" s="539"/>
      <c r="G69" s="539"/>
      <c r="H69" s="539"/>
      <c r="I69" s="539"/>
      <c r="J69" s="539"/>
      <c r="K69" s="539"/>
      <c r="M69" s="545"/>
    </row>
    <row r="70" spans="1:13" ht="42.75" customHeight="1">
      <c r="A70" s="490" t="s">
        <v>542</v>
      </c>
      <c r="B70" s="490" t="s">
        <v>472</v>
      </c>
      <c r="C70" s="490" t="s">
        <v>604</v>
      </c>
      <c r="D70" s="490" t="s">
        <v>605</v>
      </c>
      <c r="E70" s="490" t="s">
        <v>606</v>
      </c>
      <c r="F70" s="490" t="s">
        <v>605</v>
      </c>
      <c r="G70" s="490" t="s">
        <v>607</v>
      </c>
      <c r="H70" s="490" t="s">
        <v>605</v>
      </c>
      <c r="I70" s="490" t="s">
        <v>608</v>
      </c>
      <c r="J70" s="490" t="s">
        <v>609</v>
      </c>
      <c r="K70" s="490" t="s">
        <v>610</v>
      </c>
      <c r="M70" s="545"/>
    </row>
    <row r="71" spans="1:13" ht="15">
      <c r="A71" s="536">
        <v>2018</v>
      </c>
      <c r="B71" s="95">
        <v>671585</v>
      </c>
      <c r="C71" s="147">
        <v>238550</v>
      </c>
      <c r="D71" s="97">
        <v>35.520447895649802</v>
      </c>
      <c r="E71" s="147">
        <v>342522</v>
      </c>
      <c r="F71" s="97">
        <v>51.002032505192901</v>
      </c>
      <c r="G71" s="147">
        <v>13806</v>
      </c>
      <c r="H71" s="97">
        <v>2.0557338237155398</v>
      </c>
      <c r="I71" s="147">
        <v>594878</v>
      </c>
      <c r="J71" s="544">
        <v>88.578214224558295</v>
      </c>
      <c r="K71" s="97">
        <v>11.4217857754417</v>
      </c>
      <c r="M71" s="545"/>
    </row>
    <row r="72" spans="1:13" ht="15">
      <c r="A72" s="536">
        <v>2019</v>
      </c>
      <c r="B72" s="95">
        <v>683968</v>
      </c>
      <c r="C72" s="147">
        <v>236118</v>
      </c>
      <c r="D72" s="97">
        <v>34.521790493122502</v>
      </c>
      <c r="E72" s="147">
        <v>364827</v>
      </c>
      <c r="F72" s="97">
        <v>53.3397761298774</v>
      </c>
      <c r="G72" s="147">
        <v>14967</v>
      </c>
      <c r="H72" s="97">
        <v>2.1882602694862898</v>
      </c>
      <c r="I72" s="147">
        <v>615912</v>
      </c>
      <c r="J72" s="544">
        <v>90.049826892486195</v>
      </c>
      <c r="K72" s="97">
        <v>9.9501731075138107</v>
      </c>
      <c r="M72" s="545"/>
    </row>
    <row r="73" spans="1:13" ht="15">
      <c r="A73" s="536">
        <v>2020</v>
      </c>
      <c r="B73" s="95">
        <v>695596</v>
      </c>
      <c r="C73" s="147">
        <v>247032</v>
      </c>
      <c r="D73" s="97">
        <v>35.513717732706901</v>
      </c>
      <c r="E73" s="147">
        <v>380776</v>
      </c>
      <c r="F73" s="97">
        <v>54.740970333354397</v>
      </c>
      <c r="G73" s="147">
        <v>15137</v>
      </c>
      <c r="H73" s="97">
        <v>2.1761194716473402</v>
      </c>
      <c r="I73" s="147">
        <v>642945</v>
      </c>
      <c r="J73" s="544">
        <v>92.430807537708702</v>
      </c>
      <c r="K73" s="97">
        <v>7.5691924622913298</v>
      </c>
      <c r="M73" s="539"/>
    </row>
    <row r="74" spans="1:13" ht="15">
      <c r="A74" s="536">
        <v>2021</v>
      </c>
      <c r="B74" s="95">
        <v>706477</v>
      </c>
      <c r="C74" s="147">
        <v>248543</v>
      </c>
      <c r="D74" s="97">
        <v>35.180621591361103</v>
      </c>
      <c r="E74" s="147">
        <v>412856</v>
      </c>
      <c r="F74" s="97">
        <v>58.4387035954461</v>
      </c>
      <c r="G74" s="147">
        <v>14134</v>
      </c>
      <c r="H74" s="97">
        <v>2.0006313015144199</v>
      </c>
      <c r="I74" s="147">
        <v>675533</v>
      </c>
      <c r="J74" s="544">
        <v>95.619956488321606</v>
      </c>
      <c r="K74" s="97">
        <v>4.3800435116783696</v>
      </c>
      <c r="M74" s="539"/>
    </row>
    <row r="75" spans="1:13" ht="15">
      <c r="A75" s="536">
        <v>2022</v>
      </c>
      <c r="B75" s="95">
        <v>717384</v>
      </c>
      <c r="C75" s="147">
        <v>275216</v>
      </c>
      <c r="D75" s="97">
        <v>38.363833037815198</v>
      </c>
      <c r="E75" s="147">
        <v>412583</v>
      </c>
      <c r="F75" s="97">
        <v>57.512155275277998</v>
      </c>
      <c r="G75" s="147">
        <v>9168</v>
      </c>
      <c r="H75" s="97">
        <v>1.2779766484895101</v>
      </c>
      <c r="I75" s="147">
        <v>696967</v>
      </c>
      <c r="J75" s="544">
        <v>97.153964961582602</v>
      </c>
      <c r="K75" s="97">
        <v>2.8460350384173601</v>
      </c>
    </row>
    <row r="76" spans="1:13" ht="15">
      <c r="A76" s="536">
        <v>2023</v>
      </c>
      <c r="B76" s="95">
        <v>716649</v>
      </c>
      <c r="C76" s="147">
        <v>282208</v>
      </c>
      <c r="D76" s="97">
        <v>39.378831199094698</v>
      </c>
      <c r="E76" s="147">
        <v>424218</v>
      </c>
      <c r="F76" s="97">
        <v>59.1946685197356</v>
      </c>
      <c r="G76" s="147">
        <v>14156</v>
      </c>
      <c r="H76" s="97">
        <v>1.9753045075064599</v>
      </c>
      <c r="I76" s="147">
        <v>720582</v>
      </c>
      <c r="J76" s="544">
        <v>100.548804226337</v>
      </c>
      <c r="K76" s="97">
        <v>-0.54880422633674197</v>
      </c>
    </row>
    <row r="77" spans="1:13" ht="15">
      <c r="A77" s="536">
        <v>2024</v>
      </c>
      <c r="B77" s="95">
        <v>722469</v>
      </c>
      <c r="C77" s="95">
        <v>291120</v>
      </c>
      <c r="D77" s="97">
        <v>40.295154532582004</v>
      </c>
      <c r="E77" s="95">
        <v>434575</v>
      </c>
      <c r="F77" s="97">
        <v>60.151369816559601</v>
      </c>
      <c r="G77" s="95">
        <v>14767</v>
      </c>
      <c r="H77" s="97">
        <v>2.0439631319821299</v>
      </c>
      <c r="I77" s="95">
        <v>740462</v>
      </c>
      <c r="J77" s="544">
        <v>102.49048748112401</v>
      </c>
      <c r="K77" s="97">
        <v>-2.4904874811237501</v>
      </c>
    </row>
    <row r="78" spans="1:13" ht="15">
      <c r="A78" s="537">
        <v>2025</v>
      </c>
      <c r="B78" s="276">
        <v>727559</v>
      </c>
      <c r="C78" s="276">
        <v>272910</v>
      </c>
      <c r="D78" s="538">
        <v>37.510359984551101</v>
      </c>
      <c r="E78" s="276">
        <v>435266</v>
      </c>
      <c r="F78" s="538">
        <v>59.825526177258503</v>
      </c>
      <c r="G78" s="276">
        <v>14731</v>
      </c>
      <c r="H78" s="538">
        <v>2.0247155213529102</v>
      </c>
      <c r="I78" s="276">
        <v>722907</v>
      </c>
      <c r="J78" s="546">
        <v>99.3606016831625</v>
      </c>
      <c r="K78" s="538">
        <v>0.639398316837543</v>
      </c>
    </row>
    <row r="79" spans="1:13" ht="15">
      <c r="A79" s="536">
        <v>2026</v>
      </c>
      <c r="B79" s="95">
        <v>763096</v>
      </c>
      <c r="C79" s="95">
        <v>277993</v>
      </c>
      <c r="D79" s="97">
        <v>36.429623533605202</v>
      </c>
      <c r="E79" s="95">
        <v>429086</v>
      </c>
      <c r="F79" s="97">
        <v>56.229622485244299</v>
      </c>
      <c r="G79" s="95">
        <v>14714</v>
      </c>
      <c r="H79" s="97">
        <v>1.9281977627978699</v>
      </c>
      <c r="I79" s="95">
        <v>721793</v>
      </c>
      <c r="J79" s="544">
        <v>94.587443781647394</v>
      </c>
      <c r="K79" s="97">
        <v>5.4125562183526101</v>
      </c>
    </row>
    <row r="80" spans="1:13">
      <c r="A80" s="539"/>
      <c r="B80" s="539"/>
      <c r="C80" s="539"/>
      <c r="D80" s="539"/>
      <c r="E80" s="539"/>
      <c r="F80" s="539"/>
      <c r="G80" s="539"/>
      <c r="H80" s="539"/>
      <c r="I80" s="539"/>
      <c r="J80" s="539"/>
      <c r="K80" s="539"/>
    </row>
    <row r="81" spans="1:12" ht="42.75" customHeight="1">
      <c r="A81" s="490" t="s">
        <v>536</v>
      </c>
      <c r="B81" s="490" t="s">
        <v>472</v>
      </c>
      <c r="C81" s="490" t="s">
        <v>604</v>
      </c>
      <c r="D81" s="490" t="s">
        <v>605</v>
      </c>
      <c r="E81" s="490" t="s">
        <v>606</v>
      </c>
      <c r="F81" s="490" t="s">
        <v>605</v>
      </c>
      <c r="G81" s="490" t="s">
        <v>607</v>
      </c>
      <c r="H81" s="490" t="s">
        <v>605</v>
      </c>
      <c r="I81" s="490" t="s">
        <v>608</v>
      </c>
      <c r="J81" s="490" t="s">
        <v>609</v>
      </c>
      <c r="K81" s="490" t="s">
        <v>610</v>
      </c>
    </row>
    <row r="82" spans="1:12" ht="15">
      <c r="A82" s="536">
        <v>2018</v>
      </c>
      <c r="B82" s="95">
        <v>365422</v>
      </c>
      <c r="C82" s="147">
        <v>214757</v>
      </c>
      <c r="D82" s="97">
        <v>58.769586943314899</v>
      </c>
      <c r="E82" s="147">
        <v>84472</v>
      </c>
      <c r="F82" s="97">
        <v>23.116287470376701</v>
      </c>
      <c r="G82" s="147">
        <v>8879</v>
      </c>
      <c r="H82" s="97">
        <v>2.4297934990230501</v>
      </c>
      <c r="I82" s="147">
        <v>308108</v>
      </c>
      <c r="J82" s="544">
        <v>84.315667912714602</v>
      </c>
      <c r="K82" s="97">
        <v>15.6843320872854</v>
      </c>
    </row>
    <row r="83" spans="1:12" ht="15">
      <c r="A83" s="536">
        <v>2019</v>
      </c>
      <c r="B83" s="95">
        <v>367467</v>
      </c>
      <c r="C83" s="147">
        <v>210677</v>
      </c>
      <c r="D83" s="97">
        <v>57.332223029551002</v>
      </c>
      <c r="E83" s="147">
        <v>85183</v>
      </c>
      <c r="F83" s="97">
        <v>23.181129189831999</v>
      </c>
      <c r="G83" s="147">
        <v>9474</v>
      </c>
      <c r="H83" s="97">
        <v>2.5781906946746198</v>
      </c>
      <c r="I83" s="147">
        <v>305334</v>
      </c>
      <c r="J83" s="544">
        <v>83.091542914057598</v>
      </c>
      <c r="K83" s="97">
        <v>16.908457085942398</v>
      </c>
      <c r="L83" s="539"/>
    </row>
    <row r="84" spans="1:12" ht="15">
      <c r="A84" s="536">
        <v>2020</v>
      </c>
      <c r="B84" s="95">
        <v>370530</v>
      </c>
      <c r="C84" s="147">
        <v>213157</v>
      </c>
      <c r="D84" s="97">
        <v>57.527595606293701</v>
      </c>
      <c r="E84" s="147">
        <v>86732</v>
      </c>
      <c r="F84" s="97">
        <v>23.407551345370099</v>
      </c>
      <c r="G84" s="147">
        <v>9579</v>
      </c>
      <c r="H84" s="97">
        <v>2.5852157720022699</v>
      </c>
      <c r="I84" s="147">
        <v>309468</v>
      </c>
      <c r="J84" s="544">
        <v>83.520362723666096</v>
      </c>
      <c r="K84" s="97">
        <v>16.4796372763339</v>
      </c>
    </row>
    <row r="85" spans="1:12" ht="15">
      <c r="A85" s="536">
        <v>2021</v>
      </c>
      <c r="B85" s="95">
        <v>376280</v>
      </c>
      <c r="C85" s="147">
        <v>210341</v>
      </c>
      <c r="D85" s="97">
        <v>55.900127564579599</v>
      </c>
      <c r="E85" s="147">
        <v>89961</v>
      </c>
      <c r="F85" s="97">
        <v>23.9079940469863</v>
      </c>
      <c r="G85" s="147">
        <v>9518</v>
      </c>
      <c r="H85" s="97">
        <v>2.5294993090251898</v>
      </c>
      <c r="I85" s="147">
        <v>309820</v>
      </c>
      <c r="J85" s="544">
        <v>82.337620920590993</v>
      </c>
      <c r="K85" s="97">
        <v>17.662379079409</v>
      </c>
    </row>
    <row r="86" spans="1:12" ht="15">
      <c r="A86" s="536">
        <v>2022</v>
      </c>
      <c r="B86" s="95">
        <v>382087</v>
      </c>
      <c r="C86" s="147">
        <v>213937</v>
      </c>
      <c r="D86" s="97">
        <v>55.991698225796704</v>
      </c>
      <c r="E86" s="147">
        <v>86738</v>
      </c>
      <c r="F86" s="97">
        <v>22.7011125738379</v>
      </c>
      <c r="G86" s="147">
        <v>6195</v>
      </c>
      <c r="H86" s="97">
        <v>1.6213584864180099</v>
      </c>
      <c r="I86" s="147">
        <v>306870</v>
      </c>
      <c r="J86" s="544">
        <v>80.314169286052604</v>
      </c>
      <c r="K86" s="97">
        <v>19.6858307139474</v>
      </c>
    </row>
    <row r="87" spans="1:12" ht="15">
      <c r="A87" s="536">
        <v>2023</v>
      </c>
      <c r="B87" s="95">
        <v>384751</v>
      </c>
      <c r="C87" s="147">
        <v>212168</v>
      </c>
      <c r="D87" s="97">
        <v>55.144236142336197</v>
      </c>
      <c r="E87" s="147">
        <v>88271</v>
      </c>
      <c r="F87" s="97">
        <v>22.942370520154601</v>
      </c>
      <c r="G87" s="147">
        <v>9380</v>
      </c>
      <c r="H87" s="97">
        <v>2.43794038222123</v>
      </c>
      <c r="I87" s="147">
        <v>309819</v>
      </c>
      <c r="J87" s="544">
        <v>80.524547044711994</v>
      </c>
      <c r="K87" s="97">
        <v>19.475452955287999</v>
      </c>
    </row>
    <row r="88" spans="1:12" ht="15">
      <c r="A88" s="536">
        <v>2024</v>
      </c>
      <c r="B88" s="95">
        <v>387888</v>
      </c>
      <c r="C88" s="95">
        <v>211296</v>
      </c>
      <c r="D88" s="97">
        <v>54.4734562554139</v>
      </c>
      <c r="E88" s="95">
        <v>86965</v>
      </c>
      <c r="F88" s="97">
        <v>22.4201315843749</v>
      </c>
      <c r="G88" s="95">
        <v>9385</v>
      </c>
      <c r="H88" s="97">
        <v>2.4195128490698301</v>
      </c>
      <c r="I88" s="95">
        <v>307646</v>
      </c>
      <c r="J88" s="544">
        <v>79.313100688858597</v>
      </c>
      <c r="K88" s="97">
        <v>20.686899311141399</v>
      </c>
    </row>
    <row r="89" spans="1:12" ht="15">
      <c r="A89" s="537">
        <v>2025</v>
      </c>
      <c r="B89" s="276">
        <v>390606</v>
      </c>
      <c r="C89" s="276">
        <v>205483</v>
      </c>
      <c r="D89" s="538">
        <v>52.606206765897099</v>
      </c>
      <c r="E89" s="276">
        <v>86374</v>
      </c>
      <c r="F89" s="538">
        <v>22.112819567543799</v>
      </c>
      <c r="G89" s="276">
        <v>9448</v>
      </c>
      <c r="H89" s="538">
        <v>2.4188056507068501</v>
      </c>
      <c r="I89" s="276">
        <v>301305</v>
      </c>
      <c r="J89" s="546">
        <v>77.137831984147695</v>
      </c>
      <c r="K89" s="538">
        <v>22.862168015852301</v>
      </c>
    </row>
    <row r="90" spans="1:12" ht="15">
      <c r="A90" s="536">
        <v>2026</v>
      </c>
      <c r="B90" s="95">
        <v>388398</v>
      </c>
      <c r="C90" s="95">
        <v>207088</v>
      </c>
      <c r="D90" s="97">
        <v>53.3185031848774</v>
      </c>
      <c r="E90" s="95">
        <v>83849</v>
      </c>
      <c r="F90" s="97">
        <v>21.588422185490099</v>
      </c>
      <c r="G90" s="95">
        <v>9432</v>
      </c>
      <c r="H90" s="97">
        <v>2.4284368096643099</v>
      </c>
      <c r="I90" s="95">
        <v>300369</v>
      </c>
      <c r="J90" s="544">
        <v>77.335362180031794</v>
      </c>
      <c r="K90" s="97">
        <v>22.664637819968199</v>
      </c>
    </row>
    <row r="91" spans="1:12">
      <c r="A91" s="539"/>
      <c r="B91" s="539"/>
      <c r="C91" s="539"/>
      <c r="D91" s="539"/>
      <c r="E91" s="539"/>
      <c r="F91" s="539"/>
      <c r="G91" s="539"/>
      <c r="H91" s="539"/>
      <c r="I91" s="539"/>
      <c r="J91" s="539"/>
      <c r="K91" s="539"/>
    </row>
    <row r="92" spans="1:12" ht="42.75" customHeight="1">
      <c r="A92" s="490" t="s">
        <v>559</v>
      </c>
      <c r="B92" s="490" t="s">
        <v>472</v>
      </c>
      <c r="C92" s="490" t="s">
        <v>604</v>
      </c>
      <c r="D92" s="490" t="s">
        <v>605</v>
      </c>
      <c r="E92" s="490" t="s">
        <v>606</v>
      </c>
      <c r="F92" s="490" t="s">
        <v>605</v>
      </c>
      <c r="G92" s="490" t="s">
        <v>607</v>
      </c>
      <c r="H92" s="490" t="s">
        <v>605</v>
      </c>
      <c r="I92" s="490" t="s">
        <v>608</v>
      </c>
      <c r="J92" s="490" t="s">
        <v>609</v>
      </c>
      <c r="K92" s="490" t="s">
        <v>610</v>
      </c>
    </row>
    <row r="93" spans="1:12" ht="15">
      <c r="A93" s="536">
        <v>2018</v>
      </c>
      <c r="B93" s="95">
        <v>3870058</v>
      </c>
      <c r="C93" s="147">
        <v>826277</v>
      </c>
      <c r="D93" s="97">
        <v>21.350506891628001</v>
      </c>
      <c r="E93" s="147">
        <v>2950045</v>
      </c>
      <c r="F93" s="97">
        <v>76.227410545268299</v>
      </c>
      <c r="G93" s="147">
        <v>118621</v>
      </c>
      <c r="H93" s="97">
        <v>3.0650961820210401</v>
      </c>
      <c r="I93" s="147">
        <v>3894943</v>
      </c>
      <c r="J93" s="544">
        <v>100.643013618917</v>
      </c>
      <c r="K93" s="97">
        <v>-0.64301361891733699</v>
      </c>
    </row>
    <row r="94" spans="1:12" ht="15">
      <c r="A94" s="536">
        <v>2019</v>
      </c>
      <c r="B94" s="95">
        <v>3969222</v>
      </c>
      <c r="C94" s="147">
        <v>800149</v>
      </c>
      <c r="D94" s="97">
        <v>20.1588371726248</v>
      </c>
      <c r="E94" s="147">
        <v>3067157</v>
      </c>
      <c r="F94" s="97">
        <v>77.273505991854293</v>
      </c>
      <c r="G94" s="147">
        <v>134737</v>
      </c>
      <c r="H94" s="97">
        <v>3.3945443212800899</v>
      </c>
      <c r="I94" s="147">
        <v>4002043</v>
      </c>
      <c r="J94" s="544">
        <v>100.826887485759</v>
      </c>
      <c r="K94" s="97">
        <v>-0.82688748575915805</v>
      </c>
    </row>
    <row r="95" spans="1:12" ht="15">
      <c r="A95" s="536">
        <v>2020</v>
      </c>
      <c r="B95" s="95">
        <v>4055296</v>
      </c>
      <c r="C95" s="147">
        <v>901425</v>
      </c>
      <c r="D95" s="97">
        <v>22.228340422006202</v>
      </c>
      <c r="E95" s="147">
        <v>3129868</v>
      </c>
      <c r="F95" s="97">
        <v>77.179766902341996</v>
      </c>
      <c r="G95" s="147">
        <v>132392</v>
      </c>
      <c r="H95" s="97">
        <v>3.2646692128022199</v>
      </c>
      <c r="I95" s="147">
        <v>4163685</v>
      </c>
      <c r="J95" s="544">
        <v>102.67277653715</v>
      </c>
      <c r="K95" s="97">
        <v>-2.6727765371504399</v>
      </c>
    </row>
    <row r="96" spans="1:12" ht="15">
      <c r="A96" s="536">
        <v>2021</v>
      </c>
      <c r="B96" s="95">
        <v>4119008</v>
      </c>
      <c r="C96" s="147">
        <v>912411</v>
      </c>
      <c r="D96" s="97">
        <v>22.151231558666598</v>
      </c>
      <c r="E96" s="147">
        <v>3280838</v>
      </c>
      <c r="F96" s="97">
        <v>79.651168436672094</v>
      </c>
      <c r="G96" s="147">
        <v>133282</v>
      </c>
      <c r="H96" s="97">
        <v>3.2357791002105398</v>
      </c>
      <c r="I96" s="147">
        <v>4326531</v>
      </c>
      <c r="J96" s="544">
        <v>105.038179095549</v>
      </c>
      <c r="K96" s="97">
        <v>-5.0381790955492196</v>
      </c>
    </row>
    <row r="97" spans="1:12" ht="15">
      <c r="A97" s="536">
        <v>2022</v>
      </c>
      <c r="B97" s="95">
        <v>4182607</v>
      </c>
      <c r="C97" s="147">
        <v>1067292</v>
      </c>
      <c r="D97" s="97">
        <v>25.5173866442628</v>
      </c>
      <c r="E97" s="147">
        <v>3173282</v>
      </c>
      <c r="F97" s="97">
        <v>75.868519322996406</v>
      </c>
      <c r="G97" s="147">
        <v>63484</v>
      </c>
      <c r="H97" s="97">
        <v>1.5178093471368499</v>
      </c>
      <c r="I97" s="147">
        <v>4304058</v>
      </c>
      <c r="J97" s="544">
        <v>102.903715314396</v>
      </c>
      <c r="K97" s="97">
        <v>-2.9037153143960102</v>
      </c>
    </row>
    <row r="98" spans="1:12" ht="15">
      <c r="A98" s="536">
        <v>2023</v>
      </c>
      <c r="B98" s="95">
        <v>4146548</v>
      </c>
      <c r="C98" s="147">
        <v>1142904</v>
      </c>
      <c r="D98" s="97">
        <v>27.562782343288902</v>
      </c>
      <c r="E98" s="147">
        <v>3154899</v>
      </c>
      <c r="F98" s="97">
        <v>76.084950662575196</v>
      </c>
      <c r="G98" s="147">
        <v>130846</v>
      </c>
      <c r="H98" s="97">
        <v>3.15554046401971</v>
      </c>
      <c r="I98" s="147">
        <v>4428649</v>
      </c>
      <c r="J98" s="544">
        <v>106.803273469884</v>
      </c>
      <c r="K98" s="97">
        <v>-6.8032734698838802</v>
      </c>
    </row>
    <row r="99" spans="1:12" ht="15">
      <c r="A99" s="536">
        <v>2024</v>
      </c>
      <c r="B99" s="95">
        <v>4179996</v>
      </c>
      <c r="C99" s="95">
        <v>1214930</v>
      </c>
      <c r="D99" s="97">
        <v>29.065338818506</v>
      </c>
      <c r="E99" s="95">
        <v>3135814</v>
      </c>
      <c r="F99" s="97">
        <v>75.019545473249295</v>
      </c>
      <c r="G99" s="95">
        <v>135884</v>
      </c>
      <c r="H99" s="97">
        <v>3.2508165079583802</v>
      </c>
      <c r="I99" s="95">
        <v>4486628</v>
      </c>
      <c r="J99" s="544">
        <v>107.335700799714</v>
      </c>
      <c r="K99" s="97">
        <v>-7.33570079971369</v>
      </c>
    </row>
    <row r="100" spans="1:12" ht="15">
      <c r="A100" s="537">
        <v>2025</v>
      </c>
      <c r="B100" s="276">
        <v>4209006</v>
      </c>
      <c r="C100" s="276">
        <v>1114162</v>
      </c>
      <c r="D100" s="538">
        <v>26.470905482197001</v>
      </c>
      <c r="E100" s="276">
        <v>3104381</v>
      </c>
      <c r="F100" s="538">
        <v>73.755680082185705</v>
      </c>
      <c r="G100" s="276">
        <v>136255</v>
      </c>
      <c r="H100" s="538">
        <v>3.2372251310642</v>
      </c>
      <c r="I100" s="276">
        <v>4354798</v>
      </c>
      <c r="J100" s="546">
        <v>103.46381069544699</v>
      </c>
      <c r="K100" s="538">
        <v>-3.4638106954468499</v>
      </c>
    </row>
    <row r="101" spans="1:12" ht="15">
      <c r="A101" s="536">
        <v>2026</v>
      </c>
      <c r="B101" s="95">
        <v>4212261</v>
      </c>
      <c r="C101" s="95">
        <v>1130913</v>
      </c>
      <c r="D101" s="97">
        <v>26.848122659066</v>
      </c>
      <c r="E101" s="95">
        <v>3066990</v>
      </c>
      <c r="F101" s="97">
        <v>72.811015271845704</v>
      </c>
      <c r="G101" s="95">
        <v>136069</v>
      </c>
      <c r="H101" s="97">
        <v>3.2303079035226001</v>
      </c>
      <c r="I101" s="95">
        <v>4333972</v>
      </c>
      <c r="J101" s="544">
        <v>102.889445834434</v>
      </c>
      <c r="K101" s="97">
        <v>-2.8894458344342802</v>
      </c>
    </row>
    <row r="106" spans="1:12" ht="20.25" customHeight="1">
      <c r="A106" s="776" t="s">
        <v>325</v>
      </c>
      <c r="B106" s="781" t="s">
        <v>326</v>
      </c>
      <c r="C106" s="782"/>
      <c r="D106" s="782"/>
      <c r="E106" s="782"/>
      <c r="F106" s="782" t="s">
        <v>292</v>
      </c>
      <c r="G106" s="782"/>
      <c r="H106" s="506"/>
      <c r="I106" s="506"/>
      <c r="J106" s="506"/>
      <c r="K106" s="467"/>
    </row>
    <row r="107" spans="1:12" ht="20.25" customHeight="1">
      <c r="A107" s="777"/>
      <c r="B107" s="781" t="s">
        <v>613</v>
      </c>
      <c r="C107" s="782"/>
      <c r="D107" s="782"/>
      <c r="E107" s="782"/>
      <c r="F107" s="782" t="s">
        <v>292</v>
      </c>
      <c r="G107" s="782"/>
      <c r="H107" s="529"/>
      <c r="I107" s="529"/>
      <c r="J107" s="529"/>
      <c r="K107" s="532"/>
    </row>
    <row r="108" spans="1:12" ht="17.25" customHeight="1">
      <c r="A108" s="777"/>
      <c r="B108" s="785" t="s">
        <v>328</v>
      </c>
      <c r="C108" s="782"/>
      <c r="D108" s="782"/>
      <c r="E108" s="782"/>
      <c r="F108" s="782"/>
      <c r="G108" s="782"/>
      <c r="H108" s="782"/>
      <c r="I108" s="529"/>
      <c r="J108" s="529"/>
      <c r="K108" s="532"/>
    </row>
    <row r="109" spans="1:12" ht="23.25" customHeight="1">
      <c r="A109" s="778"/>
      <c r="B109" s="786" t="s">
        <v>552</v>
      </c>
      <c r="C109" s="787"/>
      <c r="D109" s="787"/>
      <c r="E109" s="787"/>
      <c r="F109" s="787"/>
      <c r="G109" s="787"/>
      <c r="H109" s="787"/>
      <c r="I109" s="787"/>
      <c r="J109" s="787"/>
      <c r="K109" s="788"/>
    </row>
    <row r="110" spans="1:12" ht="17.25" customHeight="1">
      <c r="A110" s="38" t="s">
        <v>330</v>
      </c>
      <c r="B110" s="188" t="s">
        <v>331</v>
      </c>
      <c r="C110" s="189"/>
      <c r="D110" s="189"/>
      <c r="E110" s="189"/>
      <c r="F110" s="189"/>
      <c r="G110" s="189"/>
      <c r="H110" s="189"/>
      <c r="I110" s="189"/>
      <c r="J110" s="189"/>
      <c r="K110" s="533"/>
    </row>
    <row r="111" spans="1:12" ht="13.5" customHeight="1">
      <c r="A111" s="530" t="s">
        <v>332</v>
      </c>
      <c r="B111" s="188" t="s">
        <v>333</v>
      </c>
      <c r="C111" s="189"/>
      <c r="D111" s="189"/>
      <c r="E111" s="189"/>
      <c r="F111" s="189"/>
      <c r="G111" s="189"/>
      <c r="H111" s="189"/>
      <c r="I111" s="189"/>
      <c r="J111" s="189"/>
      <c r="K111" s="533"/>
    </row>
    <row r="112" spans="1:12">
      <c r="L112" s="539"/>
    </row>
    <row r="113" spans="12:12">
      <c r="L113" s="539"/>
    </row>
    <row r="195" spans="12:13" ht="22.5">
      <c r="L195" s="547"/>
      <c r="M195" s="547"/>
    </row>
    <row r="196" spans="12:13" ht="22.5">
      <c r="L196" s="547"/>
      <c r="M196" s="547"/>
    </row>
    <row r="197" spans="12:13" ht="19.5">
      <c r="L197" s="548"/>
      <c r="M197" s="548"/>
    </row>
  </sheetData>
  <sheetProtection autoFilter="0"/>
  <mergeCells count="9">
    <mergeCell ref="B108:H108"/>
    <mergeCell ref="B109:K109"/>
    <mergeCell ref="A106:A109"/>
    <mergeCell ref="C1:D1"/>
    <mergeCell ref="L1:AS1"/>
    <mergeCell ref="B106:E106"/>
    <mergeCell ref="F106:G106"/>
    <mergeCell ref="B107:E107"/>
    <mergeCell ref="F107:G107"/>
  </mergeCells>
  <conditionalFormatting sqref="B106:B109">
    <cfRule type="duplicateValues" dxfId="12"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79"/>
      <c r="B1" s="520"/>
      <c r="C1" s="819" t="s">
        <v>614</v>
      </c>
      <c r="D1" s="819"/>
      <c r="E1" s="819"/>
      <c r="F1" s="819"/>
      <c r="G1" s="819"/>
      <c r="H1" s="819"/>
      <c r="I1" s="819"/>
      <c r="J1" s="819"/>
      <c r="K1" s="819"/>
      <c r="L1" s="819"/>
      <c r="M1" s="819"/>
      <c r="N1" s="819"/>
      <c r="O1" s="819"/>
      <c r="P1" s="819"/>
      <c r="Q1" s="819"/>
      <c r="R1" s="819"/>
      <c r="S1" s="819"/>
      <c r="T1" s="214" t="s">
        <v>292</v>
      </c>
      <c r="U1" s="327"/>
      <c r="V1" s="327"/>
      <c r="X1" s="528"/>
    </row>
    <row r="2" spans="1:24" ht="24.75" customHeight="1">
      <c r="A2" s="818" t="s">
        <v>615</v>
      </c>
      <c r="B2" s="800" t="s">
        <v>316</v>
      </c>
      <c r="C2" s="800"/>
      <c r="D2" s="800" t="s">
        <v>317</v>
      </c>
      <c r="E2" s="800"/>
      <c r="F2" s="800" t="s">
        <v>616</v>
      </c>
      <c r="G2" s="800"/>
      <c r="H2" s="800" t="s">
        <v>319</v>
      </c>
      <c r="I2" s="800"/>
      <c r="J2" s="800" t="s">
        <v>320</v>
      </c>
      <c r="K2" s="800"/>
      <c r="L2" s="800" t="s">
        <v>321</v>
      </c>
      <c r="M2" s="800"/>
      <c r="N2" s="800" t="s">
        <v>322</v>
      </c>
      <c r="O2" s="800"/>
      <c r="P2" s="800" t="s">
        <v>323</v>
      </c>
      <c r="Q2" s="800"/>
      <c r="R2" s="800" t="s">
        <v>617</v>
      </c>
      <c r="S2" s="800"/>
      <c r="T2" s="18" t="s">
        <v>314</v>
      </c>
    </row>
    <row r="3" spans="1:24" ht="45">
      <c r="A3" s="818"/>
      <c r="B3" s="522" t="s">
        <v>618</v>
      </c>
      <c r="C3" s="522" t="s">
        <v>619</v>
      </c>
      <c r="D3" s="522" t="s">
        <v>618</v>
      </c>
      <c r="E3" s="522" t="s">
        <v>619</v>
      </c>
      <c r="F3" s="522" t="s">
        <v>618</v>
      </c>
      <c r="G3" s="522" t="s">
        <v>619</v>
      </c>
      <c r="H3" s="522" t="s">
        <v>618</v>
      </c>
      <c r="I3" s="522" t="s">
        <v>619</v>
      </c>
      <c r="J3" s="522" t="s">
        <v>618</v>
      </c>
      <c r="K3" s="522" t="s">
        <v>619</v>
      </c>
      <c r="L3" s="522" t="s">
        <v>618</v>
      </c>
      <c r="M3" s="522" t="s">
        <v>619</v>
      </c>
      <c r="N3" s="522" t="s">
        <v>618</v>
      </c>
      <c r="O3" s="522" t="s">
        <v>619</v>
      </c>
      <c r="P3" s="522" t="s">
        <v>618</v>
      </c>
      <c r="Q3" s="522" t="s">
        <v>619</v>
      </c>
      <c r="R3" s="522" t="s">
        <v>618</v>
      </c>
      <c r="S3" s="522" t="s">
        <v>619</v>
      </c>
    </row>
    <row r="4" spans="1:24" ht="15">
      <c r="A4" s="523" t="s">
        <v>531</v>
      </c>
      <c r="B4" s="524">
        <v>58719</v>
      </c>
      <c r="C4" s="525">
        <v>0.52913824332483295</v>
      </c>
      <c r="D4" s="524">
        <v>229061</v>
      </c>
      <c r="E4" s="525">
        <v>0.86143275656526497</v>
      </c>
      <c r="F4" s="524">
        <v>400264</v>
      </c>
      <c r="G4" s="525">
        <v>0.76642367912624099</v>
      </c>
      <c r="H4" s="524">
        <v>145988</v>
      </c>
      <c r="I4" s="525">
        <v>0.67120919540229895</v>
      </c>
      <c r="J4" s="524">
        <v>151083</v>
      </c>
      <c r="K4" s="525">
        <v>0.66546420359946101</v>
      </c>
      <c r="L4" s="524">
        <v>137025</v>
      </c>
      <c r="M4" s="525">
        <v>0.53405645155004</v>
      </c>
      <c r="N4" s="524">
        <v>277993</v>
      </c>
      <c r="O4" s="525">
        <v>0.36429623533605199</v>
      </c>
      <c r="P4" s="524">
        <v>207088</v>
      </c>
      <c r="Q4" s="525">
        <v>0.53318503184877397</v>
      </c>
      <c r="R4" s="524">
        <v>1130913</v>
      </c>
      <c r="S4" s="525">
        <v>0.26848122659065998</v>
      </c>
      <c r="T4" s="360"/>
    </row>
    <row r="5" spans="1:24" ht="15">
      <c r="A5" s="523" t="s">
        <v>533</v>
      </c>
      <c r="B5" s="524">
        <v>24776</v>
      </c>
      <c r="C5" s="525">
        <v>0.22326553784322001</v>
      </c>
      <c r="D5" s="524">
        <v>34245</v>
      </c>
      <c r="E5" s="525">
        <v>0.12878562805793001</v>
      </c>
      <c r="F5" s="524">
        <v>193416</v>
      </c>
      <c r="G5" s="525">
        <v>0.370352073436234</v>
      </c>
      <c r="H5" s="524">
        <v>40242</v>
      </c>
      <c r="I5" s="525">
        <v>0.18502068965517199</v>
      </c>
      <c r="J5" s="524">
        <v>33277</v>
      </c>
      <c r="K5" s="525">
        <v>0.14657276002713199</v>
      </c>
      <c r="L5" s="524">
        <v>83757</v>
      </c>
      <c r="M5" s="525">
        <v>0.32644383296826601</v>
      </c>
      <c r="N5" s="524">
        <v>429086</v>
      </c>
      <c r="O5" s="525">
        <v>0.56229622485244302</v>
      </c>
      <c r="P5" s="524">
        <v>83849</v>
      </c>
      <c r="Q5" s="525">
        <v>0.215884221854901</v>
      </c>
      <c r="R5" s="524">
        <v>3066990</v>
      </c>
      <c r="S5" s="525">
        <v>0.72811015271845703</v>
      </c>
      <c r="T5" s="360"/>
    </row>
    <row r="6" spans="1:24" ht="15">
      <c r="A6" s="523" t="s">
        <v>535</v>
      </c>
      <c r="B6" s="524">
        <v>1834</v>
      </c>
      <c r="C6" s="525">
        <v>1.6526840345675899E-2</v>
      </c>
      <c r="D6" s="524">
        <v>4256</v>
      </c>
      <c r="E6" s="525">
        <v>1.6005595941438199E-2</v>
      </c>
      <c r="F6" s="524">
        <v>9881</v>
      </c>
      <c r="G6" s="525">
        <v>1.89200936717926E-2</v>
      </c>
      <c r="H6" s="524">
        <v>3196</v>
      </c>
      <c r="I6" s="525">
        <v>1.4694252873563201E-2</v>
      </c>
      <c r="J6" s="524">
        <v>4313</v>
      </c>
      <c r="K6" s="525">
        <v>1.89971546112036E-2</v>
      </c>
      <c r="L6" s="524">
        <v>4384</v>
      </c>
      <c r="M6" s="525">
        <v>1.7086688440761701E-2</v>
      </c>
      <c r="N6" s="524">
        <v>9372</v>
      </c>
      <c r="O6" s="525">
        <v>1.2281547800014701E-2</v>
      </c>
      <c r="P6" s="524">
        <v>6226</v>
      </c>
      <c r="Q6" s="525">
        <v>1.6029948660909701E-2</v>
      </c>
      <c r="R6" s="524">
        <v>64036</v>
      </c>
      <c r="S6" s="525">
        <v>1.52022868478473E-2</v>
      </c>
      <c r="T6" s="360"/>
    </row>
    <row r="7" spans="1:24" ht="15">
      <c r="A7" s="523" t="s">
        <v>620</v>
      </c>
      <c r="B7" s="524">
        <v>1901</v>
      </c>
      <c r="C7" s="525">
        <v>1.7130601688729499E-2</v>
      </c>
      <c r="D7" s="524">
        <v>2131</v>
      </c>
      <c r="E7" s="525">
        <v>8.0140801107154002E-3</v>
      </c>
      <c r="F7" s="524">
        <v>10334</v>
      </c>
      <c r="G7" s="525">
        <v>1.9787496002864498E-2</v>
      </c>
      <c r="H7" s="524">
        <v>1077</v>
      </c>
      <c r="I7" s="525">
        <v>4.9517241379310297E-3</v>
      </c>
      <c r="J7" s="524">
        <v>1519</v>
      </c>
      <c r="K7" s="525">
        <v>6.6906278354783898E-3</v>
      </c>
      <c r="L7" s="524">
        <v>1474</v>
      </c>
      <c r="M7" s="525">
        <v>5.7449312868802001E-3</v>
      </c>
      <c r="N7" s="524">
        <v>5342</v>
      </c>
      <c r="O7" s="525">
        <v>7.0004298279639802E-3</v>
      </c>
      <c r="P7" s="524">
        <v>3206</v>
      </c>
      <c r="Q7" s="525">
        <v>8.25441943573345E-3</v>
      </c>
      <c r="R7" s="524">
        <v>72033</v>
      </c>
      <c r="S7" s="525">
        <v>1.7100792187378699E-2</v>
      </c>
      <c r="T7" s="360"/>
    </row>
    <row r="8" spans="1:24" ht="24" customHeight="1">
      <c r="A8" s="526" t="s">
        <v>621</v>
      </c>
      <c r="B8" s="521">
        <v>87230</v>
      </c>
      <c r="C8" s="527">
        <v>0.78606122320245797</v>
      </c>
      <c r="D8" s="521">
        <v>269693</v>
      </c>
      <c r="E8" s="527">
        <v>1.0142380606753501</v>
      </c>
      <c r="F8" s="521">
        <v>613895</v>
      </c>
      <c r="G8" s="527">
        <v>1.17548334223713</v>
      </c>
      <c r="H8" s="521">
        <v>190503</v>
      </c>
      <c r="I8" s="527">
        <v>0.87587586206896595</v>
      </c>
      <c r="J8" s="521">
        <v>190192</v>
      </c>
      <c r="K8" s="527">
        <v>0.83772474607327496</v>
      </c>
      <c r="L8" s="521">
        <v>226640</v>
      </c>
      <c r="M8" s="527">
        <v>0.88333190424594898</v>
      </c>
      <c r="N8" s="521">
        <v>721793</v>
      </c>
      <c r="O8" s="527">
        <v>0.94587443781647396</v>
      </c>
      <c r="P8" s="521">
        <v>300369</v>
      </c>
      <c r="Q8" s="527">
        <v>0.77335362180031797</v>
      </c>
      <c r="R8" s="521">
        <v>4333972</v>
      </c>
      <c r="S8" s="527">
        <v>1.02889445834434</v>
      </c>
      <c r="T8" s="360"/>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76" t="s">
        <v>325</v>
      </c>
      <c r="B90" s="781" t="s">
        <v>326</v>
      </c>
      <c r="C90" s="782"/>
      <c r="D90" s="782"/>
      <c r="E90" s="782"/>
      <c r="F90" s="762" t="s">
        <v>292</v>
      </c>
      <c r="G90" s="506"/>
      <c r="H90" s="506"/>
      <c r="I90" s="506"/>
      <c r="J90" s="506"/>
      <c r="K90" s="506"/>
      <c r="L90" s="506"/>
      <c r="M90" s="506"/>
      <c r="N90" s="506"/>
      <c r="O90" s="506"/>
      <c r="P90" s="506"/>
      <c r="Q90" s="506"/>
      <c r="R90" s="506"/>
      <c r="S90" s="467"/>
    </row>
    <row r="91" spans="1:19" ht="16.5" customHeight="1">
      <c r="A91" s="777"/>
      <c r="B91" s="781" t="s">
        <v>613</v>
      </c>
      <c r="C91" s="782"/>
      <c r="D91" s="782"/>
      <c r="E91" s="782"/>
      <c r="F91" s="782"/>
      <c r="G91" s="782" t="s">
        <v>292</v>
      </c>
      <c r="H91" s="782"/>
      <c r="I91" s="529"/>
      <c r="J91" s="529"/>
      <c r="K91" s="529"/>
      <c r="L91" s="529"/>
      <c r="M91" s="529"/>
      <c r="N91" s="529"/>
      <c r="O91" s="529"/>
      <c r="P91" s="529"/>
      <c r="Q91" s="529"/>
      <c r="R91" s="529"/>
      <c r="S91" s="532"/>
    </row>
    <row r="92" spans="1:19" ht="12.75" customHeight="1">
      <c r="A92" s="777"/>
      <c r="B92" s="781" t="s">
        <v>328</v>
      </c>
      <c r="C92" s="782"/>
      <c r="D92" s="782"/>
      <c r="E92" s="782"/>
      <c r="F92" s="782"/>
      <c r="G92" s="782"/>
      <c r="H92" s="529"/>
      <c r="I92" s="529"/>
      <c r="J92" s="529"/>
      <c r="K92" s="529"/>
      <c r="L92" s="529"/>
      <c r="M92" s="529"/>
      <c r="N92" s="529"/>
      <c r="O92" s="529"/>
      <c r="P92" s="529"/>
      <c r="Q92" s="529"/>
      <c r="R92" s="529"/>
      <c r="S92" s="532"/>
    </row>
    <row r="93" spans="1:19" ht="12.75" customHeight="1">
      <c r="A93" s="778"/>
      <c r="B93" s="786" t="s">
        <v>552</v>
      </c>
      <c r="C93" s="787"/>
      <c r="D93" s="787"/>
      <c r="E93" s="787"/>
      <c r="F93" s="787"/>
      <c r="G93" s="787"/>
      <c r="H93" s="787"/>
      <c r="I93" s="787"/>
      <c r="J93" s="787"/>
      <c r="K93" s="787"/>
      <c r="L93" s="787"/>
      <c r="M93" s="787"/>
      <c r="N93" s="787"/>
      <c r="O93" s="787"/>
      <c r="P93" s="787"/>
      <c r="Q93" s="787"/>
      <c r="R93" s="787"/>
      <c r="S93" s="788"/>
    </row>
    <row r="94" spans="1:19">
      <c r="A94" s="38" t="s">
        <v>330</v>
      </c>
      <c r="B94" s="188" t="s">
        <v>331</v>
      </c>
      <c r="C94" s="189"/>
      <c r="D94" s="189"/>
      <c r="E94" s="189"/>
      <c r="F94" s="189"/>
      <c r="G94" s="189"/>
      <c r="H94" s="189"/>
      <c r="I94" s="189"/>
      <c r="J94" s="189"/>
      <c r="K94" s="189"/>
      <c r="L94" s="189"/>
      <c r="M94" s="189"/>
      <c r="N94" s="189"/>
      <c r="O94" s="189"/>
      <c r="P94" s="189"/>
      <c r="Q94" s="189"/>
      <c r="R94" s="189"/>
      <c r="S94" s="533"/>
    </row>
    <row r="95" spans="1:19" ht="12.75" customHeight="1">
      <c r="A95" s="530" t="s">
        <v>601</v>
      </c>
      <c r="B95" s="188" t="s">
        <v>333</v>
      </c>
      <c r="C95" s="189"/>
      <c r="D95" s="189"/>
      <c r="E95" s="189"/>
      <c r="F95" s="189"/>
      <c r="G95" s="189"/>
      <c r="H95" s="189"/>
      <c r="I95" s="189"/>
      <c r="J95" s="189"/>
      <c r="K95" s="189"/>
      <c r="L95" s="189"/>
      <c r="M95" s="189"/>
      <c r="N95" s="189"/>
      <c r="O95" s="189"/>
      <c r="P95" s="189"/>
      <c r="Q95" s="189"/>
      <c r="R95" s="189"/>
      <c r="S95" s="533"/>
    </row>
    <row r="105" spans="5:5">
      <c r="E105" s="531"/>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C1:S1"/>
    <mergeCell ref="B2:C2"/>
    <mergeCell ref="D2:E2"/>
    <mergeCell ref="F2:G2"/>
    <mergeCell ref="H2:I2"/>
    <mergeCell ref="J2:K2"/>
    <mergeCell ref="L2:M2"/>
    <mergeCell ref="N2:O2"/>
    <mergeCell ref="P2:Q2"/>
    <mergeCell ref="R2:S2"/>
    <mergeCell ref="A2:A3"/>
    <mergeCell ref="A90:A93"/>
    <mergeCell ref="B90:E90"/>
    <mergeCell ref="B91:F91"/>
    <mergeCell ref="G91:H91"/>
    <mergeCell ref="B92:G92"/>
    <mergeCell ref="B93:S93"/>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34A5EC-7A2B-44FE-ADB4-A2F68DCAEB1E}">
  <ds:schemaRefs>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e748b131-7d89-4828-b10b-0636eef39b05"/>
    <ds:schemaRef ds:uri="87073f5b-d8f0-4b9c-9fa3-5f4866b5878b"/>
  </ds:schemaRefs>
</ds:datastoreItem>
</file>

<file path=customXml/itemProps2.xml><?xml version="1.0" encoding="utf-8"?>
<ds:datastoreItem xmlns:ds="http://schemas.openxmlformats.org/officeDocument/2006/customXml" ds:itemID="{34CC6BD0-5F7A-485E-A912-6259FE6B9A1C}">
  <ds:schemaRefs/>
</ds:datastoreItem>
</file>

<file path=customXml/itemProps3.xml><?xml version="1.0" encoding="utf-8"?>
<ds:datastoreItem xmlns:ds="http://schemas.openxmlformats.org/officeDocument/2006/customXml" ds:itemID="{CD1EA7CC-D008-4C17-8FED-4D2B9E6E83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2026-02-24T20:51:22Z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2058-12.2.0.23196</vt:lpwstr>
  </property>
</Properties>
</file>