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tabaresm\USB INDUCCION TAS 24.10.2024-1\PRESENTACION AHOGAMIENTO ANTIOQUIA - MINSALUD 13.12.2024\"/>
    </mc:Choice>
  </mc:AlternateContent>
  <xr:revisionPtr revIDLastSave="0" documentId="13_ncr:1_{81B1F9B5-259E-41E4-BF4F-FC6BFDF6E1D1}" xr6:coauthVersionLast="36" xr6:coauthVersionMax="47" xr10:uidLastSave="{00000000-0000-0000-0000-000000000000}"/>
  <bookViews>
    <workbookView xWindow="-120" yWindow="-120" windowWidth="20736" windowHeight="11040" xr2:uid="{00000000-000D-0000-FFFF-FFFF00000000}"/>
  </bookViews>
  <sheets>
    <sheet name="Departamento" sheetId="5" r:id="rId1"/>
    <sheet name="Sexo" sheetId="1" r:id="rId2"/>
    <sheet name="Edad" sheetId="2" r:id="rId3"/>
    <sheet name="Subregion-Municipio" sheetId="3" r:id="rId4"/>
    <sheet name="Tipo" sheetId="4" r:id="rId5"/>
  </sheets>
  <definedNames>
    <definedName name="_xlnm._FilterDatabase" localSheetId="3" hidden="1">'Subregion-Municipio'!$A$7:$S$59</definedName>
  </definedNames>
  <calcPr calcId="191029"/>
</workbook>
</file>

<file path=xl/calcChain.xml><?xml version="1.0" encoding="utf-8"?>
<calcChain xmlns="http://schemas.openxmlformats.org/spreadsheetml/2006/main">
  <c r="C10" i="4" l="1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2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8" i="1"/>
  <c r="F34" i="4"/>
  <c r="D34" i="4"/>
  <c r="B34" i="4"/>
  <c r="Z59" i="3"/>
  <c r="AA59" i="3" s="1"/>
  <c r="AA5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8" i="3"/>
  <c r="Y59" i="3"/>
  <c r="X59" i="3"/>
  <c r="T31" i="2"/>
  <c r="T32" i="2"/>
  <c r="T30" i="2"/>
  <c r="S31" i="2"/>
  <c r="S32" i="2"/>
  <c r="P31" i="2"/>
  <c r="P32" i="2"/>
  <c r="I31" i="2"/>
  <c r="I32" i="2"/>
  <c r="E31" i="2"/>
  <c r="E32" i="2"/>
  <c r="C33" i="1"/>
  <c r="D32" i="1"/>
  <c r="D33" i="1" s="1"/>
  <c r="D31" i="1"/>
  <c r="B33" i="1"/>
  <c r="B34" i="5"/>
  <c r="AB11" i="3" l="1"/>
  <c r="AB49" i="3" l="1"/>
  <c r="AB43" i="3"/>
  <c r="E23" i="2"/>
  <c r="E25" i="2"/>
  <c r="E26" i="2"/>
  <c r="E27" i="2"/>
  <c r="E28" i="2"/>
  <c r="E29" i="2"/>
  <c r="E30" i="2"/>
  <c r="E24" i="2"/>
  <c r="E8" i="2"/>
  <c r="S28" i="2"/>
  <c r="S29" i="2"/>
  <c r="S30" i="2"/>
  <c r="P28" i="2"/>
  <c r="P29" i="2"/>
  <c r="P30" i="2"/>
  <c r="I28" i="2"/>
  <c r="I29" i="2"/>
  <c r="T29" i="2" s="1"/>
  <c r="I30" i="2"/>
  <c r="D16" i="1"/>
  <c r="D9" i="1"/>
  <c r="D8" i="1"/>
  <c r="D13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AB9" i="3" l="1"/>
  <c r="AB10" i="3"/>
  <c r="AB45" i="3"/>
  <c r="AB54" i="3"/>
  <c r="AB52" i="3"/>
  <c r="AB12" i="3"/>
  <c r="AB46" i="3"/>
  <c r="AB38" i="3"/>
  <c r="AB30" i="3"/>
  <c r="AB22" i="3"/>
  <c r="AB15" i="3"/>
  <c r="AB53" i="3"/>
  <c r="AB13" i="3"/>
  <c r="AB37" i="3"/>
  <c r="AB29" i="3"/>
  <c r="AB21" i="3"/>
  <c r="AB44" i="3"/>
  <c r="AB36" i="3"/>
  <c r="AB20" i="3"/>
  <c r="AB28" i="3"/>
  <c r="AB14" i="3"/>
  <c r="AB17" i="3"/>
  <c r="AB25" i="3"/>
  <c r="AB33" i="3"/>
  <c r="AB41" i="3"/>
  <c r="AB57" i="3"/>
  <c r="AB18" i="3"/>
  <c r="AB26" i="3"/>
  <c r="AB34" i="3"/>
  <c r="AB42" i="3"/>
  <c r="AB50" i="3"/>
  <c r="AB58" i="3"/>
  <c r="AB27" i="3"/>
  <c r="AB35" i="3"/>
  <c r="AB51" i="3"/>
  <c r="AB31" i="3"/>
  <c r="AB39" i="3"/>
  <c r="AB16" i="3"/>
  <c r="AB24" i="3"/>
  <c r="AB32" i="3"/>
  <c r="AB40" i="3"/>
  <c r="AB56" i="3"/>
  <c r="AB23" i="3"/>
  <c r="AB47" i="3"/>
  <c r="AB55" i="3"/>
  <c r="AB48" i="3"/>
  <c r="AB19" i="3"/>
  <c r="AB59" i="3"/>
  <c r="AB8" i="3"/>
  <c r="T28" i="2"/>
  <c r="S27" i="2" l="1"/>
  <c r="P27" i="2"/>
  <c r="I27" i="2"/>
  <c r="T27" i="2" l="1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E9" i="4"/>
  <c r="C9" i="4"/>
  <c r="S26" i="2"/>
  <c r="P26" i="2"/>
  <c r="I26" i="2"/>
  <c r="S25" i="2"/>
  <c r="P25" i="2"/>
  <c r="I25" i="2"/>
  <c r="S24" i="2"/>
  <c r="P24" i="2"/>
  <c r="I24" i="2"/>
  <c r="S23" i="2"/>
  <c r="P23" i="2"/>
  <c r="I23" i="2"/>
  <c r="S22" i="2"/>
  <c r="P22" i="2"/>
  <c r="I22" i="2"/>
  <c r="E22" i="2"/>
  <c r="S21" i="2"/>
  <c r="P21" i="2"/>
  <c r="I21" i="2"/>
  <c r="E21" i="2"/>
  <c r="S20" i="2"/>
  <c r="P20" i="2"/>
  <c r="I20" i="2"/>
  <c r="E20" i="2"/>
  <c r="S19" i="2"/>
  <c r="P19" i="2"/>
  <c r="I19" i="2"/>
  <c r="E19" i="2"/>
  <c r="S18" i="2"/>
  <c r="P18" i="2"/>
  <c r="I18" i="2"/>
  <c r="E18" i="2"/>
  <c r="S17" i="2"/>
  <c r="P17" i="2"/>
  <c r="I17" i="2"/>
  <c r="E17" i="2"/>
  <c r="S16" i="2"/>
  <c r="P16" i="2"/>
  <c r="I16" i="2"/>
  <c r="E16" i="2"/>
  <c r="S15" i="2"/>
  <c r="P15" i="2"/>
  <c r="I15" i="2"/>
  <c r="E15" i="2"/>
  <c r="S14" i="2"/>
  <c r="P14" i="2"/>
  <c r="I14" i="2"/>
  <c r="E14" i="2"/>
  <c r="S13" i="2"/>
  <c r="P13" i="2"/>
  <c r="I13" i="2"/>
  <c r="E13" i="2"/>
  <c r="S12" i="2"/>
  <c r="P12" i="2"/>
  <c r="I12" i="2"/>
  <c r="E12" i="2"/>
  <c r="S11" i="2"/>
  <c r="P11" i="2"/>
  <c r="I11" i="2"/>
  <c r="E11" i="2"/>
  <c r="S10" i="2"/>
  <c r="P10" i="2"/>
  <c r="I10" i="2"/>
  <c r="E10" i="2"/>
  <c r="S9" i="2"/>
  <c r="P9" i="2"/>
  <c r="I9" i="2"/>
  <c r="E9" i="2"/>
  <c r="S8" i="2"/>
  <c r="P8" i="2"/>
  <c r="I8" i="2"/>
  <c r="D12" i="1"/>
  <c r="D11" i="1"/>
  <c r="D10" i="1"/>
  <c r="T8" i="2" l="1"/>
  <c r="T9" i="2"/>
  <c r="T10" i="2"/>
  <c r="T11" i="2"/>
  <c r="T12" i="2"/>
  <c r="T13" i="2"/>
  <c r="T14" i="2"/>
  <c r="T15" i="2"/>
  <c r="T16" i="2"/>
  <c r="T17" i="2"/>
  <c r="T18" i="2"/>
  <c r="T20" i="2"/>
  <c r="T21" i="2"/>
  <c r="T19" i="2"/>
  <c r="T22" i="2"/>
  <c r="T23" i="2"/>
  <c r="T24" i="2"/>
  <c r="T25" i="2"/>
  <c r="T26" i="2"/>
</calcChain>
</file>

<file path=xl/sharedStrings.xml><?xml version="1.0" encoding="utf-8"?>
<sst xmlns="http://schemas.openxmlformats.org/spreadsheetml/2006/main" count="142" uniqueCount="105">
  <si>
    <t>2013</t>
  </si>
  <si>
    <t>2014</t>
  </si>
  <si>
    <t>Año</t>
  </si>
  <si>
    <t>0 a 4</t>
  </si>
  <si>
    <t>10 a 14</t>
  </si>
  <si>
    <t>15 a 19</t>
  </si>
  <si>
    <t>30 a 34</t>
  </si>
  <si>
    <t>35 a 39</t>
  </si>
  <si>
    <t>45 a 49</t>
  </si>
  <si>
    <t>5 a 9</t>
  </si>
  <si>
    <t>50 a 54</t>
  </si>
  <si>
    <t>55 a 59</t>
  </si>
  <si>
    <t>65 y mas</t>
  </si>
  <si>
    <t>Total</t>
  </si>
  <si>
    <t>20 a 24</t>
  </si>
  <si>
    <t>40 a 44</t>
  </si>
  <si>
    <t xml:space="preserve">Total </t>
  </si>
  <si>
    <t>Puerto Berrío</t>
  </si>
  <si>
    <t>Chigorodó</t>
  </si>
  <si>
    <t>Mutatá</t>
  </si>
  <si>
    <t>Necoclí</t>
  </si>
  <si>
    <t>Cisneros</t>
  </si>
  <si>
    <t>Segovia</t>
  </si>
  <si>
    <t>Yolombó</t>
  </si>
  <si>
    <t>San Jerónimo</t>
  </si>
  <si>
    <t>Santa Fe de Antioquia</t>
  </si>
  <si>
    <t>Sopetrán</t>
  </si>
  <si>
    <t>Campamento</t>
  </si>
  <si>
    <t>El Peñol</t>
  </si>
  <si>
    <t>Rionegro</t>
  </si>
  <si>
    <t>San Carlos</t>
  </si>
  <si>
    <t>San Luis</t>
  </si>
  <si>
    <t>San Rafael</t>
  </si>
  <si>
    <t>Amagá</t>
  </si>
  <si>
    <t>Andes</t>
  </si>
  <si>
    <t>Venecia</t>
  </si>
  <si>
    <t>Barbosa</t>
  </si>
  <si>
    <t>Bello</t>
  </si>
  <si>
    <t>Caldas</t>
  </si>
  <si>
    <t>Copacabana</t>
  </si>
  <si>
    <t>Girardota</t>
  </si>
  <si>
    <t>Medellín</t>
  </si>
  <si>
    <t>Sabaneta</t>
  </si>
  <si>
    <t>Sin dato</t>
  </si>
  <si>
    <t>Subregion
Municipio</t>
  </si>
  <si>
    <t>Masculino</t>
  </si>
  <si>
    <t>Femenino</t>
  </si>
  <si>
    <t>2001</t>
  </si>
  <si>
    <t>2002</t>
  </si>
  <si>
    <t>2003</t>
  </si>
  <si>
    <t>25 a 29</t>
  </si>
  <si>
    <t>60 a 64</t>
  </si>
  <si>
    <t>Puerto Triunfo</t>
  </si>
  <si>
    <t>Caucasia</t>
  </si>
  <si>
    <t>Anzá</t>
  </si>
  <si>
    <t>Armenia</t>
  </si>
  <si>
    <t>Frontino</t>
  </si>
  <si>
    <t>La Ceja</t>
  </si>
  <si>
    <t>La Pintada</t>
  </si>
  <si>
    <t>Envigado</t>
  </si>
  <si>
    <t>La Estrella</t>
  </si>
  <si>
    <t>Casos</t>
  </si>
  <si>
    <t>Tasa por cien mil habitantes</t>
  </si>
  <si>
    <t>Población</t>
  </si>
  <si>
    <t>Fuente: DANE</t>
  </si>
  <si>
    <t>Ahogamiento y sumersión mientras se está en una piscina (CIE-10 W67)</t>
  </si>
  <si>
    <t>Ahogamiento y sumersión consecutivos a caída en una piscina (CIE-10 W68)</t>
  </si>
  <si>
    <t>Guarne</t>
  </si>
  <si>
    <t>Zaragoza</t>
  </si>
  <si>
    <t>Bajo Cauca</t>
  </si>
  <si>
    <t>Nordeste</t>
  </si>
  <si>
    <t>Magdalena Medio</t>
  </si>
  <si>
    <t>Suroeste</t>
  </si>
  <si>
    <t>Oriente</t>
  </si>
  <si>
    <t>Occidente</t>
  </si>
  <si>
    <t>0 - 14</t>
  </si>
  <si>
    <t>15-29</t>
  </si>
  <si>
    <t>30 - 59</t>
  </si>
  <si>
    <t>&gt; o = 60</t>
  </si>
  <si>
    <t>Norte</t>
  </si>
  <si>
    <t>Uraba</t>
  </si>
  <si>
    <t>Valle de Aburra</t>
  </si>
  <si>
    <t>%</t>
  </si>
  <si>
    <t>Tasa /100000 hab</t>
  </si>
  <si>
    <t>Tasa/100000 hab.</t>
  </si>
  <si>
    <t>PROGRAMA DE VIGILANCIA DE LA CALIDAD DE AGUA DE CONSUMO HUMANO Y USO RECREATIVO</t>
  </si>
  <si>
    <t>PROGRAMA VIGILANCIA DE LA CALIDAD DE AGUA PARA CONSUMO HUMANO Y USO RECREATIVO</t>
  </si>
  <si>
    <t xml:space="preserve">Turbo </t>
  </si>
  <si>
    <t>Sonsón</t>
  </si>
  <si>
    <t>Hispania</t>
  </si>
  <si>
    <t>SUBSECRETARIA DE SALUD PUBLICA</t>
  </si>
  <si>
    <t>DIRECCIÓN SALUD AMBIENTAL Y FACTORES DE RIESGO</t>
  </si>
  <si>
    <t>Ciclo de Vida: Primera Infancia: 0 - 5 años; Infancia: 6 - 11 años: Adolescencia: 12 - 18; Juventud: 14 - 26 años; Adultez: 27 - 59 años; Vejez &gt; 60 años.</t>
  </si>
  <si>
    <t>Ahogamientos en Antioquia 2000 - 2024</t>
  </si>
  <si>
    <t>DEFUNCIONES POR AHOGAMIENTO EN PISCINAS - ANTIOQUIA 2000-2024</t>
  </si>
  <si>
    <t>Procesa: SSIS</t>
  </si>
  <si>
    <t>Yondó</t>
  </si>
  <si>
    <t>MORTALIDAD POR AHOGAMIENTO ACCIDENTAL EN PISCINAS - ANTIOQUIA 2000 - 2024</t>
  </si>
  <si>
    <t>DEFUNCIONES POR AHOGAMIENTO EN PISCINAS  POR SUBREGION Y MUNICIPIO 2000-2024</t>
  </si>
  <si>
    <t>DEFUNCIONES POR AHOGAMIENTO ACCIDENTAL EN PISCINAS  SEGÚN GRUPO DE EDAD 2000-2024</t>
  </si>
  <si>
    <t>MORTALIDAD POR AHOGAMIENTO ACCIDENTAL EN PISCINAS POR SEXO 2000-2024</t>
  </si>
  <si>
    <t>SECRETARIA DE SALUD E INCLUSION SOCIAL</t>
  </si>
  <si>
    <t>DIRECCION SALUD AMBIENTAL Y FACTORES DE RIESGO</t>
  </si>
  <si>
    <t>Procesa: Secretaria de Salud e Inclusión Social - SSIS</t>
  </si>
  <si>
    <t>Procesa: Secreataria de Salud e Inclusión Social - 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</si>
</sst>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2" fontId="8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8" fillId="0" borderId="1" xfId="0" applyFont="1" applyBorder="1"/>
    <xf numFmtId="0" fontId="13" fillId="0" borderId="1" xfId="0" applyFont="1" applyBorder="1" applyAlignment="1">
      <alignment horizontal="center"/>
    </xf>
    <xf numFmtId="0" fontId="8" fillId="0" borderId="2" xfId="0" applyFont="1" applyBorder="1"/>
    <xf numFmtId="0" fontId="12" fillId="4" borderId="1" xfId="0" applyFont="1" applyFill="1" applyBorder="1"/>
    <xf numFmtId="0" fontId="12" fillId="4" borderId="1" xfId="0" applyFont="1" applyFill="1" applyBorder="1" applyAlignment="1">
      <alignment horizontal="center"/>
    </xf>
    <xf numFmtId="1" fontId="12" fillId="5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9" fillId="0" borderId="0" xfId="0" applyFont="1"/>
    <xf numFmtId="0" fontId="7" fillId="7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164" fontId="0" fillId="3" borderId="1" xfId="0" applyNumberFormat="1" applyFont="1" applyFill="1" applyBorder="1" applyAlignment="1">
      <alignment horizontal="center"/>
    </xf>
    <xf numFmtId="0" fontId="8" fillId="0" borderId="6" xfId="0" applyFont="1" applyBorder="1"/>
    <xf numFmtId="0" fontId="0" fillId="0" borderId="0" xfId="0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Ahogamiento en Piscinas - Antioquia 2000 - 2024</a:t>
            </a:r>
          </a:p>
        </c:rich>
      </c:tx>
      <c:layout>
        <c:manualLayout>
          <c:xMode val="edge"/>
          <c:yMode val="edge"/>
          <c:x val="0.2396038642826025"/>
          <c:y val="5.33703687924677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725430738281598"/>
          <c:y val="0.13092639507018144"/>
          <c:w val="0.85039010700478534"/>
          <c:h val="0.6862967020426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Departamento!$B$8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Departamento!$A$9:$A$33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Departamento!$B$9:$B$33</c:f>
              <c:numCache>
                <c:formatCode>General</c:formatCode>
                <c:ptCount val="25"/>
                <c:pt idx="0">
                  <c:v>10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9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9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8</c:v>
                </c:pt>
                <c:pt idx="23">
                  <c:v>3</c:v>
                </c:pt>
                <c:pt idx="2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0-4DEE-AD54-BBC29143E5B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04689664"/>
        <c:axId val="104692736"/>
      </c:barChart>
      <c:catAx>
        <c:axId val="104689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1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802504850432462"/>
              <c:y val="0.916238790587530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692736"/>
        <c:crosses val="autoZero"/>
        <c:auto val="1"/>
        <c:lblAlgn val="ctr"/>
        <c:lblOffset val="100"/>
        <c:noMultiLvlLbl val="0"/>
      </c:catAx>
      <c:valAx>
        <c:axId val="104692736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Número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68966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Mortalidad Ahogamiento Accidental en Piscina por sexo</a:t>
            </a:r>
          </a:p>
          <a:p>
            <a:pPr>
              <a:defRPr sz="1200"/>
            </a:pPr>
            <a:r>
              <a:rPr lang="es-CO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Antioquia 2000 - 2024 </a:t>
            </a:r>
          </a:p>
        </c:rich>
      </c:tx>
      <c:layout>
        <c:manualLayout>
          <c:xMode val="edge"/>
          <c:yMode val="edge"/>
          <c:x val="0.27570650873987051"/>
          <c:y val="3.22084279342382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val>
            <c:numRef>
              <c:f>Sexo!$B$8:$B$32</c:f>
              <c:numCache>
                <c:formatCode>General</c:formatCode>
                <c:ptCount val="25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1-4D97-BB83-30DED33F5EF2}"/>
            </c:ext>
          </c:extLst>
        </c:ser>
        <c:ser>
          <c:idx val="3"/>
          <c:order val="2"/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Sexo!$C$8:$C$32</c:f>
              <c:numCache>
                <c:formatCode>General</c:formatCode>
                <c:ptCount val="25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1-4D97-BB83-30DED33F5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105161088"/>
        <c:axId val="105162624"/>
      </c:barChart>
      <c:lineChart>
        <c:grouping val="standard"/>
        <c:varyColors val="0"/>
        <c:ser>
          <c:idx val="0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12700">
                <a:solidFill>
                  <a:srgbClr val="FF0000"/>
                </a:solidFill>
                <a:round/>
              </a:ln>
              <a:effectLst/>
            </c:spPr>
          </c:marker>
          <c:cat>
            <c:numRef>
              <c:f>Sexo!$A$8:$A$32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Sexo!$E$8:$E$32</c:f>
              <c:numCache>
                <c:formatCode>0.00</c:formatCode>
                <c:ptCount val="25"/>
                <c:pt idx="0">
                  <c:v>0.19509743556126799</c:v>
                </c:pt>
                <c:pt idx="1">
                  <c:v>0.15397531544730408</c:v>
                </c:pt>
                <c:pt idx="2">
                  <c:v>7.5992649231039877E-2</c:v>
                </c:pt>
                <c:pt idx="3">
                  <c:v>7.5042117388384233E-2</c:v>
                </c:pt>
                <c:pt idx="4">
                  <c:v>0</c:v>
                </c:pt>
                <c:pt idx="5">
                  <c:v>7.3248763972888431E-2</c:v>
                </c:pt>
                <c:pt idx="6">
                  <c:v>1.8089329086682437E-2</c:v>
                </c:pt>
                <c:pt idx="7">
                  <c:v>1.7872525995589059E-2</c:v>
                </c:pt>
                <c:pt idx="8">
                  <c:v>0.1589516537948206</c:v>
                </c:pt>
                <c:pt idx="9">
                  <c:v>8.7254294089202156E-2</c:v>
                </c:pt>
                <c:pt idx="10">
                  <c:v>6.8963614796833189E-2</c:v>
                </c:pt>
                <c:pt idx="11">
                  <c:v>8.5190616560272103E-2</c:v>
                </c:pt>
                <c:pt idx="12">
                  <c:v>6.7386398325043687E-2</c:v>
                </c:pt>
                <c:pt idx="13">
                  <c:v>8.3317350288303033E-2</c:v>
                </c:pt>
                <c:pt idx="14">
                  <c:v>9.8898827488467567E-2</c:v>
                </c:pt>
                <c:pt idx="15">
                  <c:v>6.5200173497661676E-2</c:v>
                </c:pt>
                <c:pt idx="16">
                  <c:v>0.11269760720440383</c:v>
                </c:pt>
                <c:pt idx="17">
                  <c:v>0.11116681803881724</c:v>
                </c:pt>
                <c:pt idx="18">
                  <c:v>0.14046809275076949</c:v>
                </c:pt>
                <c:pt idx="19">
                  <c:v>4.6025894168058946E-2</c:v>
                </c:pt>
                <c:pt idx="20">
                  <c:v>7.5277714544497568E-2</c:v>
                </c:pt>
                <c:pt idx="21">
                  <c:v>8.9270570171131686E-2</c:v>
                </c:pt>
                <c:pt idx="22">
                  <c:v>0.11804199609605609</c:v>
                </c:pt>
                <c:pt idx="23">
                  <c:v>4.3948799648409601E-2</c:v>
                </c:pt>
                <c:pt idx="24">
                  <c:v>4.3599587780430729E-2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91-4D97-BB83-30DED33F5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2896"/>
        <c:axId val="105154816"/>
      </c:lineChart>
      <c:catAx>
        <c:axId val="105152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154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5154816"/>
        <c:scaling>
          <c:orientation val="minMax"/>
          <c:max val="0.2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2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Tasa de Mortalidad </a:t>
                </a:r>
              </a:p>
            </c:rich>
          </c:tx>
          <c:layout>
            <c:manualLayout>
              <c:xMode val="edge"/>
              <c:yMode val="edge"/>
              <c:x val="2.6632614474640923E-2"/>
              <c:y val="0.37927044227660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152896"/>
        <c:crosses val="autoZero"/>
        <c:crossBetween val="between"/>
      </c:valAx>
      <c:catAx>
        <c:axId val="10516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162624"/>
        <c:crosses val="autoZero"/>
        <c:auto val="0"/>
        <c:lblAlgn val="ctr"/>
        <c:lblOffset val="100"/>
        <c:noMultiLvlLbl val="0"/>
      </c:catAx>
      <c:valAx>
        <c:axId val="105162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16108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Ahogamiento Accidental en Piscinas según grupo de edad </a:t>
            </a:r>
          </a:p>
          <a:p>
            <a:pPr>
              <a:defRPr sz="1200"/>
            </a:pPr>
            <a:r>
              <a:rPr lang="es-CO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Antioquia 2000 - 2024</a:t>
            </a:r>
          </a:p>
        </c:rich>
      </c:tx>
      <c:layout>
        <c:manualLayout>
          <c:xMode val="edge"/>
          <c:yMode val="edge"/>
          <c:x val="0.19350171081668474"/>
          <c:y val="2.349248343296914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96311705974981E-2"/>
          <c:y val="0.13356742131227919"/>
          <c:w val="0.89433698368374059"/>
          <c:h val="0.685045577718652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Edad!$E$7</c:f>
              <c:strCache>
                <c:ptCount val="1"/>
                <c:pt idx="0">
                  <c:v>0 - 14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Edad!$A$8:$A$32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Edad!$E$8:$E$32</c:f>
              <c:numCache>
                <c:formatCode>General</c:formatCode>
                <c:ptCount val="25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F-4482-ACB3-BF55EB60F81C}"/>
            </c:ext>
          </c:extLst>
        </c:ser>
        <c:ser>
          <c:idx val="1"/>
          <c:order val="1"/>
          <c:tx>
            <c:strRef>
              <c:f>Edad!$I$7</c:f>
              <c:strCache>
                <c:ptCount val="1"/>
                <c:pt idx="0">
                  <c:v>15-29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Edad!$A$8:$A$32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Edad!$I$8:$I$32</c:f>
              <c:numCache>
                <c:formatCode>General</c:formatCode>
                <c:ptCount val="2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FF-4482-ACB3-BF55EB60F81C}"/>
            </c:ext>
          </c:extLst>
        </c:ser>
        <c:ser>
          <c:idx val="2"/>
          <c:order val="2"/>
          <c:tx>
            <c:strRef>
              <c:f>Edad!$P$7</c:f>
              <c:strCache>
                <c:ptCount val="1"/>
                <c:pt idx="0">
                  <c:v>30 - 59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Edad!$A$8:$A$32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Edad!$P$8:$P$32</c:f>
              <c:numCache>
                <c:formatCode>General</c:formatCode>
                <c:ptCount val="2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FF-4482-ACB3-BF55EB60F81C}"/>
            </c:ext>
          </c:extLst>
        </c:ser>
        <c:ser>
          <c:idx val="3"/>
          <c:order val="3"/>
          <c:tx>
            <c:strRef>
              <c:f>Edad!$S$7</c:f>
              <c:strCache>
                <c:ptCount val="1"/>
                <c:pt idx="0">
                  <c:v>&gt; o = 60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Edad!$A$8:$A$32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Edad!$S$8:$S$32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FF-4482-ACB3-BF55EB60F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04484224"/>
        <c:axId val="104494976"/>
      </c:barChart>
      <c:catAx>
        <c:axId val="10448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104494976"/>
        <c:crosses val="autoZero"/>
        <c:auto val="1"/>
        <c:lblAlgn val="ctr"/>
        <c:lblOffset val="100"/>
        <c:noMultiLvlLbl val="0"/>
      </c:catAx>
      <c:valAx>
        <c:axId val="10449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2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48422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Ahogamiento en Piscinas por subregión </a:t>
            </a:r>
          </a:p>
          <a:p>
            <a:pPr>
              <a:defRPr/>
            </a:pPr>
            <a:r>
              <a:rPr lang="en-US" sz="14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Antioquia 2000 - 2024</a:t>
            </a:r>
          </a:p>
        </c:rich>
      </c:tx>
      <c:layout>
        <c:manualLayout>
          <c:xMode val="edge"/>
          <c:yMode val="edge"/>
          <c:x val="0.26580639488202268"/>
          <c:y val="3.24732270570584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8677609405953326E-2"/>
          <c:y val="0.14288363377852953"/>
          <c:w val="0.77413442552974077"/>
          <c:h val="0.58352408782627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'Subregion-Municipio'!$AA$7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ubregion-Municipio'!$A$8,'Subregion-Municipio'!$A$12,'Subregion-Municipio'!$A$15,'Subregion-Municipio'!$A$20,'Subregion-Municipio'!$A$24,'Subregion-Municipio'!$A$31,'Subregion-Municipio'!$A$33,'Subregion-Municipio'!$A$42,'Subregion-Municipio'!$A$48,'Subregion-Municipio'!$A$58)</c:f>
              <c:strCache>
                <c:ptCount val="10"/>
                <c:pt idx="0">
                  <c:v>Magdalena Medio</c:v>
                </c:pt>
                <c:pt idx="1">
                  <c:v>Bajo Cauca</c:v>
                </c:pt>
                <c:pt idx="2">
                  <c:v>Uraba</c:v>
                </c:pt>
                <c:pt idx="3">
                  <c:v>Nordeste</c:v>
                </c:pt>
                <c:pt idx="4">
                  <c:v>Occidente</c:v>
                </c:pt>
                <c:pt idx="5">
                  <c:v>Norte</c:v>
                </c:pt>
                <c:pt idx="6">
                  <c:v>Oriente</c:v>
                </c:pt>
                <c:pt idx="7">
                  <c:v>Suroeste</c:v>
                </c:pt>
                <c:pt idx="8">
                  <c:v>Valle de Aburra</c:v>
                </c:pt>
                <c:pt idx="9">
                  <c:v>Sin dato</c:v>
                </c:pt>
              </c:strCache>
            </c:strRef>
          </c:cat>
          <c:val>
            <c:numRef>
              <c:f>('Subregion-Municipio'!$AA$8,'Subregion-Municipio'!$AA$12,'Subregion-Municipio'!$AA$15,'Subregion-Municipio'!$AA$20,'Subregion-Municipio'!$AA$24,'Subregion-Municipio'!$AA$31,'Subregion-Municipio'!$AA$33,'Subregion-Municipio'!$AA$42,'Subregion-Municipio'!$AA$48,'Subregion-Municipio'!$AA$58)</c:f>
              <c:numCache>
                <c:formatCode>General</c:formatCode>
                <c:ptCount val="10"/>
                <c:pt idx="0">
                  <c:v>10</c:v>
                </c:pt>
                <c:pt idx="1">
                  <c:v>3</c:v>
                </c:pt>
                <c:pt idx="2">
                  <c:v>9</c:v>
                </c:pt>
                <c:pt idx="3">
                  <c:v>3</c:v>
                </c:pt>
                <c:pt idx="4">
                  <c:v>26</c:v>
                </c:pt>
                <c:pt idx="5">
                  <c:v>1</c:v>
                </c:pt>
                <c:pt idx="6">
                  <c:v>15</c:v>
                </c:pt>
                <c:pt idx="7">
                  <c:v>10</c:v>
                </c:pt>
                <c:pt idx="8">
                  <c:v>47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1-44BB-B07E-7E29382AC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5"/>
        <c:overlap val="-26"/>
        <c:axId val="104635392"/>
        <c:axId val="104641280"/>
      </c:barChart>
      <c:barChart>
        <c:barDir val="col"/>
        <c:grouping val="clustered"/>
        <c:varyColors val="0"/>
        <c:ser>
          <c:idx val="1"/>
          <c:order val="1"/>
          <c:tx>
            <c:strRef>
              <c:f>'Subregion-Municipio'!$AB$7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8F-4618-A600-A4FB9DFE92D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ubregion-Municipio'!$A$8,'Subregion-Municipio'!$A$12,'Subregion-Municipio'!$A$15,'Subregion-Municipio'!$A$20,'Subregion-Municipio'!$A$24,'Subregion-Municipio'!$A$31,'Subregion-Municipio'!$A$33,'Subregion-Municipio'!$A$42,'Subregion-Municipio'!$A$48,'Subregion-Municipio'!$A$58)</c:f>
              <c:strCache>
                <c:ptCount val="10"/>
                <c:pt idx="0">
                  <c:v>Magdalena Medio</c:v>
                </c:pt>
                <c:pt idx="1">
                  <c:v>Bajo Cauca</c:v>
                </c:pt>
                <c:pt idx="2">
                  <c:v>Uraba</c:v>
                </c:pt>
                <c:pt idx="3">
                  <c:v>Nordeste</c:v>
                </c:pt>
                <c:pt idx="4">
                  <c:v>Occidente</c:v>
                </c:pt>
                <c:pt idx="5">
                  <c:v>Norte</c:v>
                </c:pt>
                <c:pt idx="6">
                  <c:v>Oriente</c:v>
                </c:pt>
                <c:pt idx="7">
                  <c:v>Suroeste</c:v>
                </c:pt>
                <c:pt idx="8">
                  <c:v>Valle de Aburra</c:v>
                </c:pt>
                <c:pt idx="9">
                  <c:v>Sin dato</c:v>
                </c:pt>
              </c:strCache>
            </c:strRef>
          </c:cat>
          <c:val>
            <c:numRef>
              <c:f>('Subregion-Municipio'!$AB$8,'Subregion-Municipio'!$AB$12,'Subregion-Municipio'!$AB$15,'Subregion-Municipio'!$AB$20,'Subregion-Municipio'!$AB$24,'Subregion-Municipio'!$AB$31,'Subregion-Municipio'!$AB$33,'Subregion-Municipio'!$AB$42,'Subregion-Municipio'!$AB$48,'Subregion-Municipio'!$AB$58)</c:f>
              <c:numCache>
                <c:formatCode>0.0</c:formatCode>
                <c:ptCount val="10"/>
                <c:pt idx="0">
                  <c:v>8</c:v>
                </c:pt>
                <c:pt idx="1">
                  <c:v>2.4</c:v>
                </c:pt>
                <c:pt idx="2">
                  <c:v>7.1999999999999993</c:v>
                </c:pt>
                <c:pt idx="3">
                  <c:v>2.4</c:v>
                </c:pt>
                <c:pt idx="4">
                  <c:v>20.8</c:v>
                </c:pt>
                <c:pt idx="5">
                  <c:v>0.8</c:v>
                </c:pt>
                <c:pt idx="6">
                  <c:v>12</c:v>
                </c:pt>
                <c:pt idx="7">
                  <c:v>8</c:v>
                </c:pt>
                <c:pt idx="8">
                  <c:v>37.6</c:v>
                </c:pt>
                <c:pt idx="9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8F-4618-A600-A4FB9DFE9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873919775"/>
        <c:axId val="887939023"/>
      </c:barChart>
      <c:catAx>
        <c:axId val="10463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4641280"/>
        <c:crosses val="autoZero"/>
        <c:auto val="1"/>
        <c:lblAlgn val="ctr"/>
        <c:lblOffset val="100"/>
        <c:noMultiLvlLbl val="0"/>
      </c:catAx>
      <c:valAx>
        <c:axId val="104641280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1200" b="0">
                    <a:solidFill>
                      <a:schemeClr val="tx1"/>
                    </a:solidFill>
                    <a:latin typeface="Arial Narrow" panose="020B0606020202030204" pitchFamily="34" charset="0"/>
                  </a:rPr>
                  <a:t>Número Total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635392"/>
        <c:crosses val="autoZero"/>
        <c:crossBetween val="between"/>
        <c:majorUnit val="5"/>
        <c:minorUnit val="5"/>
      </c:valAx>
      <c:valAx>
        <c:axId val="887939023"/>
        <c:scaling>
          <c:orientation val="minMax"/>
          <c:max val="10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73919775"/>
        <c:crosses val="max"/>
        <c:crossBetween val="between"/>
      </c:valAx>
      <c:catAx>
        <c:axId val="8739197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7939023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051314091213125"/>
          <c:y val="0.90258248274521236"/>
          <c:w val="0.19897371817573739"/>
          <c:h val="4.8034801205404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Mortalidad por Ahogamiento y Sumersión Consecutivos a una caida en una Piscina - Antioquia 2000 - 2024</a:t>
            </a:r>
          </a:p>
        </c:rich>
      </c:tx>
      <c:layout>
        <c:manualLayout>
          <c:xMode val="edge"/>
          <c:yMode val="edge"/>
          <c:x val="0.11245919898266922"/>
          <c:y val="2.47641501769130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Tipo!$D$8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Tipo!$A$9:$A$33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Tipo!$D$9:$D$33</c:f>
              <c:numCache>
                <c:formatCode>General</c:formatCode>
                <c:ptCount val="2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C-4A71-814E-1A723C1AB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-43"/>
        <c:axId val="105349888"/>
        <c:axId val="105351808"/>
      </c:barChart>
      <c:lineChart>
        <c:grouping val="standard"/>
        <c:varyColors val="0"/>
        <c:ser>
          <c:idx val="0"/>
          <c:order val="1"/>
          <c:tx>
            <c:strRef>
              <c:f>Tipo!$E$8</c:f>
              <c:strCache>
                <c:ptCount val="1"/>
                <c:pt idx="0">
                  <c:v>Tasa /100000 hab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12700">
                <a:solidFill>
                  <a:srgbClr val="FF0000"/>
                </a:solidFill>
                <a:round/>
              </a:ln>
              <a:effectLst/>
            </c:spPr>
          </c:marker>
          <c:cat>
            <c:strRef>
              <c:f>Tipo!$A$9:$A$33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Tipo!$E$9:$E$33</c:f>
              <c:numCache>
                <c:formatCode>0.00</c:formatCode>
                <c:ptCount val="25"/>
                <c:pt idx="0">
                  <c:v>3.9019487112253601E-2</c:v>
                </c:pt>
                <c:pt idx="1">
                  <c:v>1.9246914430913011E-2</c:v>
                </c:pt>
                <c:pt idx="2">
                  <c:v>0</c:v>
                </c:pt>
                <c:pt idx="3">
                  <c:v>7.5042117388384233E-2</c:v>
                </c:pt>
                <c:pt idx="4">
                  <c:v>0</c:v>
                </c:pt>
                <c:pt idx="5">
                  <c:v>3.6624381986444215E-2</c:v>
                </c:pt>
                <c:pt idx="6">
                  <c:v>1.8089329086682437E-2</c:v>
                </c:pt>
                <c:pt idx="7">
                  <c:v>1.7872525995589059E-2</c:v>
                </c:pt>
                <c:pt idx="8">
                  <c:v>3.5322589732182358E-2</c:v>
                </c:pt>
                <c:pt idx="9">
                  <c:v>5.2352576453521295E-2</c:v>
                </c:pt>
                <c:pt idx="10">
                  <c:v>0</c:v>
                </c:pt>
                <c:pt idx="11">
                  <c:v>3.4076246624108845E-2</c:v>
                </c:pt>
                <c:pt idx="12">
                  <c:v>1.6846599581260922E-2</c:v>
                </c:pt>
                <c:pt idx="13">
                  <c:v>3.332694011532121E-2</c:v>
                </c:pt>
                <c:pt idx="14">
                  <c:v>3.2966275829489196E-2</c:v>
                </c:pt>
                <c:pt idx="15">
                  <c:v>0</c:v>
                </c:pt>
                <c:pt idx="16">
                  <c:v>1.6099658172057694E-2</c:v>
                </c:pt>
                <c:pt idx="17">
                  <c:v>3.176194801109064E-2</c:v>
                </c:pt>
                <c:pt idx="18">
                  <c:v>4.6822697583589833E-2</c:v>
                </c:pt>
                <c:pt idx="19">
                  <c:v>0</c:v>
                </c:pt>
                <c:pt idx="20">
                  <c:v>3.0111085817799022E-2</c:v>
                </c:pt>
                <c:pt idx="21">
                  <c:v>2.9756856723710562E-2</c:v>
                </c:pt>
                <c:pt idx="22">
                  <c:v>1.4755249512007011E-2</c:v>
                </c:pt>
                <c:pt idx="23">
                  <c:v>1.46495998828032E-2</c:v>
                </c:pt>
                <c:pt idx="24">
                  <c:v>1.4533195926810245E-2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C-4A71-814E-1A723C1AB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62176"/>
        <c:axId val="105363712"/>
      </c:lineChart>
      <c:catAx>
        <c:axId val="10534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351808"/>
        <c:crosses val="autoZero"/>
        <c:auto val="0"/>
        <c:lblAlgn val="ctr"/>
        <c:lblOffset val="100"/>
        <c:tickMarkSkip val="1"/>
        <c:noMultiLvlLbl val="0"/>
      </c:catAx>
      <c:valAx>
        <c:axId val="10535180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2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Número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349888"/>
        <c:crosses val="autoZero"/>
        <c:crossBetween val="between"/>
        <c:majorUnit val="1"/>
      </c:valAx>
      <c:catAx>
        <c:axId val="10536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363712"/>
        <c:crosses val="autoZero"/>
        <c:auto val="0"/>
        <c:lblAlgn val="ctr"/>
        <c:lblOffset val="100"/>
        <c:noMultiLvlLbl val="0"/>
      </c:catAx>
      <c:valAx>
        <c:axId val="105363712"/>
        <c:scaling>
          <c:orientation val="minMax"/>
          <c:max val="0.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Tasa/100000 hab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362176"/>
        <c:crosses val="max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Mortalidad por Ahogamiento y Sumersión Mientras se esta en una Piscina .  Antioquia 2000 - 2024</a:t>
            </a:r>
          </a:p>
        </c:rich>
      </c:tx>
      <c:layout>
        <c:manualLayout>
          <c:xMode val="edge"/>
          <c:yMode val="edge"/>
          <c:x val="0.10804191114541586"/>
          <c:y val="4.269556525171906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0324551925993809"/>
          <c:y val="0.17881834131434973"/>
          <c:w val="0.78655832795009772"/>
          <c:h val="0.6378617336332799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Tipo!$A$9:$A$33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Tipo!$B$9:$B$33</c:f>
              <c:numCache>
                <c:formatCode>General</c:formatCode>
                <c:ptCount val="25"/>
                <c:pt idx="0">
                  <c:v>8</c:v>
                </c:pt>
                <c:pt idx="1">
                  <c:v>7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7</c:v>
                </c:pt>
                <c:pt idx="23">
                  <c:v>2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C-4A71-814E-1A723C1AB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105399808"/>
        <c:axId val="105401728"/>
      </c:barChart>
      <c:lineChart>
        <c:grouping val="standard"/>
        <c:varyColors val="0"/>
        <c:ser>
          <c:idx val="0"/>
          <c:order val="1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12700">
                <a:solidFill>
                  <a:srgbClr val="FF0000"/>
                </a:solidFill>
                <a:round/>
              </a:ln>
              <a:effectLst/>
            </c:spPr>
          </c:marker>
          <c:cat>
            <c:strRef>
              <c:f>Tipo!$A$9:$A$33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Tipo!$C$9:$C$33</c:f>
              <c:numCache>
                <c:formatCode>0.00</c:formatCode>
                <c:ptCount val="25"/>
                <c:pt idx="0">
                  <c:v>0.1560779484490144</c:v>
                </c:pt>
                <c:pt idx="1">
                  <c:v>0.13472840101639105</c:v>
                </c:pt>
                <c:pt idx="2">
                  <c:v>7.5992649231039877E-2</c:v>
                </c:pt>
                <c:pt idx="3">
                  <c:v>0</c:v>
                </c:pt>
                <c:pt idx="4">
                  <c:v>0</c:v>
                </c:pt>
                <c:pt idx="5">
                  <c:v>3.6624381986444215E-2</c:v>
                </c:pt>
                <c:pt idx="6">
                  <c:v>0</c:v>
                </c:pt>
                <c:pt idx="7">
                  <c:v>0</c:v>
                </c:pt>
                <c:pt idx="8">
                  <c:v>0.12362906406263827</c:v>
                </c:pt>
                <c:pt idx="9">
                  <c:v>3.4901717635680861E-2</c:v>
                </c:pt>
                <c:pt idx="10">
                  <c:v>6.8963614796833189E-2</c:v>
                </c:pt>
                <c:pt idx="11">
                  <c:v>5.1114369936163265E-2</c:v>
                </c:pt>
                <c:pt idx="12">
                  <c:v>5.0539798743782761E-2</c:v>
                </c:pt>
                <c:pt idx="13">
                  <c:v>4.9990410172981808E-2</c:v>
                </c:pt>
                <c:pt idx="14">
                  <c:v>6.5932551658978392E-2</c:v>
                </c:pt>
                <c:pt idx="15">
                  <c:v>6.5200173497661676E-2</c:v>
                </c:pt>
                <c:pt idx="16">
                  <c:v>9.6597949032346142E-2</c:v>
                </c:pt>
                <c:pt idx="17">
                  <c:v>7.9404870027726601E-2</c:v>
                </c:pt>
                <c:pt idx="18">
                  <c:v>9.3645395167179665E-2</c:v>
                </c:pt>
                <c:pt idx="19">
                  <c:v>4.6025894168058946E-2</c:v>
                </c:pt>
                <c:pt idx="20">
                  <c:v>4.5166628726698535E-2</c:v>
                </c:pt>
                <c:pt idx="21">
                  <c:v>5.9513713447421124E-2</c:v>
                </c:pt>
                <c:pt idx="22">
                  <c:v>0.10328674658404909</c:v>
                </c:pt>
                <c:pt idx="23">
                  <c:v>2.9299199765606399E-2</c:v>
                </c:pt>
                <c:pt idx="24">
                  <c:v>2.9066391853620491E-2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C-4A71-814E-1A723C1AB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08000"/>
        <c:axId val="105409536"/>
      </c:lineChart>
      <c:catAx>
        <c:axId val="105399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401728"/>
        <c:crosses val="autoZero"/>
        <c:auto val="0"/>
        <c:lblAlgn val="ctr"/>
        <c:lblOffset val="100"/>
        <c:tickMarkSkip val="1"/>
        <c:noMultiLvlLbl val="0"/>
      </c:catAx>
      <c:valAx>
        <c:axId val="10540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Número  </a:t>
                </a:r>
              </a:p>
            </c:rich>
          </c:tx>
          <c:layout>
            <c:manualLayout>
              <c:xMode val="edge"/>
              <c:yMode val="edge"/>
              <c:x val="3.8168933851369095E-2"/>
              <c:y val="0.42836867071148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399808"/>
        <c:crosses val="autoZero"/>
        <c:crossBetween val="between"/>
      </c:valAx>
      <c:catAx>
        <c:axId val="105408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409536"/>
        <c:crosses val="autoZero"/>
        <c:auto val="0"/>
        <c:lblAlgn val="ctr"/>
        <c:lblOffset val="100"/>
        <c:noMultiLvlLbl val="0"/>
      </c:catAx>
      <c:valAx>
        <c:axId val="105409536"/>
        <c:scaling>
          <c:orientation val="minMax"/>
          <c:max val="0.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Tasa/ 100000 hab.</a:t>
                </a:r>
              </a:p>
            </c:rich>
          </c:tx>
          <c:layout>
            <c:manualLayout>
              <c:xMode val="edge"/>
              <c:yMode val="edge"/>
              <c:x val="0.95026742940111486"/>
              <c:y val="0.41781699311549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408000"/>
        <c:crosses val="max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45620005549205"/>
          <c:y val="0.925841237500035"/>
          <c:w val="0.30708759988901585"/>
          <c:h val="4.57233536989820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18747</xdr:colOff>
      <xdr:row>5</xdr:row>
      <xdr:rowOff>179009</xdr:rowOff>
    </xdr:from>
    <xdr:to>
      <xdr:col>10</xdr:col>
      <xdr:colOff>48683</xdr:colOff>
      <xdr:row>33</xdr:row>
      <xdr:rowOff>15875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21167</xdr:colOff>
      <xdr:row>0</xdr:row>
      <xdr:rowOff>21167</xdr:rowOff>
    </xdr:from>
    <xdr:to>
      <xdr:col>1</xdr:col>
      <xdr:colOff>891358</xdr:colOff>
      <xdr:row>4</xdr:row>
      <xdr:rowOff>158750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31D52D1-71E1-4C09-8DF7-CC4B693AD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8100"/>
        <a:stretch>
          <a:fillRect/>
        </a:stretch>
      </xdr:blipFill>
      <xdr:spPr>
        <a:xfrm>
          <a:off x="21167" y="21167"/>
          <a:ext cx="1981441" cy="9419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42333</xdr:colOff>
      <xdr:row>5</xdr:row>
      <xdr:rowOff>179917</xdr:rowOff>
    </xdr:from>
    <xdr:to>
      <xdr:col>16</xdr:col>
      <xdr:colOff>261408</xdr:colOff>
      <xdr:row>29</xdr:row>
      <xdr:rowOff>141817</xdr:rowOff>
    </xdr:to>
    <xdr:graphicFrame macro="">
      <xdr:nvGraphicFramePr>
        <xdr:cNvPr id="6" name="Gráfico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10584</xdr:colOff>
      <xdr:row>0</xdr:row>
      <xdr:rowOff>0</xdr:rowOff>
    </xdr:from>
    <xdr:to>
      <xdr:col>2</xdr:col>
      <xdr:colOff>23525</xdr:colOff>
      <xdr:row>4</xdr:row>
      <xdr:rowOff>137583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1E028A-FBB1-46F0-9663-C68F21E0F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8100"/>
        <a:stretch>
          <a:fillRect/>
        </a:stretch>
      </xdr:blipFill>
      <xdr:spPr>
        <a:xfrm>
          <a:off x="10584" y="0"/>
          <a:ext cx="1981441" cy="941916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0.08208</cdr:x>
      <cdr:y>0.26568</cdr:y>
    </cdr:from>
    <cdr:to>
      <cdr:x>0.19944</cdr:x>
      <cdr:y>0.47328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39536" y="11702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9072</xdr:colOff>
      <xdr:row>6</xdr:row>
      <xdr:rowOff>2948</xdr:rowOff>
    </xdr:from>
    <xdr:to>
      <xdr:col>28</xdr:col>
      <xdr:colOff>486833</xdr:colOff>
      <xdr:row>32</xdr:row>
      <xdr:rowOff>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31750</xdr:rowOff>
    </xdr:from>
    <xdr:to>
      <xdr:col>3</xdr:col>
      <xdr:colOff>44691</xdr:colOff>
      <xdr:row>4</xdr:row>
      <xdr:rowOff>169333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60E0B-3833-4210-86F8-DCFE9D421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8100"/>
        <a:stretch>
          <a:fillRect/>
        </a:stretch>
      </xdr:blipFill>
      <xdr:spPr>
        <a:xfrm>
          <a:off x="0" y="31750"/>
          <a:ext cx="1981441" cy="9419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20410</xdr:colOff>
      <xdr:row>6</xdr:row>
      <xdr:rowOff>1</xdr:rowOff>
    </xdr:from>
    <xdr:to>
      <xdr:col>37</xdr:col>
      <xdr:colOff>190499</xdr:colOff>
      <xdr:row>32</xdr:row>
      <xdr:rowOff>169335</xdr:rowOff>
    </xdr:to>
    <xdr:graphicFrame macro="">
      <xdr:nvGraphicFramePr>
        <xdr:cNvPr id="9" name="4 Gráfic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10583</xdr:rowOff>
    </xdr:from>
    <xdr:to>
      <xdr:col>1</xdr:col>
      <xdr:colOff>129358</xdr:colOff>
      <xdr:row>4</xdr:row>
      <xdr:rowOff>148166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9CEAAE-43F4-46D0-8E8A-F408BAD33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8100"/>
        <a:stretch>
          <a:fillRect/>
        </a:stretch>
      </xdr:blipFill>
      <xdr:spPr>
        <a:xfrm>
          <a:off x="0" y="10583"/>
          <a:ext cx="1981441" cy="9419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23813</xdr:colOff>
      <xdr:row>5</xdr:row>
      <xdr:rowOff>105454</xdr:rowOff>
    </xdr:from>
    <xdr:to>
      <xdr:col>20</xdr:col>
      <xdr:colOff>726281</xdr:colOff>
      <xdr:row>33</xdr:row>
      <xdr:rowOff>35718</xdr:rowOff>
    </xdr:to>
    <xdr:graphicFrame macro="">
      <xdr:nvGraphicFramePr>
        <xdr:cNvPr id="8" name="Gráfico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729685</xdr:colOff>
      <xdr:row>5</xdr:row>
      <xdr:rowOff>81642</xdr:rowOff>
    </xdr:from>
    <xdr:to>
      <xdr:col>30</xdr:col>
      <xdr:colOff>714375</xdr:colOff>
      <xdr:row>30</xdr:row>
      <xdr:rowOff>178594</xdr:rowOff>
    </xdr:to>
    <xdr:graphicFrame macro="">
      <xdr:nvGraphicFramePr>
        <xdr:cNvPr id="10" name="Gráfico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31749</xdr:colOff>
      <xdr:row>0</xdr:row>
      <xdr:rowOff>42333</xdr:rowOff>
    </xdr:from>
    <xdr:to>
      <xdr:col>1</xdr:col>
      <xdr:colOff>965440</xdr:colOff>
      <xdr:row>4</xdr:row>
      <xdr:rowOff>179916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64A3A0-474F-4765-9677-CCCEF03F2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8100"/>
        <a:stretch>
          <a:fillRect/>
        </a:stretch>
      </xdr:blipFill>
      <xdr:spPr>
        <a:xfrm>
          <a:off x="31749" y="42333"/>
          <a:ext cx="1981441" cy="941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showGridLines="0" tabSelected="1" zoomScale="90" zoomScaleNormal="90" workbookViewId="0">
      <selection activeCell="L11" sqref="L11"/>
    </sheetView>
  </sheetViews>
  <sheetFormatPr baseColWidth="10" defaultRowHeight="14.4" x14ac:dyDescent="0.3"/>
  <cols>
    <col min="1" max="2" width="16.6640625" customWidth="1"/>
    <col min="8" max="8" width="20.33203125" customWidth="1"/>
  </cols>
  <sheetData>
    <row r="1" spans="1:9" ht="15.6" x14ac:dyDescent="0.3">
      <c r="C1" s="57" t="s">
        <v>101</v>
      </c>
    </row>
    <row r="2" spans="1:9" ht="15.6" x14ac:dyDescent="0.3">
      <c r="A2" s="63"/>
      <c r="C2" s="11" t="s">
        <v>90</v>
      </c>
      <c r="D2" s="3"/>
      <c r="E2" s="3"/>
      <c r="F2" s="3"/>
      <c r="G2" s="3"/>
      <c r="H2" s="3"/>
      <c r="I2" s="3"/>
    </row>
    <row r="3" spans="1:9" ht="15.6" x14ac:dyDescent="0.3">
      <c r="A3" s="63"/>
      <c r="C3" s="11" t="s">
        <v>91</v>
      </c>
      <c r="D3" s="4"/>
      <c r="E3" s="4"/>
      <c r="F3" s="4"/>
      <c r="G3" s="4"/>
      <c r="H3" s="4"/>
      <c r="I3" s="4"/>
    </row>
    <row r="4" spans="1:9" ht="15.6" x14ac:dyDescent="0.3">
      <c r="A4" s="63"/>
      <c r="C4" s="14" t="s">
        <v>86</v>
      </c>
      <c r="D4" s="3"/>
      <c r="E4" s="3"/>
      <c r="F4" s="3"/>
      <c r="G4" s="3"/>
      <c r="H4" s="3"/>
      <c r="I4" s="3"/>
    </row>
    <row r="5" spans="1:9" ht="15.6" x14ac:dyDescent="0.3">
      <c r="A5" s="63"/>
      <c r="C5" s="11" t="s">
        <v>94</v>
      </c>
      <c r="D5" s="3"/>
      <c r="E5" s="3"/>
      <c r="F5" s="3"/>
      <c r="G5" s="3"/>
      <c r="H5" s="3"/>
      <c r="I5" s="3"/>
    </row>
    <row r="7" spans="1:9" ht="30" customHeight="1" x14ac:dyDescent="0.3">
      <c r="A7" s="64" t="s">
        <v>93</v>
      </c>
      <c r="B7" s="64"/>
    </row>
    <row r="8" spans="1:9" x14ac:dyDescent="0.3">
      <c r="A8" s="40" t="s">
        <v>2</v>
      </c>
      <c r="B8" s="40" t="s">
        <v>13</v>
      </c>
    </row>
    <row r="9" spans="1:9" x14ac:dyDescent="0.3">
      <c r="A9" s="5">
        <v>2000</v>
      </c>
      <c r="B9" s="5">
        <v>10</v>
      </c>
    </row>
    <row r="10" spans="1:9" x14ac:dyDescent="0.3">
      <c r="A10" s="55" t="s">
        <v>47</v>
      </c>
      <c r="B10" s="6">
        <v>8</v>
      </c>
    </row>
    <row r="11" spans="1:9" x14ac:dyDescent="0.3">
      <c r="A11" s="6" t="s">
        <v>48</v>
      </c>
      <c r="B11" s="6">
        <v>4</v>
      </c>
    </row>
    <row r="12" spans="1:9" x14ac:dyDescent="0.3">
      <c r="A12" s="6" t="s">
        <v>49</v>
      </c>
      <c r="B12" s="6">
        <v>4</v>
      </c>
    </row>
    <row r="13" spans="1:9" x14ac:dyDescent="0.3">
      <c r="A13" s="6">
        <v>2004</v>
      </c>
      <c r="B13" s="6">
        <v>0</v>
      </c>
    </row>
    <row r="14" spans="1:9" x14ac:dyDescent="0.3">
      <c r="A14" s="7">
        <v>2005</v>
      </c>
      <c r="B14" s="7">
        <v>4</v>
      </c>
    </row>
    <row r="15" spans="1:9" x14ac:dyDescent="0.3">
      <c r="A15" s="7">
        <v>2006</v>
      </c>
      <c r="B15" s="7">
        <v>1</v>
      </c>
    </row>
    <row r="16" spans="1:9" x14ac:dyDescent="0.3">
      <c r="A16" s="7">
        <v>2007</v>
      </c>
      <c r="B16" s="7">
        <v>1</v>
      </c>
    </row>
    <row r="17" spans="1:2" x14ac:dyDescent="0.3">
      <c r="A17" s="7">
        <v>2008</v>
      </c>
      <c r="B17" s="7">
        <v>9</v>
      </c>
    </row>
    <row r="18" spans="1:2" x14ac:dyDescent="0.3">
      <c r="A18" s="7">
        <v>2009</v>
      </c>
      <c r="B18" s="7">
        <v>5</v>
      </c>
    </row>
    <row r="19" spans="1:2" x14ac:dyDescent="0.3">
      <c r="A19" s="7">
        <v>2010</v>
      </c>
      <c r="B19" s="7">
        <v>4</v>
      </c>
    </row>
    <row r="20" spans="1:2" x14ac:dyDescent="0.3">
      <c r="A20" s="7">
        <v>2011</v>
      </c>
      <c r="B20" s="7">
        <v>5</v>
      </c>
    </row>
    <row r="21" spans="1:2" x14ac:dyDescent="0.3">
      <c r="A21" s="7">
        <v>2012</v>
      </c>
      <c r="B21" s="7">
        <v>4</v>
      </c>
    </row>
    <row r="22" spans="1:2" x14ac:dyDescent="0.3">
      <c r="A22" s="7" t="s">
        <v>0</v>
      </c>
      <c r="B22" s="7">
        <v>5</v>
      </c>
    </row>
    <row r="23" spans="1:2" x14ac:dyDescent="0.3">
      <c r="A23" s="7">
        <v>2014</v>
      </c>
      <c r="B23" s="7">
        <v>6</v>
      </c>
    </row>
    <row r="24" spans="1:2" x14ac:dyDescent="0.3">
      <c r="A24" s="7">
        <v>2015</v>
      </c>
      <c r="B24" s="7">
        <v>4</v>
      </c>
    </row>
    <row r="25" spans="1:2" x14ac:dyDescent="0.3">
      <c r="A25" s="8">
        <v>2016</v>
      </c>
      <c r="B25" s="8">
        <v>7</v>
      </c>
    </row>
    <row r="26" spans="1:2" ht="14.25" customHeight="1" x14ac:dyDescent="0.3">
      <c r="A26" s="7">
        <v>2017</v>
      </c>
      <c r="B26" s="9">
        <v>7</v>
      </c>
    </row>
    <row r="27" spans="1:2" x14ac:dyDescent="0.3">
      <c r="A27" s="7">
        <v>2018</v>
      </c>
      <c r="B27" s="9">
        <v>9</v>
      </c>
    </row>
    <row r="28" spans="1:2" x14ac:dyDescent="0.3">
      <c r="A28" s="23">
        <v>2019</v>
      </c>
      <c r="B28" s="49">
        <v>3</v>
      </c>
    </row>
    <row r="29" spans="1:2" x14ac:dyDescent="0.3">
      <c r="A29" s="23">
        <v>2020</v>
      </c>
      <c r="B29" s="49">
        <v>5</v>
      </c>
    </row>
    <row r="30" spans="1:2" x14ac:dyDescent="0.3">
      <c r="A30" s="23">
        <v>2021</v>
      </c>
      <c r="B30" s="49">
        <v>6</v>
      </c>
    </row>
    <row r="31" spans="1:2" x14ac:dyDescent="0.3">
      <c r="A31" s="23">
        <v>2022</v>
      </c>
      <c r="B31" s="49">
        <v>8</v>
      </c>
    </row>
    <row r="32" spans="1:2" x14ac:dyDescent="0.3">
      <c r="A32" s="23">
        <v>2023</v>
      </c>
      <c r="B32" s="49">
        <v>3</v>
      </c>
    </row>
    <row r="33" spans="1:2" x14ac:dyDescent="0.3">
      <c r="A33" s="23">
        <v>2024</v>
      </c>
      <c r="B33" s="49">
        <v>3</v>
      </c>
    </row>
    <row r="34" spans="1:2" x14ac:dyDescent="0.3">
      <c r="A34" s="10" t="s">
        <v>13</v>
      </c>
      <c r="B34" s="10">
        <f>SUM(B9:B33)</f>
        <v>125</v>
      </c>
    </row>
    <row r="36" spans="1:2" x14ac:dyDescent="0.3">
      <c r="A36" s="60" t="s">
        <v>64</v>
      </c>
    </row>
    <row r="37" spans="1:2" x14ac:dyDescent="0.3">
      <c r="A37" s="60" t="s">
        <v>103</v>
      </c>
    </row>
  </sheetData>
  <mergeCells count="2">
    <mergeCell ref="A2:A5"/>
    <mergeCell ref="A7:B7"/>
  </mergeCells>
  <pageMargins left="0.7" right="0.7" top="0.75" bottom="0.75" header="0.3" footer="0.3"/>
  <pageSetup paperSize="9" orientation="portrait" r:id="rId1"/>
  <ignoredErrors>
    <ignoredError sqref="A22 A10:A1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showGridLines="0" zoomScale="90" zoomScaleNormal="90" workbookViewId="0">
      <selection activeCell="A8" sqref="A8"/>
    </sheetView>
  </sheetViews>
  <sheetFormatPr baseColWidth="10" defaultRowHeight="14.4" x14ac:dyDescent="0.3"/>
  <cols>
    <col min="1" max="6" width="14.6640625" customWidth="1"/>
    <col min="9" max="19" width="11.44140625" customWidth="1"/>
  </cols>
  <sheetData>
    <row r="1" spans="1:9" ht="15.6" x14ac:dyDescent="0.3">
      <c r="C1" s="57" t="s">
        <v>101</v>
      </c>
    </row>
    <row r="2" spans="1:9" ht="15.6" x14ac:dyDescent="0.3">
      <c r="A2" s="63"/>
      <c r="C2" s="11" t="s">
        <v>90</v>
      </c>
      <c r="D2" s="3"/>
      <c r="E2" s="3"/>
      <c r="F2" s="3"/>
      <c r="G2" s="3"/>
      <c r="H2" s="3"/>
      <c r="I2" s="3"/>
    </row>
    <row r="3" spans="1:9" ht="15.6" x14ac:dyDescent="0.3">
      <c r="A3" s="63"/>
      <c r="C3" s="11" t="s">
        <v>91</v>
      </c>
      <c r="D3" s="4"/>
      <c r="E3" s="4"/>
      <c r="F3" s="4"/>
      <c r="G3" s="4"/>
      <c r="H3" s="4"/>
      <c r="I3" s="4"/>
    </row>
    <row r="4" spans="1:9" ht="15.6" x14ac:dyDescent="0.3">
      <c r="A4" s="63"/>
      <c r="C4" s="14" t="s">
        <v>86</v>
      </c>
      <c r="D4" s="3"/>
      <c r="E4" s="3"/>
      <c r="F4" s="3"/>
      <c r="G4" s="3"/>
      <c r="H4" s="3"/>
      <c r="I4" s="3"/>
    </row>
    <row r="5" spans="1:9" ht="15.6" x14ac:dyDescent="0.3">
      <c r="A5" s="63"/>
      <c r="C5" s="11" t="s">
        <v>100</v>
      </c>
      <c r="D5" s="3"/>
      <c r="E5" s="3"/>
      <c r="F5" s="3"/>
      <c r="G5" s="3"/>
      <c r="H5" s="3"/>
      <c r="I5" s="3"/>
    </row>
    <row r="7" spans="1:9" ht="26.4" x14ac:dyDescent="0.3">
      <c r="A7" s="19" t="s">
        <v>2</v>
      </c>
      <c r="B7" s="19" t="s">
        <v>45</v>
      </c>
      <c r="C7" s="19" t="s">
        <v>46</v>
      </c>
      <c r="D7" s="19" t="s">
        <v>13</v>
      </c>
      <c r="E7" s="56" t="s">
        <v>62</v>
      </c>
      <c r="F7" s="20" t="s">
        <v>63</v>
      </c>
    </row>
    <row r="8" spans="1:9" x14ac:dyDescent="0.3">
      <c r="A8" s="6">
        <v>2000</v>
      </c>
      <c r="B8" s="6">
        <v>7</v>
      </c>
      <c r="C8" s="6">
        <v>3</v>
      </c>
      <c r="D8" s="6">
        <f>SUM(B8:C8)</f>
        <v>10</v>
      </c>
      <c r="E8" s="15">
        <f>D8/F8*100000</f>
        <v>0.19509743556126799</v>
      </c>
      <c r="F8" s="16">
        <v>5125644</v>
      </c>
    </row>
    <row r="9" spans="1:9" x14ac:dyDescent="0.3">
      <c r="A9" s="6">
        <v>2001</v>
      </c>
      <c r="B9" s="6">
        <v>6</v>
      </c>
      <c r="C9" s="6">
        <v>2</v>
      </c>
      <c r="D9" s="6">
        <f>SUM(B9:C9)</f>
        <v>8</v>
      </c>
      <c r="E9" s="15">
        <f t="shared" ref="E9:E31" si="0">D9/F9*100000</f>
        <v>0.15397531544730408</v>
      </c>
      <c r="F9" s="16">
        <v>5195638</v>
      </c>
    </row>
    <row r="10" spans="1:9" x14ac:dyDescent="0.3">
      <c r="A10" s="6">
        <v>2002</v>
      </c>
      <c r="B10" s="6">
        <v>2</v>
      </c>
      <c r="C10" s="6">
        <v>2</v>
      </c>
      <c r="D10" s="6">
        <f>SUM(B10:C10)</f>
        <v>4</v>
      </c>
      <c r="E10" s="15">
        <f t="shared" si="0"/>
        <v>7.5992649231039877E-2</v>
      </c>
      <c r="F10" s="16">
        <v>5263667</v>
      </c>
    </row>
    <row r="11" spans="1:9" x14ac:dyDescent="0.3">
      <c r="A11" s="6">
        <v>2003</v>
      </c>
      <c r="B11" s="6">
        <v>3</v>
      </c>
      <c r="C11" s="6">
        <v>1</v>
      </c>
      <c r="D11" s="6">
        <f>SUM(B11:C11)</f>
        <v>4</v>
      </c>
      <c r="E11" s="15">
        <f t="shared" si="0"/>
        <v>7.5042117388384233E-2</v>
      </c>
      <c r="F11" s="16">
        <v>5330340</v>
      </c>
    </row>
    <row r="12" spans="1:9" x14ac:dyDescent="0.3">
      <c r="A12" s="6">
        <v>2004</v>
      </c>
      <c r="B12" s="6">
        <v>0</v>
      </c>
      <c r="C12" s="6">
        <v>0</v>
      </c>
      <c r="D12" s="6">
        <f>SUM(B12:C12)</f>
        <v>0</v>
      </c>
      <c r="E12" s="15">
        <f t="shared" si="0"/>
        <v>0</v>
      </c>
      <c r="F12" s="16">
        <v>5396150</v>
      </c>
    </row>
    <row r="13" spans="1:9" x14ac:dyDescent="0.3">
      <c r="A13" s="7">
        <v>2005</v>
      </c>
      <c r="B13" s="7">
        <v>4</v>
      </c>
      <c r="C13" s="7">
        <v>0</v>
      </c>
      <c r="D13" s="6">
        <f t="shared" ref="D13:D32" si="1">SUM(B13:C13)</f>
        <v>4</v>
      </c>
      <c r="E13" s="15">
        <f t="shared" si="0"/>
        <v>7.3248763972888431E-2</v>
      </c>
      <c r="F13" s="16">
        <v>5460843</v>
      </c>
    </row>
    <row r="14" spans="1:9" x14ac:dyDescent="0.3">
      <c r="A14" s="7">
        <v>2006</v>
      </c>
      <c r="B14" s="7">
        <v>0</v>
      </c>
      <c r="C14" s="7">
        <v>1</v>
      </c>
      <c r="D14" s="6">
        <f t="shared" si="1"/>
        <v>1</v>
      </c>
      <c r="E14" s="15">
        <f t="shared" si="0"/>
        <v>1.8089329086682437E-2</v>
      </c>
      <c r="F14" s="16">
        <v>5528121</v>
      </c>
    </row>
    <row r="15" spans="1:9" x14ac:dyDescent="0.3">
      <c r="A15" s="7">
        <v>2007</v>
      </c>
      <c r="B15" s="7">
        <v>1</v>
      </c>
      <c r="C15" s="7">
        <v>0</v>
      </c>
      <c r="D15" s="6">
        <f t="shared" si="1"/>
        <v>1</v>
      </c>
      <c r="E15" s="15">
        <f t="shared" si="0"/>
        <v>1.7872525995589059E-2</v>
      </c>
      <c r="F15" s="16">
        <v>5595180</v>
      </c>
    </row>
    <row r="16" spans="1:9" x14ac:dyDescent="0.3">
      <c r="A16" s="7">
        <v>2008</v>
      </c>
      <c r="B16" s="7">
        <v>6</v>
      </c>
      <c r="C16" s="7">
        <v>3</v>
      </c>
      <c r="D16" s="6">
        <f>SUM(B16:C16)</f>
        <v>9</v>
      </c>
      <c r="E16" s="15">
        <f t="shared" si="0"/>
        <v>0.1589516537948206</v>
      </c>
      <c r="F16" s="16">
        <v>5662099</v>
      </c>
    </row>
    <row r="17" spans="1:6" x14ac:dyDescent="0.3">
      <c r="A17" s="7">
        <v>2009</v>
      </c>
      <c r="B17" s="7">
        <v>2</v>
      </c>
      <c r="C17" s="7">
        <v>3</v>
      </c>
      <c r="D17" s="6">
        <f t="shared" si="1"/>
        <v>5</v>
      </c>
      <c r="E17" s="15">
        <f t="shared" si="0"/>
        <v>8.7254294089202156E-2</v>
      </c>
      <c r="F17" s="16">
        <v>5730377</v>
      </c>
    </row>
    <row r="18" spans="1:6" x14ac:dyDescent="0.3">
      <c r="A18" s="7">
        <v>2010</v>
      </c>
      <c r="B18" s="7">
        <v>1</v>
      </c>
      <c r="C18" s="7">
        <v>3</v>
      </c>
      <c r="D18" s="6">
        <f t="shared" si="1"/>
        <v>4</v>
      </c>
      <c r="E18" s="15">
        <f t="shared" si="0"/>
        <v>6.8963614796833189E-2</v>
      </c>
      <c r="F18" s="16">
        <v>5800160</v>
      </c>
    </row>
    <row r="19" spans="1:6" x14ac:dyDescent="0.3">
      <c r="A19" s="7">
        <v>2011</v>
      </c>
      <c r="B19" s="7">
        <v>5</v>
      </c>
      <c r="C19" s="7">
        <v>0</v>
      </c>
      <c r="D19" s="6">
        <f t="shared" si="1"/>
        <v>5</v>
      </c>
      <c r="E19" s="15">
        <f t="shared" si="0"/>
        <v>8.5190616560272103E-2</v>
      </c>
      <c r="F19" s="16">
        <v>5869191</v>
      </c>
    </row>
    <row r="20" spans="1:6" x14ac:dyDescent="0.3">
      <c r="A20" s="7">
        <v>2012</v>
      </c>
      <c r="B20" s="7">
        <v>3</v>
      </c>
      <c r="C20" s="7">
        <v>1</v>
      </c>
      <c r="D20" s="6">
        <f t="shared" si="1"/>
        <v>4</v>
      </c>
      <c r="E20" s="15">
        <f t="shared" si="0"/>
        <v>6.7386398325043687E-2</v>
      </c>
      <c r="F20" s="16">
        <v>5935916</v>
      </c>
    </row>
    <row r="21" spans="1:6" x14ac:dyDescent="0.3">
      <c r="A21" s="7">
        <v>2013</v>
      </c>
      <c r="B21" s="7">
        <v>3</v>
      </c>
      <c r="C21" s="7">
        <v>2</v>
      </c>
      <c r="D21" s="6">
        <f t="shared" si="1"/>
        <v>5</v>
      </c>
      <c r="E21" s="15">
        <f t="shared" si="0"/>
        <v>8.3317350288303033E-2</v>
      </c>
      <c r="F21" s="16">
        <v>6001151</v>
      </c>
    </row>
    <row r="22" spans="1:6" x14ac:dyDescent="0.3">
      <c r="A22" s="7">
        <v>2014</v>
      </c>
      <c r="B22" s="7">
        <v>6</v>
      </c>
      <c r="C22" s="7">
        <v>0</v>
      </c>
      <c r="D22" s="6">
        <f t="shared" si="1"/>
        <v>6</v>
      </c>
      <c r="E22" s="15">
        <f t="shared" si="0"/>
        <v>9.8898827488467567E-2</v>
      </c>
      <c r="F22" s="16">
        <v>6066806</v>
      </c>
    </row>
    <row r="23" spans="1:6" x14ac:dyDescent="0.3">
      <c r="A23" s="7">
        <v>2015</v>
      </c>
      <c r="B23" s="7">
        <v>4</v>
      </c>
      <c r="C23" s="7">
        <v>0</v>
      </c>
      <c r="D23" s="6">
        <f t="shared" si="1"/>
        <v>4</v>
      </c>
      <c r="E23" s="15">
        <f t="shared" si="0"/>
        <v>6.5200173497661676E-2</v>
      </c>
      <c r="F23" s="16">
        <v>6134953</v>
      </c>
    </row>
    <row r="24" spans="1:6" x14ac:dyDescent="0.3">
      <c r="A24" s="7">
        <v>2016</v>
      </c>
      <c r="B24" s="7">
        <v>5</v>
      </c>
      <c r="C24" s="7">
        <v>2</v>
      </c>
      <c r="D24" s="6">
        <f t="shared" si="1"/>
        <v>7</v>
      </c>
      <c r="E24" s="15">
        <f t="shared" si="0"/>
        <v>0.11269760720440383</v>
      </c>
      <c r="F24" s="16">
        <v>6211312</v>
      </c>
    </row>
    <row r="25" spans="1:6" x14ac:dyDescent="0.3">
      <c r="A25" s="7">
        <v>2017</v>
      </c>
      <c r="B25" s="7">
        <v>6</v>
      </c>
      <c r="C25" s="7">
        <v>1</v>
      </c>
      <c r="D25" s="6">
        <f t="shared" si="1"/>
        <v>7</v>
      </c>
      <c r="E25" s="15">
        <f t="shared" si="0"/>
        <v>0.11116681803881724</v>
      </c>
      <c r="F25" s="17">
        <v>6296843</v>
      </c>
    </row>
    <row r="26" spans="1:6" x14ac:dyDescent="0.3">
      <c r="A26" s="7">
        <v>2018</v>
      </c>
      <c r="B26" s="7">
        <v>7</v>
      </c>
      <c r="C26" s="7">
        <v>2</v>
      </c>
      <c r="D26" s="6">
        <f t="shared" si="1"/>
        <v>9</v>
      </c>
      <c r="E26" s="15">
        <f t="shared" si="0"/>
        <v>0.14046809275076949</v>
      </c>
      <c r="F26" s="17">
        <v>6407149</v>
      </c>
    </row>
    <row r="27" spans="1:6" x14ac:dyDescent="0.3">
      <c r="A27" s="23">
        <v>2019</v>
      </c>
      <c r="B27" s="23">
        <v>2</v>
      </c>
      <c r="C27" s="23">
        <v>1</v>
      </c>
      <c r="D27" s="6">
        <f t="shared" si="1"/>
        <v>3</v>
      </c>
      <c r="E27" s="15">
        <f t="shared" si="0"/>
        <v>4.6025894168058946E-2</v>
      </c>
      <c r="F27" s="51">
        <v>6518070</v>
      </c>
    </row>
    <row r="28" spans="1:6" ht="14.25" customHeight="1" x14ac:dyDescent="0.3">
      <c r="A28" s="23">
        <v>2020</v>
      </c>
      <c r="B28" s="23">
        <v>5</v>
      </c>
      <c r="C28" s="23">
        <v>0</v>
      </c>
      <c r="D28" s="6">
        <f t="shared" si="1"/>
        <v>5</v>
      </c>
      <c r="E28" s="15">
        <f t="shared" si="0"/>
        <v>7.5277714544497568E-2</v>
      </c>
      <c r="F28" s="51">
        <v>6642072</v>
      </c>
    </row>
    <row r="29" spans="1:6" x14ac:dyDescent="0.3">
      <c r="A29" s="23">
        <v>2021</v>
      </c>
      <c r="B29" s="23">
        <v>4</v>
      </c>
      <c r="C29" s="23">
        <v>2</v>
      </c>
      <c r="D29" s="6">
        <f t="shared" si="1"/>
        <v>6</v>
      </c>
      <c r="E29" s="15">
        <f t="shared" si="0"/>
        <v>8.9270570171131686E-2</v>
      </c>
      <c r="F29" s="51">
        <v>6721140</v>
      </c>
    </row>
    <row r="30" spans="1:6" x14ac:dyDescent="0.3">
      <c r="A30" s="23">
        <v>2022</v>
      </c>
      <c r="B30" s="23">
        <v>6</v>
      </c>
      <c r="C30" s="23">
        <v>2</v>
      </c>
      <c r="D30" s="6">
        <f t="shared" si="1"/>
        <v>8</v>
      </c>
      <c r="E30" s="15">
        <f t="shared" si="0"/>
        <v>0.11804199609605609</v>
      </c>
      <c r="F30" s="51">
        <v>6777249</v>
      </c>
    </row>
    <row r="31" spans="1:6" x14ac:dyDescent="0.3">
      <c r="A31" s="23">
        <v>2023</v>
      </c>
      <c r="B31" s="23">
        <v>3</v>
      </c>
      <c r="C31" s="23">
        <v>0</v>
      </c>
      <c r="D31" s="6">
        <f t="shared" si="1"/>
        <v>3</v>
      </c>
      <c r="E31" s="15">
        <f t="shared" si="0"/>
        <v>4.3948799648409601E-2</v>
      </c>
      <c r="F31" s="51">
        <v>6826125</v>
      </c>
    </row>
    <row r="32" spans="1:6" x14ac:dyDescent="0.3">
      <c r="A32" s="23">
        <v>2024</v>
      </c>
      <c r="B32" s="23">
        <v>3</v>
      </c>
      <c r="C32" s="23">
        <v>0</v>
      </c>
      <c r="D32" s="6">
        <f t="shared" si="1"/>
        <v>3</v>
      </c>
      <c r="E32" s="15">
        <f>D32/F32*100000</f>
        <v>4.3599587780430729E-2</v>
      </c>
      <c r="F32" s="51">
        <v>6880799</v>
      </c>
    </row>
    <row r="33" spans="1:6" x14ac:dyDescent="0.3">
      <c r="A33" s="19" t="s">
        <v>13</v>
      </c>
      <c r="B33" s="58">
        <f>SUM(B8:B32)</f>
        <v>94</v>
      </c>
      <c r="C33" s="58">
        <f>SUM(C8:C32)</f>
        <v>31</v>
      </c>
      <c r="D33" s="58">
        <f>SUM(D8:D32)</f>
        <v>125</v>
      </c>
      <c r="E33" s="50"/>
      <c r="F33" s="51"/>
    </row>
    <row r="34" spans="1:6" x14ac:dyDescent="0.3">
      <c r="A34" s="52"/>
      <c r="B34" s="52"/>
      <c r="C34" s="52"/>
      <c r="D34" s="52"/>
      <c r="E34" s="53"/>
      <c r="F34" s="54"/>
    </row>
    <row r="35" spans="1:6" x14ac:dyDescent="0.3">
      <c r="A35" s="60" t="s">
        <v>64</v>
      </c>
    </row>
    <row r="36" spans="1:6" x14ac:dyDescent="0.3">
      <c r="A36" s="60" t="s">
        <v>103</v>
      </c>
    </row>
  </sheetData>
  <mergeCells count="1">
    <mergeCell ref="A2:A5"/>
  </mergeCells>
  <pageMargins left="0.70866141732283472" right="0.70866141732283472" top="0.74803149606299213" bottom="0.74803149606299213" header="0.31496062992125984" footer="0.31496062992125984"/>
  <pageSetup paperSize="14" orientation="landscape" horizontalDpi="4294967295" verticalDpi="4294967295" r:id="rId1"/>
  <ignoredErrors>
    <ignoredError sqref="D8:D30 D31:D3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T36"/>
  <sheetViews>
    <sheetView showGridLines="0" zoomScale="90" zoomScaleNormal="90" workbookViewId="0">
      <selection activeCell="A8" sqref="A8"/>
    </sheetView>
  </sheetViews>
  <sheetFormatPr baseColWidth="10" defaultRowHeight="14.4" x14ac:dyDescent="0.3"/>
  <cols>
    <col min="1" max="20" width="9.6640625" customWidth="1"/>
  </cols>
  <sheetData>
    <row r="1" spans="1:20" ht="15.6" x14ac:dyDescent="0.3">
      <c r="D1" s="57" t="s">
        <v>101</v>
      </c>
      <c r="E1" s="13"/>
    </row>
    <row r="2" spans="1:20" ht="15.6" x14ac:dyDescent="0.3">
      <c r="A2" s="63"/>
      <c r="D2" s="11" t="s">
        <v>90</v>
      </c>
      <c r="E2" s="11"/>
      <c r="F2" s="3"/>
      <c r="G2" s="3"/>
      <c r="H2" s="3"/>
      <c r="I2" s="3"/>
      <c r="J2" s="3"/>
      <c r="K2" s="3"/>
    </row>
    <row r="3" spans="1:20" ht="15.6" x14ac:dyDescent="0.3">
      <c r="A3" s="63"/>
      <c r="D3" s="11" t="s">
        <v>91</v>
      </c>
      <c r="E3" s="12"/>
      <c r="F3" s="4"/>
      <c r="G3" s="4"/>
      <c r="H3" s="4"/>
      <c r="I3" s="4"/>
      <c r="J3" s="4"/>
      <c r="K3" s="4"/>
    </row>
    <row r="4" spans="1:20" ht="15.6" x14ac:dyDescent="0.3">
      <c r="A4" s="63"/>
      <c r="D4" s="14" t="s">
        <v>85</v>
      </c>
      <c r="E4" s="14"/>
      <c r="F4" s="3"/>
      <c r="G4" s="3"/>
      <c r="H4" s="3"/>
      <c r="I4" s="3"/>
      <c r="J4" s="3"/>
      <c r="K4" s="3"/>
    </row>
    <row r="5" spans="1:20" ht="15.6" x14ac:dyDescent="0.3">
      <c r="A5" s="63"/>
      <c r="D5" s="11" t="s">
        <v>99</v>
      </c>
      <c r="E5" s="11"/>
      <c r="F5" s="3"/>
      <c r="G5" s="3"/>
      <c r="H5" s="3"/>
      <c r="I5" s="3"/>
      <c r="J5" s="3"/>
      <c r="K5" s="3"/>
    </row>
    <row r="6" spans="1:20" ht="9.75" customHeight="1" x14ac:dyDescent="0.3"/>
    <row r="7" spans="1:20" ht="38.25" customHeight="1" x14ac:dyDescent="0.3">
      <c r="A7" s="28" t="s">
        <v>2</v>
      </c>
      <c r="B7" s="28" t="s">
        <v>3</v>
      </c>
      <c r="C7" s="28" t="s">
        <v>9</v>
      </c>
      <c r="D7" s="28" t="s">
        <v>4</v>
      </c>
      <c r="E7" s="25" t="s">
        <v>75</v>
      </c>
      <c r="F7" s="28" t="s">
        <v>5</v>
      </c>
      <c r="G7" s="28" t="s">
        <v>14</v>
      </c>
      <c r="H7" s="28" t="s">
        <v>50</v>
      </c>
      <c r="I7" s="25" t="s">
        <v>76</v>
      </c>
      <c r="J7" s="28" t="s">
        <v>6</v>
      </c>
      <c r="K7" s="28" t="s">
        <v>7</v>
      </c>
      <c r="L7" s="28" t="s">
        <v>15</v>
      </c>
      <c r="M7" s="28" t="s">
        <v>8</v>
      </c>
      <c r="N7" s="28" t="s">
        <v>10</v>
      </c>
      <c r="O7" s="28" t="s">
        <v>11</v>
      </c>
      <c r="P7" s="25" t="s">
        <v>77</v>
      </c>
      <c r="Q7" s="28" t="s">
        <v>51</v>
      </c>
      <c r="R7" s="29" t="s">
        <v>12</v>
      </c>
      <c r="S7" s="27" t="s">
        <v>78</v>
      </c>
      <c r="T7" s="29" t="s">
        <v>16</v>
      </c>
    </row>
    <row r="8" spans="1:20" x14ac:dyDescent="0.3">
      <c r="A8" s="21">
        <v>2000</v>
      </c>
      <c r="B8" s="21">
        <v>5</v>
      </c>
      <c r="C8" s="21">
        <v>2</v>
      </c>
      <c r="D8" s="21">
        <v>1</v>
      </c>
      <c r="E8" s="26">
        <f>SUM(B8:D8)</f>
        <v>8</v>
      </c>
      <c r="F8" s="7">
        <v>1</v>
      </c>
      <c r="G8" s="21">
        <v>0</v>
      </c>
      <c r="H8" s="21">
        <v>0</v>
      </c>
      <c r="I8" s="26">
        <f>SUM(F8:H8)</f>
        <v>1</v>
      </c>
      <c r="J8" s="21">
        <v>0</v>
      </c>
      <c r="K8" s="21">
        <v>0</v>
      </c>
      <c r="L8" s="21">
        <v>1</v>
      </c>
      <c r="M8" s="21">
        <v>0</v>
      </c>
      <c r="N8" s="21">
        <v>0</v>
      </c>
      <c r="O8" s="21">
        <v>0</v>
      </c>
      <c r="P8" s="26">
        <f>SUM(J8:O8)</f>
        <v>1</v>
      </c>
      <c r="Q8" s="21">
        <v>0</v>
      </c>
      <c r="R8" s="21">
        <v>0</v>
      </c>
      <c r="S8" s="26">
        <f>SUM(Q8:R8)</f>
        <v>0</v>
      </c>
      <c r="T8" s="22">
        <f>E8+I8+P8+S8</f>
        <v>10</v>
      </c>
    </row>
    <row r="9" spans="1:20" x14ac:dyDescent="0.3">
      <c r="A9" s="21">
        <v>2001</v>
      </c>
      <c r="B9" s="21">
        <v>4</v>
      </c>
      <c r="C9" s="21">
        <v>2</v>
      </c>
      <c r="D9" s="21">
        <v>1</v>
      </c>
      <c r="E9" s="26">
        <f t="shared" ref="E9:E32" si="0">SUM(B9:D9)</f>
        <v>7</v>
      </c>
      <c r="F9" s="7">
        <v>0</v>
      </c>
      <c r="G9" s="21">
        <v>0</v>
      </c>
      <c r="H9" s="21">
        <v>0</v>
      </c>
      <c r="I9" s="26">
        <f t="shared" ref="I9:I32" si="1">SUM(F9:H9)</f>
        <v>0</v>
      </c>
      <c r="J9" s="21">
        <v>1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6">
        <f t="shared" ref="P9:P32" si="2">SUM(J9:O9)</f>
        <v>1</v>
      </c>
      <c r="Q9" s="21">
        <v>0</v>
      </c>
      <c r="R9" s="21">
        <v>0</v>
      </c>
      <c r="S9" s="26">
        <f t="shared" ref="S9:S32" si="3">SUM(Q9:R9)</f>
        <v>0</v>
      </c>
      <c r="T9" s="22">
        <f t="shared" ref="T9:T27" si="4">E9+I9+P9+S9</f>
        <v>8</v>
      </c>
    </row>
    <row r="10" spans="1:20" x14ac:dyDescent="0.3">
      <c r="A10" s="21">
        <v>2002</v>
      </c>
      <c r="B10" s="21">
        <v>2</v>
      </c>
      <c r="C10" s="21">
        <v>1</v>
      </c>
      <c r="D10" s="21">
        <v>0</v>
      </c>
      <c r="E10" s="26">
        <f t="shared" si="0"/>
        <v>3</v>
      </c>
      <c r="F10" s="7">
        <v>1</v>
      </c>
      <c r="G10" s="21">
        <v>0</v>
      </c>
      <c r="H10" s="21">
        <v>0</v>
      </c>
      <c r="I10" s="26">
        <f t="shared" si="1"/>
        <v>1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6">
        <f t="shared" si="2"/>
        <v>0</v>
      </c>
      <c r="Q10" s="21">
        <v>0</v>
      </c>
      <c r="R10" s="21">
        <v>0</v>
      </c>
      <c r="S10" s="26">
        <f t="shared" si="3"/>
        <v>0</v>
      </c>
      <c r="T10" s="22">
        <f t="shared" si="4"/>
        <v>4</v>
      </c>
    </row>
    <row r="11" spans="1:20" x14ac:dyDescent="0.3">
      <c r="A11" s="21">
        <v>2003</v>
      </c>
      <c r="B11" s="21">
        <v>4</v>
      </c>
      <c r="C11" s="21">
        <v>0</v>
      </c>
      <c r="D11" s="21">
        <v>0</v>
      </c>
      <c r="E11" s="26">
        <f t="shared" si="0"/>
        <v>4</v>
      </c>
      <c r="F11" s="7">
        <v>0</v>
      </c>
      <c r="G11" s="21">
        <v>0</v>
      </c>
      <c r="H11" s="21">
        <v>0</v>
      </c>
      <c r="I11" s="26">
        <f t="shared" si="1"/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6">
        <f t="shared" si="2"/>
        <v>0</v>
      </c>
      <c r="Q11" s="21">
        <v>0</v>
      </c>
      <c r="R11" s="21">
        <v>0</v>
      </c>
      <c r="S11" s="26">
        <f t="shared" si="3"/>
        <v>0</v>
      </c>
      <c r="T11" s="22">
        <f t="shared" si="4"/>
        <v>4</v>
      </c>
    </row>
    <row r="12" spans="1:20" x14ac:dyDescent="0.3">
      <c r="A12" s="21">
        <v>2004</v>
      </c>
      <c r="B12" s="21">
        <v>0</v>
      </c>
      <c r="C12" s="21">
        <v>0</v>
      </c>
      <c r="D12" s="21">
        <v>0</v>
      </c>
      <c r="E12" s="26">
        <f t="shared" si="0"/>
        <v>0</v>
      </c>
      <c r="F12" s="21">
        <v>0</v>
      </c>
      <c r="G12" s="21">
        <v>0</v>
      </c>
      <c r="H12" s="21">
        <v>0</v>
      </c>
      <c r="I12" s="26">
        <f t="shared" si="1"/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6">
        <f t="shared" si="2"/>
        <v>0</v>
      </c>
      <c r="Q12" s="21">
        <v>0</v>
      </c>
      <c r="R12" s="21">
        <v>0</v>
      </c>
      <c r="S12" s="26">
        <f t="shared" si="3"/>
        <v>0</v>
      </c>
      <c r="T12" s="22">
        <f t="shared" si="4"/>
        <v>0</v>
      </c>
    </row>
    <row r="13" spans="1:20" x14ac:dyDescent="0.3">
      <c r="A13" s="23">
        <v>2005</v>
      </c>
      <c r="B13" s="23">
        <v>0</v>
      </c>
      <c r="C13" s="23">
        <v>2</v>
      </c>
      <c r="D13" s="23">
        <v>2</v>
      </c>
      <c r="E13" s="26">
        <f t="shared" si="0"/>
        <v>4</v>
      </c>
      <c r="F13" s="23">
        <v>0</v>
      </c>
      <c r="G13" s="23">
        <v>0</v>
      </c>
      <c r="H13" s="21">
        <v>0</v>
      </c>
      <c r="I13" s="26">
        <f t="shared" si="1"/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6">
        <f t="shared" si="2"/>
        <v>0</v>
      </c>
      <c r="Q13" s="21">
        <v>0</v>
      </c>
      <c r="R13" s="23">
        <v>0</v>
      </c>
      <c r="S13" s="26">
        <f t="shared" si="3"/>
        <v>0</v>
      </c>
      <c r="T13" s="22">
        <f t="shared" si="4"/>
        <v>4</v>
      </c>
    </row>
    <row r="14" spans="1:20" x14ac:dyDescent="0.3">
      <c r="A14" s="23">
        <v>2006</v>
      </c>
      <c r="B14" s="23">
        <v>1</v>
      </c>
      <c r="C14" s="23">
        <v>0</v>
      </c>
      <c r="D14" s="23">
        <v>0</v>
      </c>
      <c r="E14" s="26">
        <f t="shared" si="0"/>
        <v>1</v>
      </c>
      <c r="F14" s="23">
        <v>0</v>
      </c>
      <c r="G14" s="23">
        <v>0</v>
      </c>
      <c r="H14" s="21">
        <v>0</v>
      </c>
      <c r="I14" s="26">
        <f t="shared" si="1"/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6">
        <f t="shared" si="2"/>
        <v>0</v>
      </c>
      <c r="Q14" s="21">
        <v>0</v>
      </c>
      <c r="R14" s="23">
        <v>0</v>
      </c>
      <c r="S14" s="26">
        <f t="shared" si="3"/>
        <v>0</v>
      </c>
      <c r="T14" s="22">
        <f t="shared" si="4"/>
        <v>1</v>
      </c>
    </row>
    <row r="15" spans="1:20" x14ac:dyDescent="0.3">
      <c r="A15" s="23">
        <v>2007</v>
      </c>
      <c r="B15" s="23">
        <v>1</v>
      </c>
      <c r="C15" s="23">
        <v>0</v>
      </c>
      <c r="D15" s="23">
        <v>0</v>
      </c>
      <c r="E15" s="26">
        <f t="shared" si="0"/>
        <v>1</v>
      </c>
      <c r="F15" s="23">
        <v>0</v>
      </c>
      <c r="G15" s="23">
        <v>0</v>
      </c>
      <c r="H15" s="21">
        <v>0</v>
      </c>
      <c r="I15" s="26">
        <f t="shared" si="1"/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6">
        <f t="shared" si="2"/>
        <v>0</v>
      </c>
      <c r="Q15" s="21">
        <v>0</v>
      </c>
      <c r="R15" s="23">
        <v>0</v>
      </c>
      <c r="S15" s="26">
        <f t="shared" si="3"/>
        <v>0</v>
      </c>
      <c r="T15" s="22">
        <f t="shared" si="4"/>
        <v>1</v>
      </c>
    </row>
    <row r="16" spans="1:20" x14ac:dyDescent="0.3">
      <c r="A16" s="23">
        <v>2008</v>
      </c>
      <c r="B16" s="23">
        <v>3</v>
      </c>
      <c r="C16" s="23">
        <v>3</v>
      </c>
      <c r="D16" s="23">
        <v>1</v>
      </c>
      <c r="E16" s="26">
        <f t="shared" si="0"/>
        <v>7</v>
      </c>
      <c r="F16" s="23">
        <v>1</v>
      </c>
      <c r="G16" s="23">
        <v>0</v>
      </c>
      <c r="H16" s="21">
        <v>0</v>
      </c>
      <c r="I16" s="26">
        <f t="shared" si="1"/>
        <v>1</v>
      </c>
      <c r="J16" s="23">
        <v>0</v>
      </c>
      <c r="K16" s="23">
        <v>0</v>
      </c>
      <c r="L16" s="23">
        <v>0</v>
      </c>
      <c r="M16" s="23">
        <v>0</v>
      </c>
      <c r="N16" s="23">
        <v>1</v>
      </c>
      <c r="O16" s="23">
        <v>0</v>
      </c>
      <c r="P16" s="26">
        <f t="shared" si="2"/>
        <v>1</v>
      </c>
      <c r="Q16" s="21">
        <v>0</v>
      </c>
      <c r="R16" s="23">
        <v>0</v>
      </c>
      <c r="S16" s="26">
        <f t="shared" si="3"/>
        <v>0</v>
      </c>
      <c r="T16" s="22">
        <f t="shared" si="4"/>
        <v>9</v>
      </c>
    </row>
    <row r="17" spans="1:20" x14ac:dyDescent="0.3">
      <c r="A17" s="23">
        <v>2009</v>
      </c>
      <c r="B17" s="23">
        <v>3</v>
      </c>
      <c r="C17" s="23">
        <v>1</v>
      </c>
      <c r="D17" s="23">
        <v>0</v>
      </c>
      <c r="E17" s="26">
        <f t="shared" si="0"/>
        <v>4</v>
      </c>
      <c r="F17" s="23">
        <v>0</v>
      </c>
      <c r="G17" s="23">
        <v>1</v>
      </c>
      <c r="H17" s="21">
        <v>0</v>
      </c>
      <c r="I17" s="26">
        <f t="shared" si="1"/>
        <v>1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6">
        <f t="shared" si="2"/>
        <v>0</v>
      </c>
      <c r="Q17" s="21">
        <v>0</v>
      </c>
      <c r="R17" s="23">
        <v>0</v>
      </c>
      <c r="S17" s="26">
        <f t="shared" si="3"/>
        <v>0</v>
      </c>
      <c r="T17" s="22">
        <f t="shared" si="4"/>
        <v>5</v>
      </c>
    </row>
    <row r="18" spans="1:20" x14ac:dyDescent="0.3">
      <c r="A18" s="23">
        <v>2010</v>
      </c>
      <c r="B18" s="23">
        <v>1</v>
      </c>
      <c r="C18" s="23">
        <v>1</v>
      </c>
      <c r="D18" s="23">
        <v>0</v>
      </c>
      <c r="E18" s="26">
        <f t="shared" si="0"/>
        <v>2</v>
      </c>
      <c r="F18" s="23">
        <v>1</v>
      </c>
      <c r="G18" s="23">
        <v>0</v>
      </c>
      <c r="H18" s="21">
        <v>0</v>
      </c>
      <c r="I18" s="26">
        <f t="shared" si="1"/>
        <v>1</v>
      </c>
      <c r="J18" s="23">
        <v>0</v>
      </c>
      <c r="K18" s="23">
        <v>1</v>
      </c>
      <c r="L18" s="23">
        <v>0</v>
      </c>
      <c r="M18" s="23">
        <v>0</v>
      </c>
      <c r="N18" s="23">
        <v>0</v>
      </c>
      <c r="O18" s="23">
        <v>0</v>
      </c>
      <c r="P18" s="26">
        <f t="shared" si="2"/>
        <v>1</v>
      </c>
      <c r="Q18" s="21">
        <v>0</v>
      </c>
      <c r="R18" s="23">
        <v>0</v>
      </c>
      <c r="S18" s="26">
        <f t="shared" si="3"/>
        <v>0</v>
      </c>
      <c r="T18" s="22">
        <f t="shared" si="4"/>
        <v>4</v>
      </c>
    </row>
    <row r="19" spans="1:20" x14ac:dyDescent="0.3">
      <c r="A19" s="23">
        <v>2011</v>
      </c>
      <c r="B19" s="23">
        <v>1</v>
      </c>
      <c r="C19" s="23">
        <v>1</v>
      </c>
      <c r="D19" s="23">
        <v>0</v>
      </c>
      <c r="E19" s="26">
        <f t="shared" si="0"/>
        <v>2</v>
      </c>
      <c r="F19" s="23">
        <v>1</v>
      </c>
      <c r="G19" s="23">
        <v>0</v>
      </c>
      <c r="H19" s="21">
        <v>0</v>
      </c>
      <c r="I19" s="26">
        <f t="shared" si="1"/>
        <v>1</v>
      </c>
      <c r="J19" s="23">
        <v>0</v>
      </c>
      <c r="K19" s="23">
        <v>0</v>
      </c>
      <c r="L19" s="23">
        <v>0</v>
      </c>
      <c r="M19" s="23">
        <v>0</v>
      </c>
      <c r="N19" s="23">
        <v>1</v>
      </c>
      <c r="O19" s="23">
        <v>0</v>
      </c>
      <c r="P19" s="26">
        <f t="shared" si="2"/>
        <v>1</v>
      </c>
      <c r="Q19" s="21">
        <v>0</v>
      </c>
      <c r="R19" s="23">
        <v>1</v>
      </c>
      <c r="S19" s="26">
        <f t="shared" si="3"/>
        <v>1</v>
      </c>
      <c r="T19" s="22">
        <f t="shared" si="4"/>
        <v>5</v>
      </c>
    </row>
    <row r="20" spans="1:20" x14ac:dyDescent="0.3">
      <c r="A20" s="23">
        <v>2012</v>
      </c>
      <c r="B20" s="23">
        <v>2</v>
      </c>
      <c r="C20" s="23">
        <v>0</v>
      </c>
      <c r="D20" s="23">
        <v>0</v>
      </c>
      <c r="E20" s="26">
        <f t="shared" si="0"/>
        <v>2</v>
      </c>
      <c r="F20" s="23">
        <v>0</v>
      </c>
      <c r="G20" s="23">
        <v>0</v>
      </c>
      <c r="H20" s="21">
        <v>0</v>
      </c>
      <c r="I20" s="26">
        <f t="shared" si="1"/>
        <v>0</v>
      </c>
      <c r="J20" s="23">
        <v>1</v>
      </c>
      <c r="K20" s="23">
        <v>0</v>
      </c>
      <c r="L20" s="23">
        <v>0</v>
      </c>
      <c r="M20" s="23">
        <v>1</v>
      </c>
      <c r="N20" s="23">
        <v>0</v>
      </c>
      <c r="O20" s="23">
        <v>0</v>
      </c>
      <c r="P20" s="26">
        <f t="shared" si="2"/>
        <v>2</v>
      </c>
      <c r="Q20" s="21">
        <v>0</v>
      </c>
      <c r="R20" s="23">
        <v>0</v>
      </c>
      <c r="S20" s="26">
        <f t="shared" si="3"/>
        <v>0</v>
      </c>
      <c r="T20" s="22">
        <f t="shared" si="4"/>
        <v>4</v>
      </c>
    </row>
    <row r="21" spans="1:20" x14ac:dyDescent="0.3">
      <c r="A21" s="6" t="s">
        <v>0</v>
      </c>
      <c r="B21" s="6">
        <v>1</v>
      </c>
      <c r="C21" s="6">
        <v>0</v>
      </c>
      <c r="D21" s="6">
        <v>1</v>
      </c>
      <c r="E21" s="26">
        <f t="shared" si="0"/>
        <v>2</v>
      </c>
      <c r="F21" s="6">
        <v>0</v>
      </c>
      <c r="G21" s="6">
        <v>1</v>
      </c>
      <c r="H21" s="21">
        <v>0</v>
      </c>
      <c r="I21" s="26">
        <f t="shared" si="1"/>
        <v>1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26">
        <f t="shared" si="2"/>
        <v>1</v>
      </c>
      <c r="Q21" s="21">
        <v>0</v>
      </c>
      <c r="R21" s="23">
        <v>1</v>
      </c>
      <c r="S21" s="26">
        <f t="shared" si="3"/>
        <v>1</v>
      </c>
      <c r="T21" s="22">
        <f t="shared" si="4"/>
        <v>5</v>
      </c>
    </row>
    <row r="22" spans="1:20" x14ac:dyDescent="0.3">
      <c r="A22" s="23" t="s">
        <v>1</v>
      </c>
      <c r="B22" s="23">
        <v>1</v>
      </c>
      <c r="C22" s="23">
        <v>4</v>
      </c>
      <c r="D22" s="23">
        <v>0</v>
      </c>
      <c r="E22" s="26">
        <f t="shared" si="0"/>
        <v>5</v>
      </c>
      <c r="F22" s="23">
        <v>0</v>
      </c>
      <c r="G22" s="23">
        <v>0</v>
      </c>
      <c r="H22" s="21">
        <v>0</v>
      </c>
      <c r="I22" s="26">
        <f t="shared" si="1"/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>
        <v>0</v>
      </c>
      <c r="P22" s="26">
        <f t="shared" si="2"/>
        <v>1</v>
      </c>
      <c r="Q22" s="21">
        <v>0</v>
      </c>
      <c r="R22" s="23">
        <v>0</v>
      </c>
      <c r="S22" s="26">
        <f t="shared" si="3"/>
        <v>0</v>
      </c>
      <c r="T22" s="22">
        <f t="shared" si="4"/>
        <v>6</v>
      </c>
    </row>
    <row r="23" spans="1:20" x14ac:dyDescent="0.3">
      <c r="A23" s="23">
        <v>2015</v>
      </c>
      <c r="B23" s="23">
        <v>2</v>
      </c>
      <c r="C23" s="23">
        <v>1</v>
      </c>
      <c r="D23" s="23">
        <v>0</v>
      </c>
      <c r="E23" s="26">
        <f t="shared" si="0"/>
        <v>3</v>
      </c>
      <c r="F23" s="23">
        <v>0</v>
      </c>
      <c r="G23" s="23">
        <v>0</v>
      </c>
      <c r="H23" s="21">
        <v>0</v>
      </c>
      <c r="I23" s="26">
        <f t="shared" si="1"/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6">
        <f t="shared" si="2"/>
        <v>0</v>
      </c>
      <c r="Q23" s="21">
        <v>1</v>
      </c>
      <c r="R23" s="23">
        <v>0</v>
      </c>
      <c r="S23" s="26">
        <f t="shared" si="3"/>
        <v>1</v>
      </c>
      <c r="T23" s="22">
        <f t="shared" si="4"/>
        <v>4</v>
      </c>
    </row>
    <row r="24" spans="1:20" x14ac:dyDescent="0.3">
      <c r="A24" s="23">
        <v>2016</v>
      </c>
      <c r="B24" s="23">
        <v>3</v>
      </c>
      <c r="C24" s="23">
        <v>1</v>
      </c>
      <c r="D24" s="23">
        <v>1</v>
      </c>
      <c r="E24" s="26">
        <f t="shared" si="0"/>
        <v>5</v>
      </c>
      <c r="F24" s="23">
        <v>0</v>
      </c>
      <c r="G24" s="23">
        <v>0</v>
      </c>
      <c r="H24" s="21">
        <v>1</v>
      </c>
      <c r="I24" s="26">
        <f t="shared" si="1"/>
        <v>1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6">
        <f t="shared" si="2"/>
        <v>0</v>
      </c>
      <c r="Q24" s="21">
        <v>0</v>
      </c>
      <c r="R24" s="23">
        <v>1</v>
      </c>
      <c r="S24" s="26">
        <f t="shared" si="3"/>
        <v>1</v>
      </c>
      <c r="T24" s="22">
        <f t="shared" si="4"/>
        <v>7</v>
      </c>
    </row>
    <row r="25" spans="1:20" x14ac:dyDescent="0.3">
      <c r="A25" s="23">
        <v>2017</v>
      </c>
      <c r="B25" s="9">
        <v>2</v>
      </c>
      <c r="C25" s="9">
        <v>2</v>
      </c>
      <c r="D25" s="9">
        <v>0</v>
      </c>
      <c r="E25" s="26">
        <f t="shared" si="0"/>
        <v>4</v>
      </c>
      <c r="F25" s="9">
        <v>0</v>
      </c>
      <c r="G25" s="9">
        <v>0</v>
      </c>
      <c r="H25" s="9">
        <v>0</v>
      </c>
      <c r="I25" s="26">
        <f t="shared" si="1"/>
        <v>0</v>
      </c>
      <c r="J25" s="9">
        <v>1</v>
      </c>
      <c r="K25" s="9">
        <v>0</v>
      </c>
      <c r="L25" s="9">
        <v>0</v>
      </c>
      <c r="M25" s="9">
        <v>0</v>
      </c>
      <c r="N25" s="9">
        <v>1</v>
      </c>
      <c r="O25" s="9">
        <v>0</v>
      </c>
      <c r="P25" s="26">
        <f t="shared" si="2"/>
        <v>2</v>
      </c>
      <c r="Q25" s="9">
        <v>1</v>
      </c>
      <c r="R25" s="9">
        <v>0</v>
      </c>
      <c r="S25" s="26">
        <f t="shared" si="3"/>
        <v>1</v>
      </c>
      <c r="T25" s="22">
        <f t="shared" si="4"/>
        <v>7</v>
      </c>
    </row>
    <row r="26" spans="1:20" x14ac:dyDescent="0.3">
      <c r="A26" s="23">
        <v>2018</v>
      </c>
      <c r="B26" s="9">
        <v>4</v>
      </c>
      <c r="C26" s="9">
        <v>1</v>
      </c>
      <c r="D26" s="9">
        <v>0</v>
      </c>
      <c r="E26" s="26">
        <f t="shared" si="0"/>
        <v>5</v>
      </c>
      <c r="F26" s="9">
        <v>1</v>
      </c>
      <c r="G26" s="9">
        <v>1</v>
      </c>
      <c r="H26" s="9">
        <v>0</v>
      </c>
      <c r="I26" s="26">
        <f t="shared" si="1"/>
        <v>2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2</v>
      </c>
      <c r="P26" s="26">
        <f t="shared" si="2"/>
        <v>2</v>
      </c>
      <c r="Q26" s="9">
        <v>0</v>
      </c>
      <c r="R26" s="9">
        <v>0</v>
      </c>
      <c r="S26" s="26">
        <f t="shared" si="3"/>
        <v>0</v>
      </c>
      <c r="T26" s="22">
        <f t="shared" si="4"/>
        <v>9</v>
      </c>
    </row>
    <row r="27" spans="1:20" x14ac:dyDescent="0.3">
      <c r="A27" s="23">
        <v>2019</v>
      </c>
      <c r="B27" s="9">
        <v>1</v>
      </c>
      <c r="C27" s="9">
        <v>0</v>
      </c>
      <c r="D27" s="9">
        <v>0</v>
      </c>
      <c r="E27" s="26">
        <f t="shared" si="0"/>
        <v>1</v>
      </c>
      <c r="F27" s="9">
        <v>2</v>
      </c>
      <c r="G27" s="9">
        <v>0</v>
      </c>
      <c r="H27" s="9">
        <v>0</v>
      </c>
      <c r="I27" s="26">
        <f t="shared" si="1"/>
        <v>2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26">
        <f t="shared" si="2"/>
        <v>0</v>
      </c>
      <c r="Q27" s="9">
        <v>0</v>
      </c>
      <c r="R27" s="9">
        <v>0</v>
      </c>
      <c r="S27" s="26">
        <f t="shared" si="3"/>
        <v>0</v>
      </c>
      <c r="T27" s="22">
        <f t="shared" si="4"/>
        <v>3</v>
      </c>
    </row>
    <row r="28" spans="1:20" x14ac:dyDescent="0.3">
      <c r="A28" s="23">
        <v>2020</v>
      </c>
      <c r="B28" s="9">
        <v>1</v>
      </c>
      <c r="C28" s="9">
        <v>2</v>
      </c>
      <c r="D28" s="9">
        <v>0</v>
      </c>
      <c r="E28" s="26">
        <f t="shared" si="0"/>
        <v>3</v>
      </c>
      <c r="F28" s="9">
        <v>0</v>
      </c>
      <c r="G28" s="9">
        <v>1</v>
      </c>
      <c r="H28" s="9">
        <v>0</v>
      </c>
      <c r="I28" s="26">
        <f t="shared" si="1"/>
        <v>1</v>
      </c>
      <c r="J28" s="9">
        <v>1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26">
        <f t="shared" si="2"/>
        <v>1</v>
      </c>
      <c r="Q28" s="9">
        <v>0</v>
      </c>
      <c r="R28" s="9">
        <v>0</v>
      </c>
      <c r="S28" s="26">
        <f t="shared" si="3"/>
        <v>0</v>
      </c>
      <c r="T28" s="22">
        <f>E28+I28+P28</f>
        <v>5</v>
      </c>
    </row>
    <row r="29" spans="1:20" x14ac:dyDescent="0.3">
      <c r="A29" s="23">
        <v>2021</v>
      </c>
      <c r="B29" s="9">
        <v>5</v>
      </c>
      <c r="C29" s="9">
        <v>1</v>
      </c>
      <c r="D29" s="9">
        <v>0</v>
      </c>
      <c r="E29" s="26">
        <f t="shared" si="0"/>
        <v>6</v>
      </c>
      <c r="F29" s="9">
        <v>0</v>
      </c>
      <c r="G29" s="9">
        <v>0</v>
      </c>
      <c r="H29" s="9">
        <v>0</v>
      </c>
      <c r="I29" s="26">
        <f t="shared" si="1"/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26">
        <f t="shared" si="2"/>
        <v>0</v>
      </c>
      <c r="Q29" s="9">
        <v>0</v>
      </c>
      <c r="R29" s="9">
        <v>0</v>
      </c>
      <c r="S29" s="26">
        <f t="shared" si="3"/>
        <v>0</v>
      </c>
      <c r="T29" s="22">
        <f t="shared" ref="T29" si="5">E29+I29+P29</f>
        <v>6</v>
      </c>
    </row>
    <row r="30" spans="1:20" x14ac:dyDescent="0.3">
      <c r="A30" s="23">
        <v>2022</v>
      </c>
      <c r="B30" s="9">
        <v>4</v>
      </c>
      <c r="C30" s="9">
        <v>1</v>
      </c>
      <c r="D30" s="9">
        <v>0</v>
      </c>
      <c r="E30" s="26">
        <f t="shared" si="0"/>
        <v>5</v>
      </c>
      <c r="F30" s="9">
        <v>0</v>
      </c>
      <c r="G30" s="9">
        <v>1</v>
      </c>
      <c r="H30" s="9">
        <v>0</v>
      </c>
      <c r="I30" s="26">
        <f t="shared" si="1"/>
        <v>1</v>
      </c>
      <c r="J30" s="9">
        <v>1</v>
      </c>
      <c r="K30" s="9">
        <v>0</v>
      </c>
      <c r="L30" s="9">
        <v>0</v>
      </c>
      <c r="M30" s="9">
        <v>1</v>
      </c>
      <c r="N30" s="9">
        <v>0</v>
      </c>
      <c r="O30" s="9">
        <v>0</v>
      </c>
      <c r="P30" s="26">
        <f t="shared" si="2"/>
        <v>2</v>
      </c>
      <c r="Q30" s="9">
        <v>0</v>
      </c>
      <c r="R30" s="9">
        <v>0</v>
      </c>
      <c r="S30" s="26">
        <f t="shared" si="3"/>
        <v>0</v>
      </c>
      <c r="T30" s="22">
        <f>E30+I30+P30</f>
        <v>8</v>
      </c>
    </row>
    <row r="31" spans="1:20" x14ac:dyDescent="0.3">
      <c r="A31" s="23">
        <v>2023</v>
      </c>
      <c r="B31" s="9">
        <v>1</v>
      </c>
      <c r="C31" s="9">
        <v>2</v>
      </c>
      <c r="D31" s="9">
        <v>0</v>
      </c>
      <c r="E31" s="26">
        <f t="shared" si="0"/>
        <v>3</v>
      </c>
      <c r="F31" s="9">
        <v>0</v>
      </c>
      <c r="G31" s="9">
        <v>0</v>
      </c>
      <c r="H31" s="9">
        <v>0</v>
      </c>
      <c r="I31" s="26">
        <f t="shared" si="1"/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26">
        <f t="shared" si="2"/>
        <v>0</v>
      </c>
      <c r="Q31" s="9">
        <v>0</v>
      </c>
      <c r="R31" s="9">
        <v>0</v>
      </c>
      <c r="S31" s="26">
        <f t="shared" si="3"/>
        <v>0</v>
      </c>
      <c r="T31" s="22">
        <f t="shared" ref="T31:T32" si="6">E31+I31+P31</f>
        <v>3</v>
      </c>
    </row>
    <row r="32" spans="1:20" x14ac:dyDescent="0.3">
      <c r="A32" s="23">
        <v>2024</v>
      </c>
      <c r="B32" s="9">
        <v>1</v>
      </c>
      <c r="C32" s="9">
        <v>0</v>
      </c>
      <c r="D32" s="9">
        <v>0</v>
      </c>
      <c r="E32" s="26">
        <f t="shared" si="0"/>
        <v>1</v>
      </c>
      <c r="F32" s="9">
        <v>1</v>
      </c>
      <c r="G32" s="9">
        <v>0</v>
      </c>
      <c r="H32" s="9">
        <v>0</v>
      </c>
      <c r="I32" s="26">
        <f t="shared" si="1"/>
        <v>1</v>
      </c>
      <c r="J32" s="9">
        <v>0</v>
      </c>
      <c r="K32" s="9">
        <v>0</v>
      </c>
      <c r="L32" s="9">
        <v>1</v>
      </c>
      <c r="M32" s="9">
        <v>0</v>
      </c>
      <c r="N32" s="9">
        <v>0</v>
      </c>
      <c r="O32" s="9">
        <v>0</v>
      </c>
      <c r="P32" s="26">
        <f t="shared" si="2"/>
        <v>1</v>
      </c>
      <c r="Q32" s="9">
        <v>0</v>
      </c>
      <c r="R32" s="9">
        <v>0</v>
      </c>
      <c r="S32" s="26">
        <f t="shared" si="3"/>
        <v>0</v>
      </c>
      <c r="T32" s="22">
        <f t="shared" si="6"/>
        <v>3</v>
      </c>
    </row>
    <row r="34" spans="1:1" x14ac:dyDescent="0.3">
      <c r="A34" s="60" t="s">
        <v>64</v>
      </c>
    </row>
    <row r="35" spans="1:1" x14ac:dyDescent="0.3">
      <c r="A35" s="60" t="s">
        <v>104</v>
      </c>
    </row>
    <row r="36" spans="1:1" x14ac:dyDescent="0.3">
      <c r="A36" s="59" t="s">
        <v>92</v>
      </c>
    </row>
  </sheetData>
  <mergeCells count="1">
    <mergeCell ref="A2:A5"/>
  </mergeCells>
  <pageMargins left="0.7" right="0.7" top="0.75" bottom="0.75" header="0.3" footer="0.3"/>
  <pageSetup orientation="portrait" horizontalDpi="4294967295" verticalDpi="4294967295" r:id="rId1"/>
  <ignoredErrors>
    <ignoredError sqref="A21:A22" numberStoredAsText="1"/>
    <ignoredError sqref="E8:E20 E23:E30 E31:E3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AB62"/>
  <sheetViews>
    <sheetView showGridLines="0" zoomScale="90" zoomScaleNormal="90" zoomScaleSheetLayoutView="80" workbookViewId="0">
      <selection activeCell="A8" sqref="A8"/>
    </sheetView>
  </sheetViews>
  <sheetFormatPr baseColWidth="10" defaultRowHeight="14.4" x14ac:dyDescent="0.3"/>
  <cols>
    <col min="1" max="1" width="27.6640625" customWidth="1"/>
    <col min="2" max="26" width="8.6640625" style="1" customWidth="1"/>
    <col min="27" max="28" width="11.109375" customWidth="1"/>
  </cols>
  <sheetData>
    <row r="1" spans="1:28" ht="15.6" x14ac:dyDescent="0.3">
      <c r="B1"/>
      <c r="C1" s="57" t="s">
        <v>101</v>
      </c>
      <c r="E1" s="13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8" ht="15.6" x14ac:dyDescent="0.3">
      <c r="A2" s="63"/>
      <c r="B2"/>
      <c r="C2" s="11" t="s">
        <v>90</v>
      </c>
      <c r="E2" s="11"/>
      <c r="F2" s="3"/>
      <c r="G2" s="3"/>
      <c r="H2" s="3"/>
      <c r="I2" s="3"/>
      <c r="J2" s="3"/>
      <c r="K2" s="3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8" ht="15.6" x14ac:dyDescent="0.3">
      <c r="A3" s="63"/>
      <c r="B3"/>
      <c r="C3" s="14" t="s">
        <v>91</v>
      </c>
      <c r="E3" s="12"/>
      <c r="F3" s="4"/>
      <c r="G3" s="4"/>
      <c r="H3" s="4"/>
      <c r="I3" s="4"/>
      <c r="J3" s="4"/>
      <c r="K3" s="4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8" ht="15.6" x14ac:dyDescent="0.3">
      <c r="A4" s="63"/>
      <c r="B4"/>
      <c r="C4" s="14" t="s">
        <v>86</v>
      </c>
      <c r="E4" s="14"/>
      <c r="F4" s="3"/>
      <c r="G4" s="3"/>
      <c r="H4" s="3"/>
      <c r="I4" s="3"/>
      <c r="J4" s="3"/>
      <c r="K4" s="3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8" ht="15.6" x14ac:dyDescent="0.3">
      <c r="A5" s="63"/>
      <c r="B5"/>
      <c r="C5" s="11" t="s">
        <v>98</v>
      </c>
      <c r="E5" s="11"/>
      <c r="F5" s="3"/>
      <c r="G5" s="3"/>
      <c r="H5" s="3"/>
      <c r="I5" s="3"/>
      <c r="J5" s="3"/>
      <c r="K5" s="3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8" ht="7.5" customHeight="1" x14ac:dyDescent="0.3"/>
    <row r="7" spans="1:28" ht="30" customHeight="1" x14ac:dyDescent="0.3">
      <c r="A7" s="25" t="s">
        <v>44</v>
      </c>
      <c r="B7" s="18">
        <v>2000</v>
      </c>
      <c r="C7" s="37">
        <v>2001</v>
      </c>
      <c r="D7" s="18">
        <v>2002</v>
      </c>
      <c r="E7" s="18">
        <v>2003</v>
      </c>
      <c r="F7" s="18">
        <v>2004</v>
      </c>
      <c r="G7" s="18">
        <v>2005</v>
      </c>
      <c r="H7" s="18">
        <v>2006</v>
      </c>
      <c r="I7" s="18">
        <v>2007</v>
      </c>
      <c r="J7" s="18">
        <v>2008</v>
      </c>
      <c r="K7" s="18">
        <v>2009</v>
      </c>
      <c r="L7" s="18">
        <v>2010</v>
      </c>
      <c r="M7" s="18">
        <v>2011</v>
      </c>
      <c r="N7" s="18">
        <v>2012</v>
      </c>
      <c r="O7" s="18" t="s">
        <v>0</v>
      </c>
      <c r="P7" s="18" t="s">
        <v>1</v>
      </c>
      <c r="Q7" s="18">
        <v>2015</v>
      </c>
      <c r="R7" s="18">
        <v>2016</v>
      </c>
      <c r="S7" s="18">
        <v>2017</v>
      </c>
      <c r="T7" s="18">
        <v>2018</v>
      </c>
      <c r="U7" s="18">
        <v>2019</v>
      </c>
      <c r="V7" s="18">
        <v>2020</v>
      </c>
      <c r="W7" s="18">
        <v>2021</v>
      </c>
      <c r="X7" s="18">
        <v>2022</v>
      </c>
      <c r="Y7" s="18">
        <v>2023</v>
      </c>
      <c r="Z7" s="18">
        <v>2024</v>
      </c>
      <c r="AA7" s="25" t="s">
        <v>13</v>
      </c>
      <c r="AB7" s="45" t="s">
        <v>82</v>
      </c>
    </row>
    <row r="8" spans="1:28" x14ac:dyDescent="0.3">
      <c r="A8" s="38" t="s">
        <v>71</v>
      </c>
      <c r="B8" s="24">
        <v>1</v>
      </c>
      <c r="C8" s="24">
        <v>1</v>
      </c>
      <c r="D8" s="24">
        <v>1</v>
      </c>
      <c r="E8" s="24">
        <v>1</v>
      </c>
      <c r="F8" s="24">
        <v>0</v>
      </c>
      <c r="G8" s="24">
        <v>0</v>
      </c>
      <c r="H8" s="24">
        <v>0</v>
      </c>
      <c r="I8" s="24">
        <v>0</v>
      </c>
      <c r="J8" s="24">
        <v>1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1</v>
      </c>
      <c r="R8" s="24">
        <v>1</v>
      </c>
      <c r="S8" s="24">
        <v>0</v>
      </c>
      <c r="T8" s="24">
        <v>1</v>
      </c>
      <c r="U8" s="24">
        <v>1</v>
      </c>
      <c r="V8" s="24">
        <v>0</v>
      </c>
      <c r="W8" s="24">
        <v>0</v>
      </c>
      <c r="X8" s="24">
        <v>0</v>
      </c>
      <c r="Y8" s="24">
        <v>1</v>
      </c>
      <c r="Z8" s="24">
        <v>0</v>
      </c>
      <c r="AA8" s="44">
        <f>SUM(B8:Z8)</f>
        <v>10</v>
      </c>
      <c r="AB8" s="46">
        <f>(AA8/AA$59)*100</f>
        <v>8</v>
      </c>
    </row>
    <row r="9" spans="1:28" x14ac:dyDescent="0.3">
      <c r="A9" s="30" t="s">
        <v>17</v>
      </c>
      <c r="B9" s="31">
        <v>0</v>
      </c>
      <c r="C9" s="31">
        <v>0</v>
      </c>
      <c r="D9" s="31">
        <v>1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1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1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48">
        <f t="shared" ref="AA9:AA57" si="0">SUM(B9:Z9)</f>
        <v>3</v>
      </c>
      <c r="AB9" s="61">
        <f t="shared" ref="AB9:AB10" si="1">(AA9/AA$59)*100</f>
        <v>2.4</v>
      </c>
    </row>
    <row r="10" spans="1:28" x14ac:dyDescent="0.3">
      <c r="A10" s="30" t="s">
        <v>52</v>
      </c>
      <c r="B10" s="31">
        <v>1</v>
      </c>
      <c r="C10" s="31">
        <v>1</v>
      </c>
      <c r="D10" s="31">
        <v>0</v>
      </c>
      <c r="E10" s="31">
        <v>1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1</v>
      </c>
      <c r="S10" s="31">
        <v>0</v>
      </c>
      <c r="T10" s="31">
        <v>1</v>
      </c>
      <c r="U10" s="31">
        <v>1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48">
        <f t="shared" si="0"/>
        <v>6</v>
      </c>
      <c r="AB10" s="61">
        <f t="shared" si="1"/>
        <v>4.8</v>
      </c>
    </row>
    <row r="11" spans="1:28" x14ac:dyDescent="0.3">
      <c r="A11" s="30" t="s">
        <v>96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1</v>
      </c>
      <c r="Z11" s="31">
        <v>0</v>
      </c>
      <c r="AA11" s="48">
        <f t="shared" si="0"/>
        <v>1</v>
      </c>
      <c r="AB11" s="61">
        <f t="shared" ref="AB11:AB42" si="2">(AA11/AA$59)*100</f>
        <v>0.8</v>
      </c>
    </row>
    <row r="12" spans="1:28" x14ac:dyDescent="0.3">
      <c r="A12" s="35" t="s">
        <v>69</v>
      </c>
      <c r="B12" s="36">
        <v>0</v>
      </c>
      <c r="C12" s="36">
        <v>0</v>
      </c>
      <c r="D12" s="36">
        <v>1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1</v>
      </c>
      <c r="T12" s="36">
        <v>0</v>
      </c>
      <c r="U12" s="36">
        <v>0</v>
      </c>
      <c r="V12" s="36">
        <v>0</v>
      </c>
      <c r="W12" s="36">
        <v>0</v>
      </c>
      <c r="X12" s="36">
        <v>1</v>
      </c>
      <c r="Y12" s="36">
        <v>0</v>
      </c>
      <c r="Z12" s="36">
        <v>0</v>
      </c>
      <c r="AA12" s="44">
        <f t="shared" si="0"/>
        <v>3</v>
      </c>
      <c r="AB12" s="46">
        <f t="shared" si="2"/>
        <v>2.4</v>
      </c>
    </row>
    <row r="13" spans="1:28" x14ac:dyDescent="0.3">
      <c r="A13" s="32" t="s">
        <v>53</v>
      </c>
      <c r="B13" s="7">
        <v>0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1</v>
      </c>
      <c r="Y13" s="7">
        <v>0</v>
      </c>
      <c r="Z13" s="7">
        <v>0</v>
      </c>
      <c r="AA13" s="48">
        <f t="shared" si="0"/>
        <v>2</v>
      </c>
      <c r="AB13" s="61">
        <f t="shared" si="2"/>
        <v>1.6</v>
      </c>
    </row>
    <row r="14" spans="1:28" x14ac:dyDescent="0.3">
      <c r="A14" s="32" t="s">
        <v>68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1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48">
        <f t="shared" si="0"/>
        <v>1</v>
      </c>
      <c r="AB14" s="61">
        <f t="shared" si="2"/>
        <v>0.8</v>
      </c>
    </row>
    <row r="15" spans="1:28" x14ac:dyDescent="0.3">
      <c r="A15" s="35" t="s">
        <v>80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1</v>
      </c>
      <c r="I15" s="36">
        <v>0</v>
      </c>
      <c r="J15" s="36">
        <v>0</v>
      </c>
      <c r="K15" s="36">
        <v>1</v>
      </c>
      <c r="L15" s="36">
        <v>0</v>
      </c>
      <c r="M15" s="36">
        <v>0</v>
      </c>
      <c r="N15" s="36">
        <v>0</v>
      </c>
      <c r="O15" s="36">
        <v>0</v>
      </c>
      <c r="P15" s="36">
        <v>1</v>
      </c>
      <c r="Q15" s="36">
        <v>1</v>
      </c>
      <c r="R15" s="36">
        <v>0</v>
      </c>
      <c r="S15" s="36">
        <v>0</v>
      </c>
      <c r="T15" s="36">
        <v>1</v>
      </c>
      <c r="U15" s="36">
        <v>0</v>
      </c>
      <c r="V15" s="36">
        <v>0</v>
      </c>
      <c r="W15" s="36">
        <v>3</v>
      </c>
      <c r="X15" s="36">
        <v>1</v>
      </c>
      <c r="Y15" s="36">
        <v>0</v>
      </c>
      <c r="Z15" s="36">
        <v>0</v>
      </c>
      <c r="AA15" s="44">
        <f t="shared" si="0"/>
        <v>9</v>
      </c>
      <c r="AB15" s="46">
        <f t="shared" si="2"/>
        <v>7.1999999999999993</v>
      </c>
    </row>
    <row r="16" spans="1:28" x14ac:dyDescent="0.3">
      <c r="A16" s="32" t="s">
        <v>18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48">
        <f t="shared" si="0"/>
        <v>1</v>
      </c>
      <c r="AB16" s="61">
        <f t="shared" si="2"/>
        <v>0.8</v>
      </c>
    </row>
    <row r="17" spans="1:28" x14ac:dyDescent="0.3">
      <c r="A17" s="32" t="s">
        <v>19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48">
        <f t="shared" si="0"/>
        <v>1</v>
      </c>
      <c r="AB17" s="61">
        <f t="shared" si="2"/>
        <v>0.8</v>
      </c>
    </row>
    <row r="18" spans="1:28" x14ac:dyDescent="0.3">
      <c r="A18" s="32" t="s">
        <v>20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1</v>
      </c>
      <c r="Q18" s="7">
        <v>1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48">
        <f t="shared" si="0"/>
        <v>3</v>
      </c>
      <c r="AB18" s="61">
        <f t="shared" si="2"/>
        <v>2.4</v>
      </c>
    </row>
    <row r="19" spans="1:28" x14ac:dyDescent="0.3">
      <c r="A19" s="32" t="s">
        <v>87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1</v>
      </c>
      <c r="U19" s="7">
        <v>0</v>
      </c>
      <c r="V19" s="7">
        <v>0</v>
      </c>
      <c r="W19" s="7">
        <v>3</v>
      </c>
      <c r="X19" s="7">
        <v>0</v>
      </c>
      <c r="Y19" s="7">
        <v>0</v>
      </c>
      <c r="Z19" s="7">
        <v>0</v>
      </c>
      <c r="AA19" s="48">
        <f t="shared" si="0"/>
        <v>4</v>
      </c>
      <c r="AB19" s="61">
        <f t="shared" si="2"/>
        <v>3.2</v>
      </c>
    </row>
    <row r="20" spans="1:28" x14ac:dyDescent="0.3">
      <c r="A20" s="35" t="s">
        <v>70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1</v>
      </c>
      <c r="H20" s="36">
        <v>0</v>
      </c>
      <c r="I20" s="36">
        <v>0</v>
      </c>
      <c r="J20" s="36">
        <v>0</v>
      </c>
      <c r="K20" s="36">
        <v>0</v>
      </c>
      <c r="L20" s="36">
        <v>1</v>
      </c>
      <c r="M20" s="36">
        <v>0</v>
      </c>
      <c r="N20" s="36">
        <v>1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44">
        <f t="shared" si="0"/>
        <v>3</v>
      </c>
      <c r="AB20" s="46">
        <f t="shared" si="2"/>
        <v>2.4</v>
      </c>
    </row>
    <row r="21" spans="1:28" x14ac:dyDescent="0.3">
      <c r="A21" s="32" t="s">
        <v>21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48">
        <f t="shared" si="0"/>
        <v>1</v>
      </c>
      <c r="AB21" s="61">
        <f t="shared" si="2"/>
        <v>0.8</v>
      </c>
    </row>
    <row r="22" spans="1:28" x14ac:dyDescent="0.3">
      <c r="A22" s="32" t="s">
        <v>22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1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48">
        <f t="shared" si="0"/>
        <v>1</v>
      </c>
      <c r="AB22" s="61">
        <f t="shared" si="2"/>
        <v>0.8</v>
      </c>
    </row>
    <row r="23" spans="1:28" x14ac:dyDescent="0.3">
      <c r="A23" s="32" t="s">
        <v>23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48">
        <f t="shared" si="0"/>
        <v>1</v>
      </c>
      <c r="AB23" s="61">
        <f t="shared" si="2"/>
        <v>0.8</v>
      </c>
    </row>
    <row r="24" spans="1:28" x14ac:dyDescent="0.3">
      <c r="A24" s="35" t="s">
        <v>74</v>
      </c>
      <c r="B24" s="36">
        <v>4</v>
      </c>
      <c r="C24" s="36">
        <v>1</v>
      </c>
      <c r="D24" s="36">
        <v>1</v>
      </c>
      <c r="E24" s="36">
        <v>0</v>
      </c>
      <c r="F24" s="36">
        <v>0</v>
      </c>
      <c r="G24" s="36">
        <v>1</v>
      </c>
      <c r="H24" s="36">
        <v>0</v>
      </c>
      <c r="I24" s="36">
        <v>0</v>
      </c>
      <c r="J24" s="36">
        <v>3</v>
      </c>
      <c r="K24" s="36">
        <v>2</v>
      </c>
      <c r="L24" s="36">
        <v>0</v>
      </c>
      <c r="M24" s="36">
        <v>0</v>
      </c>
      <c r="N24" s="36">
        <v>0</v>
      </c>
      <c r="O24" s="36">
        <v>2</v>
      </c>
      <c r="P24" s="36">
        <v>1</v>
      </c>
      <c r="Q24" s="36">
        <v>2</v>
      </c>
      <c r="R24" s="36">
        <v>1</v>
      </c>
      <c r="S24" s="36">
        <v>2</v>
      </c>
      <c r="T24" s="36">
        <v>1</v>
      </c>
      <c r="U24" s="36">
        <v>1</v>
      </c>
      <c r="V24" s="36">
        <v>0</v>
      </c>
      <c r="W24" s="36">
        <v>0</v>
      </c>
      <c r="X24" s="36">
        <v>3</v>
      </c>
      <c r="Y24" s="36">
        <v>0</v>
      </c>
      <c r="Z24" s="36">
        <v>1</v>
      </c>
      <c r="AA24" s="44">
        <f t="shared" si="0"/>
        <v>26</v>
      </c>
      <c r="AB24" s="46">
        <f t="shared" si="2"/>
        <v>20.8</v>
      </c>
    </row>
    <row r="25" spans="1:28" x14ac:dyDescent="0.3">
      <c r="A25" s="32" t="s">
        <v>54</v>
      </c>
      <c r="B25" s="33">
        <v>0</v>
      </c>
      <c r="C25" s="33">
        <v>1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48">
        <f t="shared" si="0"/>
        <v>1</v>
      </c>
      <c r="AB25" s="61">
        <f t="shared" si="2"/>
        <v>0.8</v>
      </c>
    </row>
    <row r="26" spans="1:28" x14ac:dyDescent="0.3">
      <c r="A26" s="32" t="s">
        <v>55</v>
      </c>
      <c r="B26" s="33">
        <v>1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48">
        <f t="shared" si="0"/>
        <v>1</v>
      </c>
      <c r="AB26" s="61">
        <f t="shared" si="2"/>
        <v>0.8</v>
      </c>
    </row>
    <row r="27" spans="1:28" x14ac:dyDescent="0.3">
      <c r="A27" s="32" t="s">
        <v>56</v>
      </c>
      <c r="B27" s="33">
        <v>2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48">
        <f t="shared" si="0"/>
        <v>2</v>
      </c>
      <c r="AB27" s="61">
        <f t="shared" si="2"/>
        <v>1.6</v>
      </c>
    </row>
    <row r="28" spans="1:28" s="2" customFormat="1" x14ac:dyDescent="0.3">
      <c r="A28" s="32" t="s">
        <v>24</v>
      </c>
      <c r="B28" s="7">
        <v>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2</v>
      </c>
      <c r="K28" s="7">
        <v>1</v>
      </c>
      <c r="L28" s="7">
        <v>0</v>
      </c>
      <c r="M28" s="7">
        <v>0</v>
      </c>
      <c r="N28" s="7">
        <v>0</v>
      </c>
      <c r="O28" s="7">
        <v>2</v>
      </c>
      <c r="P28" s="7">
        <v>1</v>
      </c>
      <c r="Q28" s="7">
        <v>1</v>
      </c>
      <c r="R28" s="7">
        <v>0</v>
      </c>
      <c r="S28" s="7">
        <v>1</v>
      </c>
      <c r="T28" s="7">
        <v>0</v>
      </c>
      <c r="U28" s="7">
        <v>1</v>
      </c>
      <c r="V28" s="7">
        <v>0</v>
      </c>
      <c r="W28" s="7">
        <v>0</v>
      </c>
      <c r="X28" s="7">
        <v>1</v>
      </c>
      <c r="Y28" s="7">
        <v>0</v>
      </c>
      <c r="Z28" s="7">
        <v>0</v>
      </c>
      <c r="AA28" s="48">
        <f t="shared" si="0"/>
        <v>11</v>
      </c>
      <c r="AB28" s="61">
        <f t="shared" si="2"/>
        <v>8.7999999999999989</v>
      </c>
    </row>
    <row r="29" spans="1:28" ht="15.75" customHeight="1" x14ac:dyDescent="0.3">
      <c r="A29" s="32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1</v>
      </c>
      <c r="H29" s="7">
        <v>0</v>
      </c>
      <c r="I29" s="7">
        <v>0</v>
      </c>
      <c r="J29" s="7">
        <v>1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1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1</v>
      </c>
      <c r="Y29" s="7">
        <v>0</v>
      </c>
      <c r="Z29" s="7">
        <v>1</v>
      </c>
      <c r="AA29" s="48">
        <f t="shared" si="0"/>
        <v>5</v>
      </c>
      <c r="AB29" s="61">
        <f t="shared" si="2"/>
        <v>4</v>
      </c>
    </row>
    <row r="30" spans="1:28" ht="15.75" customHeight="1" x14ac:dyDescent="0.3">
      <c r="A30" s="32" t="s">
        <v>26</v>
      </c>
      <c r="B30" s="7">
        <v>0</v>
      </c>
      <c r="C30" s="7">
        <v>0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1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1</v>
      </c>
      <c r="S30" s="7">
        <v>1</v>
      </c>
      <c r="T30" s="7">
        <v>1</v>
      </c>
      <c r="U30" s="7">
        <v>0</v>
      </c>
      <c r="V30" s="7">
        <v>0</v>
      </c>
      <c r="W30" s="7">
        <v>0</v>
      </c>
      <c r="X30" s="7">
        <v>1</v>
      </c>
      <c r="Y30" s="7">
        <v>0</v>
      </c>
      <c r="Z30" s="7">
        <v>0</v>
      </c>
      <c r="AA30" s="48">
        <f t="shared" si="0"/>
        <v>6</v>
      </c>
      <c r="AB30" s="61">
        <f t="shared" si="2"/>
        <v>4.8</v>
      </c>
    </row>
    <row r="31" spans="1:28" x14ac:dyDescent="0.3">
      <c r="A31" s="35" t="s">
        <v>79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1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44">
        <f t="shared" si="0"/>
        <v>1</v>
      </c>
      <c r="AB31" s="46">
        <f t="shared" si="2"/>
        <v>0.8</v>
      </c>
    </row>
    <row r="32" spans="1:28" x14ac:dyDescent="0.3">
      <c r="A32" s="32" t="s">
        <v>27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1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48">
        <f t="shared" si="0"/>
        <v>1</v>
      </c>
      <c r="AB32" s="47">
        <f t="shared" si="2"/>
        <v>0.8</v>
      </c>
    </row>
    <row r="33" spans="1:28" x14ac:dyDescent="0.3">
      <c r="A33" s="35" t="s">
        <v>73</v>
      </c>
      <c r="B33" s="36">
        <v>1</v>
      </c>
      <c r="C33" s="36">
        <v>0</v>
      </c>
      <c r="D33" s="36">
        <v>1</v>
      </c>
      <c r="E33" s="36">
        <v>0</v>
      </c>
      <c r="F33" s="36">
        <v>0</v>
      </c>
      <c r="G33" s="36">
        <v>0</v>
      </c>
      <c r="H33" s="36">
        <v>0</v>
      </c>
      <c r="I33" s="36">
        <v>1</v>
      </c>
      <c r="J33" s="36">
        <v>1</v>
      </c>
      <c r="K33" s="36">
        <v>1</v>
      </c>
      <c r="L33" s="36">
        <v>0</v>
      </c>
      <c r="M33" s="36">
        <v>1</v>
      </c>
      <c r="N33" s="36">
        <v>1</v>
      </c>
      <c r="O33" s="36">
        <v>0</v>
      </c>
      <c r="P33" s="36">
        <v>1</v>
      </c>
      <c r="Q33" s="36">
        <v>0</v>
      </c>
      <c r="R33" s="36">
        <v>2</v>
      </c>
      <c r="S33" s="36">
        <v>1</v>
      </c>
      <c r="T33" s="36">
        <v>1</v>
      </c>
      <c r="U33" s="36">
        <v>0</v>
      </c>
      <c r="V33" s="36">
        <v>1</v>
      </c>
      <c r="W33" s="36">
        <v>0</v>
      </c>
      <c r="X33" s="36">
        <v>1</v>
      </c>
      <c r="Y33" s="36">
        <v>1</v>
      </c>
      <c r="Z33" s="36">
        <v>0</v>
      </c>
      <c r="AA33" s="44">
        <f t="shared" si="0"/>
        <v>15</v>
      </c>
      <c r="AB33" s="46">
        <f t="shared" si="2"/>
        <v>12</v>
      </c>
    </row>
    <row r="34" spans="1:28" x14ac:dyDescent="0.3">
      <c r="A34" s="34" t="s">
        <v>57</v>
      </c>
      <c r="B34" s="33">
        <v>1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48">
        <f t="shared" si="0"/>
        <v>1</v>
      </c>
      <c r="AB34" s="47">
        <f t="shared" si="2"/>
        <v>0.8</v>
      </c>
    </row>
    <row r="35" spans="1:28" x14ac:dyDescent="0.3">
      <c r="A35" s="32" t="s">
        <v>28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1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33">
        <v>0</v>
      </c>
      <c r="Z35" s="33">
        <v>0</v>
      </c>
      <c r="AA35" s="48">
        <f t="shared" si="0"/>
        <v>1</v>
      </c>
      <c r="AB35" s="47">
        <f t="shared" si="2"/>
        <v>0.8</v>
      </c>
    </row>
    <row r="36" spans="1:28" x14ac:dyDescent="0.3">
      <c r="A36" s="32" t="s">
        <v>67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1</v>
      </c>
      <c r="S36" s="7">
        <v>1</v>
      </c>
      <c r="T36" s="7">
        <v>1</v>
      </c>
      <c r="U36" s="7">
        <v>0</v>
      </c>
      <c r="V36" s="7">
        <v>0</v>
      </c>
      <c r="W36" s="7">
        <v>0</v>
      </c>
      <c r="X36" s="7">
        <v>0</v>
      </c>
      <c r="Y36" s="33">
        <v>0</v>
      </c>
      <c r="Z36" s="33">
        <v>0</v>
      </c>
      <c r="AA36" s="48">
        <f t="shared" si="0"/>
        <v>3</v>
      </c>
      <c r="AB36" s="47">
        <f t="shared" si="2"/>
        <v>2.4</v>
      </c>
    </row>
    <row r="37" spans="1:28" x14ac:dyDescent="0.3">
      <c r="A37" s="32" t="s">
        <v>29</v>
      </c>
      <c r="B37" s="7">
        <v>0</v>
      </c>
      <c r="C37" s="7">
        <v>0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1</v>
      </c>
      <c r="L37" s="7">
        <v>0</v>
      </c>
      <c r="M37" s="7">
        <v>0</v>
      </c>
      <c r="N37" s="7">
        <v>1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33">
        <v>0</v>
      </c>
      <c r="Z37" s="33">
        <v>0</v>
      </c>
      <c r="AA37" s="48">
        <f t="shared" si="0"/>
        <v>3</v>
      </c>
      <c r="AB37" s="47">
        <f t="shared" si="2"/>
        <v>2.4</v>
      </c>
    </row>
    <row r="38" spans="1:28" x14ac:dyDescent="0.3">
      <c r="A38" s="32" t="s">
        <v>30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1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1</v>
      </c>
      <c r="W38" s="7">
        <v>0</v>
      </c>
      <c r="X38" s="7">
        <v>0</v>
      </c>
      <c r="Y38" s="33">
        <v>0</v>
      </c>
      <c r="Z38" s="33">
        <v>0</v>
      </c>
      <c r="AA38" s="48">
        <f t="shared" si="0"/>
        <v>2</v>
      </c>
      <c r="AB38" s="47">
        <f t="shared" si="2"/>
        <v>1.6</v>
      </c>
    </row>
    <row r="39" spans="1:28" x14ac:dyDescent="0.3">
      <c r="A39" s="32" t="s">
        <v>31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33">
        <v>0</v>
      </c>
      <c r="Z39" s="33">
        <v>0</v>
      </c>
      <c r="AA39" s="48">
        <f t="shared" si="0"/>
        <v>2</v>
      </c>
      <c r="AB39" s="47">
        <f t="shared" si="2"/>
        <v>1.6</v>
      </c>
    </row>
    <row r="40" spans="1:28" x14ac:dyDescent="0.3">
      <c r="A40" s="32" t="s">
        <v>32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1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33">
        <v>0</v>
      </c>
      <c r="Z40" s="33">
        <v>0</v>
      </c>
      <c r="AA40" s="48">
        <f t="shared" si="0"/>
        <v>1</v>
      </c>
      <c r="AB40" s="47">
        <f t="shared" si="2"/>
        <v>0.8</v>
      </c>
    </row>
    <row r="41" spans="1:28" x14ac:dyDescent="0.3">
      <c r="A41" s="32" t="s">
        <v>88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1</v>
      </c>
      <c r="Y41" s="7">
        <v>1</v>
      </c>
      <c r="Z41" s="7">
        <v>0</v>
      </c>
      <c r="AA41" s="48">
        <f t="shared" si="0"/>
        <v>2</v>
      </c>
      <c r="AB41" s="47">
        <f t="shared" si="2"/>
        <v>1.6</v>
      </c>
    </row>
    <row r="42" spans="1:28" x14ac:dyDescent="0.3">
      <c r="A42" s="35" t="s">
        <v>72</v>
      </c>
      <c r="B42" s="36">
        <v>2</v>
      </c>
      <c r="C42" s="36">
        <v>4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1</v>
      </c>
      <c r="K42" s="36">
        <v>0</v>
      </c>
      <c r="L42" s="36">
        <v>1</v>
      </c>
      <c r="M42" s="36">
        <v>0</v>
      </c>
      <c r="N42" s="36">
        <v>0</v>
      </c>
      <c r="O42" s="36">
        <v>1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1</v>
      </c>
      <c r="Z42" s="36">
        <v>0</v>
      </c>
      <c r="AA42" s="44">
        <f t="shared" si="0"/>
        <v>10</v>
      </c>
      <c r="AB42" s="46">
        <f t="shared" si="2"/>
        <v>8</v>
      </c>
    </row>
    <row r="43" spans="1:28" x14ac:dyDescent="0.3">
      <c r="A43" s="32" t="s">
        <v>33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1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48">
        <f t="shared" si="0"/>
        <v>1</v>
      </c>
      <c r="AB43" s="47">
        <f t="shared" ref="AB43:AB74" si="3">(AA43/AA$59)*100</f>
        <v>0.8</v>
      </c>
    </row>
    <row r="44" spans="1:28" x14ac:dyDescent="0.3">
      <c r="A44" s="32" t="s">
        <v>34</v>
      </c>
      <c r="B44" s="7">
        <v>0</v>
      </c>
      <c r="C44" s="7">
        <v>1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48">
        <f t="shared" si="0"/>
        <v>2</v>
      </c>
      <c r="AB44" s="47">
        <f t="shared" si="3"/>
        <v>1.6</v>
      </c>
    </row>
    <row r="45" spans="1:28" x14ac:dyDescent="0.3">
      <c r="A45" s="32" t="s">
        <v>89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48">
        <f t="shared" si="0"/>
        <v>0</v>
      </c>
      <c r="AB45" s="47">
        <f t="shared" si="3"/>
        <v>0</v>
      </c>
    </row>
    <row r="46" spans="1:28" x14ac:dyDescent="0.3">
      <c r="A46" s="62" t="s">
        <v>58</v>
      </c>
      <c r="B46" s="7">
        <v>2</v>
      </c>
      <c r="C46" s="7">
        <v>2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1</v>
      </c>
      <c r="Z46" s="7">
        <v>0</v>
      </c>
      <c r="AA46" s="48">
        <f t="shared" si="0"/>
        <v>5</v>
      </c>
      <c r="AB46" s="47">
        <f t="shared" si="3"/>
        <v>4</v>
      </c>
    </row>
    <row r="47" spans="1:28" x14ac:dyDescent="0.3">
      <c r="A47" s="32" t="s">
        <v>35</v>
      </c>
      <c r="B47" s="7">
        <v>0</v>
      </c>
      <c r="C47" s="7">
        <v>1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1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48">
        <f t="shared" si="0"/>
        <v>2</v>
      </c>
      <c r="AB47" s="47">
        <f t="shared" si="3"/>
        <v>1.6</v>
      </c>
    </row>
    <row r="48" spans="1:28" x14ac:dyDescent="0.3">
      <c r="A48" s="35" t="s">
        <v>81</v>
      </c>
      <c r="B48" s="36">
        <v>2</v>
      </c>
      <c r="C48" s="36">
        <v>2</v>
      </c>
      <c r="D48" s="36">
        <v>0</v>
      </c>
      <c r="E48" s="36">
        <v>3</v>
      </c>
      <c r="F48" s="36">
        <v>0</v>
      </c>
      <c r="G48" s="36">
        <v>2</v>
      </c>
      <c r="H48" s="36">
        <v>0</v>
      </c>
      <c r="I48" s="36">
        <v>0</v>
      </c>
      <c r="J48" s="36">
        <v>2</v>
      </c>
      <c r="K48" s="36">
        <v>1</v>
      </c>
      <c r="L48" s="36">
        <v>2</v>
      </c>
      <c r="M48" s="36">
        <v>4</v>
      </c>
      <c r="N48" s="36">
        <v>2</v>
      </c>
      <c r="O48" s="36">
        <v>2</v>
      </c>
      <c r="P48" s="36">
        <v>2</v>
      </c>
      <c r="Q48" s="36">
        <v>0</v>
      </c>
      <c r="R48" s="36">
        <v>3</v>
      </c>
      <c r="S48" s="36">
        <v>3</v>
      </c>
      <c r="T48" s="36">
        <v>5</v>
      </c>
      <c r="U48" s="36">
        <v>1</v>
      </c>
      <c r="V48" s="36">
        <v>4</v>
      </c>
      <c r="W48" s="36">
        <v>3</v>
      </c>
      <c r="X48" s="36">
        <v>2</v>
      </c>
      <c r="Y48" s="36">
        <v>0</v>
      </c>
      <c r="Z48" s="36">
        <v>2</v>
      </c>
      <c r="AA48" s="44">
        <f t="shared" si="0"/>
        <v>47</v>
      </c>
      <c r="AB48" s="46">
        <f t="shared" si="3"/>
        <v>37.6</v>
      </c>
    </row>
    <row r="49" spans="1:28" x14ac:dyDescent="0.3">
      <c r="A49" s="32" t="s">
        <v>36</v>
      </c>
      <c r="B49" s="7">
        <v>1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1</v>
      </c>
      <c r="M49" s="7">
        <v>1</v>
      </c>
      <c r="N49" s="7">
        <v>0</v>
      </c>
      <c r="O49" s="7">
        <v>0</v>
      </c>
      <c r="P49" s="7">
        <v>0</v>
      </c>
      <c r="Q49" s="7">
        <v>0</v>
      </c>
      <c r="R49" s="7">
        <v>1</v>
      </c>
      <c r="S49" s="7">
        <v>2</v>
      </c>
      <c r="T49" s="7">
        <v>2</v>
      </c>
      <c r="U49" s="7">
        <v>0</v>
      </c>
      <c r="V49" s="7">
        <v>0</v>
      </c>
      <c r="W49" s="7">
        <v>2</v>
      </c>
      <c r="X49" s="7">
        <v>0</v>
      </c>
      <c r="Y49" s="7">
        <v>0</v>
      </c>
      <c r="Z49" s="7">
        <v>0</v>
      </c>
      <c r="AA49" s="48">
        <f t="shared" si="0"/>
        <v>10</v>
      </c>
      <c r="AB49" s="47">
        <f t="shared" si="3"/>
        <v>8</v>
      </c>
    </row>
    <row r="50" spans="1:28" x14ac:dyDescent="0.3">
      <c r="A50" s="32" t="s">
        <v>37</v>
      </c>
      <c r="B50" s="7">
        <v>0</v>
      </c>
      <c r="C50" s="7">
        <v>1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</v>
      </c>
      <c r="P50" s="7">
        <v>0</v>
      </c>
      <c r="Q50" s="7">
        <v>0</v>
      </c>
      <c r="R50" s="7">
        <v>1</v>
      </c>
      <c r="S50" s="7">
        <v>0</v>
      </c>
      <c r="T50" s="7">
        <v>1</v>
      </c>
      <c r="U50" s="7">
        <v>0</v>
      </c>
      <c r="V50" s="7">
        <v>0</v>
      </c>
      <c r="W50" s="7">
        <v>1</v>
      </c>
      <c r="X50" s="7">
        <v>1</v>
      </c>
      <c r="Y50" s="7">
        <v>0</v>
      </c>
      <c r="Z50" s="7">
        <v>0</v>
      </c>
      <c r="AA50" s="48">
        <f t="shared" si="0"/>
        <v>6</v>
      </c>
      <c r="AB50" s="47">
        <f t="shared" si="3"/>
        <v>4.8</v>
      </c>
    </row>
    <row r="51" spans="1:28" x14ac:dyDescent="0.3">
      <c r="A51" s="32" t="s">
        <v>38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48">
        <f t="shared" si="0"/>
        <v>1</v>
      </c>
      <c r="AB51" s="47">
        <f t="shared" si="3"/>
        <v>0.8</v>
      </c>
    </row>
    <row r="52" spans="1:28" x14ac:dyDescent="0.3">
      <c r="A52" s="32" t="s">
        <v>39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1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1</v>
      </c>
      <c r="O52" s="7">
        <v>0</v>
      </c>
      <c r="P52" s="7">
        <v>1</v>
      </c>
      <c r="Q52" s="7">
        <v>0</v>
      </c>
      <c r="R52" s="7">
        <v>1</v>
      </c>
      <c r="S52" s="7">
        <v>0</v>
      </c>
      <c r="T52" s="7">
        <v>0</v>
      </c>
      <c r="U52" s="7">
        <v>0</v>
      </c>
      <c r="V52" s="7">
        <v>2</v>
      </c>
      <c r="W52" s="7">
        <v>0</v>
      </c>
      <c r="X52" s="7">
        <v>0</v>
      </c>
      <c r="Y52" s="7">
        <v>0</v>
      </c>
      <c r="Z52" s="7">
        <v>0</v>
      </c>
      <c r="AA52" s="48">
        <f t="shared" si="0"/>
        <v>7</v>
      </c>
      <c r="AB52" s="47">
        <f t="shared" si="3"/>
        <v>5.6000000000000005</v>
      </c>
    </row>
    <row r="53" spans="1:28" x14ac:dyDescent="0.3">
      <c r="A53" s="32" t="s">
        <v>59</v>
      </c>
      <c r="B53" s="7">
        <v>0</v>
      </c>
      <c r="C53" s="7">
        <v>0</v>
      </c>
      <c r="D53" s="7">
        <v>0</v>
      </c>
      <c r="E53" s="7">
        <v>1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1</v>
      </c>
      <c r="W53" s="7">
        <v>0</v>
      </c>
      <c r="X53" s="7">
        <v>0</v>
      </c>
      <c r="Y53" s="7">
        <v>0</v>
      </c>
      <c r="Z53" s="7">
        <v>0</v>
      </c>
      <c r="AA53" s="48">
        <f t="shared" si="0"/>
        <v>2</v>
      </c>
      <c r="AB53" s="47">
        <f t="shared" si="3"/>
        <v>1.6</v>
      </c>
    </row>
    <row r="54" spans="1:28" x14ac:dyDescent="0.3">
      <c r="A54" s="32" t="s">
        <v>40</v>
      </c>
      <c r="B54" s="7">
        <v>0</v>
      </c>
      <c r="C54" s="7">
        <v>0</v>
      </c>
      <c r="D54" s="7">
        <v>0</v>
      </c>
      <c r="E54" s="7">
        <v>1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1</v>
      </c>
      <c r="M54" s="7">
        <v>0</v>
      </c>
      <c r="N54" s="7">
        <v>0</v>
      </c>
      <c r="O54" s="7">
        <v>0</v>
      </c>
      <c r="P54" s="7">
        <v>1</v>
      </c>
      <c r="Q54" s="7">
        <v>0</v>
      </c>
      <c r="R54" s="7">
        <v>0</v>
      </c>
      <c r="S54" s="7">
        <v>0</v>
      </c>
      <c r="T54" s="7">
        <v>1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1</v>
      </c>
      <c r="AA54" s="48">
        <f t="shared" si="0"/>
        <v>5</v>
      </c>
      <c r="AB54" s="47">
        <f t="shared" si="3"/>
        <v>4</v>
      </c>
    </row>
    <row r="55" spans="1:28" x14ac:dyDescent="0.3">
      <c r="A55" s="34" t="s">
        <v>60</v>
      </c>
      <c r="B55" s="7">
        <v>1</v>
      </c>
      <c r="C55" s="7">
        <v>1</v>
      </c>
      <c r="D55" s="7">
        <v>0</v>
      </c>
      <c r="E55" s="7">
        <v>1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1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48">
        <f t="shared" si="0"/>
        <v>4</v>
      </c>
      <c r="AB55" s="47">
        <f t="shared" si="3"/>
        <v>3.2</v>
      </c>
    </row>
    <row r="56" spans="1:28" x14ac:dyDescent="0.3">
      <c r="A56" s="32" t="s">
        <v>41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</v>
      </c>
      <c r="K56" s="7">
        <v>1</v>
      </c>
      <c r="L56" s="7">
        <v>0</v>
      </c>
      <c r="M56" s="7">
        <v>2</v>
      </c>
      <c r="N56" s="7">
        <v>1</v>
      </c>
      <c r="O56" s="7">
        <v>1</v>
      </c>
      <c r="P56" s="7">
        <v>0</v>
      </c>
      <c r="Q56" s="7">
        <v>0</v>
      </c>
      <c r="R56" s="7">
        <v>0</v>
      </c>
      <c r="S56" s="7">
        <v>1</v>
      </c>
      <c r="T56" s="7">
        <v>1</v>
      </c>
      <c r="U56" s="7">
        <v>0</v>
      </c>
      <c r="V56" s="7">
        <v>1</v>
      </c>
      <c r="W56" s="7">
        <v>0</v>
      </c>
      <c r="X56" s="7">
        <v>1</v>
      </c>
      <c r="Y56" s="7">
        <v>0</v>
      </c>
      <c r="Z56" s="7">
        <v>1</v>
      </c>
      <c r="AA56" s="48">
        <f t="shared" si="0"/>
        <v>11</v>
      </c>
      <c r="AB56" s="47">
        <f t="shared" si="3"/>
        <v>8.7999999999999989</v>
      </c>
    </row>
    <row r="57" spans="1:28" x14ac:dyDescent="0.3">
      <c r="A57" s="32" t="s">
        <v>42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48">
        <f t="shared" si="0"/>
        <v>1</v>
      </c>
      <c r="AB57" s="47">
        <f t="shared" si="3"/>
        <v>0.8</v>
      </c>
    </row>
    <row r="58" spans="1:28" x14ac:dyDescent="0.3">
      <c r="A58" s="35" t="s">
        <v>43</v>
      </c>
      <c r="B58" s="36">
        <v>0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1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44">
        <f>SUM(B58:Z58)</f>
        <v>1</v>
      </c>
      <c r="AB58" s="46">
        <f t="shared" si="3"/>
        <v>0.8</v>
      </c>
    </row>
    <row r="59" spans="1:28" x14ac:dyDescent="0.3">
      <c r="A59" s="39" t="s">
        <v>13</v>
      </c>
      <c r="B59" s="26">
        <v>10</v>
      </c>
      <c r="C59" s="26">
        <v>8</v>
      </c>
      <c r="D59" s="26">
        <v>4</v>
      </c>
      <c r="E59" s="26">
        <v>4</v>
      </c>
      <c r="F59" s="26">
        <v>0</v>
      </c>
      <c r="G59" s="26">
        <v>4</v>
      </c>
      <c r="H59" s="26">
        <v>1</v>
      </c>
      <c r="I59" s="26">
        <v>1</v>
      </c>
      <c r="J59" s="26">
        <v>9</v>
      </c>
      <c r="K59" s="26">
        <v>5</v>
      </c>
      <c r="L59" s="26">
        <v>4</v>
      </c>
      <c r="M59" s="26">
        <v>5</v>
      </c>
      <c r="N59" s="26">
        <v>4</v>
      </c>
      <c r="O59" s="26">
        <v>5</v>
      </c>
      <c r="P59" s="26">
        <v>6</v>
      </c>
      <c r="Q59" s="26">
        <v>4</v>
      </c>
      <c r="R59" s="26">
        <v>7</v>
      </c>
      <c r="S59" s="26">
        <v>7</v>
      </c>
      <c r="T59" s="26">
        <v>9</v>
      </c>
      <c r="U59" s="26">
        <v>3</v>
      </c>
      <c r="V59" s="26">
        <v>5</v>
      </c>
      <c r="W59" s="26">
        <v>6</v>
      </c>
      <c r="X59" s="26">
        <f>SUM(X8+X12+X15+X20+X24+X31+X33+X42+X48+X58)</f>
        <v>8</v>
      </c>
      <c r="Y59" s="26">
        <f t="shared" ref="Y59" si="4">SUM(Y8+Y12+Y15+Y20+Y24+Y31+Y33+Y42+Y48+Y58)</f>
        <v>3</v>
      </c>
      <c r="Z59" s="26">
        <f>SUM(Z8+Z12+Z15+Z20+Z24+Z31+Z33+Z42+Z48+Z58)</f>
        <v>3</v>
      </c>
      <c r="AA59" s="44">
        <f>SUM(B59:Z59)</f>
        <v>125</v>
      </c>
      <c r="AB59" s="46">
        <f t="shared" si="3"/>
        <v>100</v>
      </c>
    </row>
    <row r="61" spans="1:28" x14ac:dyDescent="0.3">
      <c r="A61" s="60" t="s">
        <v>64</v>
      </c>
    </row>
    <row r="62" spans="1:28" x14ac:dyDescent="0.3">
      <c r="A62" s="60" t="s">
        <v>103</v>
      </c>
    </row>
  </sheetData>
  <mergeCells count="1">
    <mergeCell ref="A2:A5"/>
  </mergeCells>
  <pageMargins left="0.7" right="0.7" top="0.75" bottom="0.75" header="0.3" footer="0.3"/>
  <pageSetup scale="7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"/>
  <sheetViews>
    <sheetView showGridLines="0" zoomScale="90" zoomScaleNormal="90" workbookViewId="0">
      <selection activeCell="D39" sqref="D39"/>
    </sheetView>
  </sheetViews>
  <sheetFormatPr baseColWidth="10" defaultRowHeight="14.4" x14ac:dyDescent="0.3"/>
  <cols>
    <col min="1" max="7" width="15.6640625" customWidth="1"/>
    <col min="8" max="17" width="7" customWidth="1"/>
  </cols>
  <sheetData>
    <row r="1" spans="1:13" ht="15.6" x14ac:dyDescent="0.3">
      <c r="C1" s="57" t="s">
        <v>101</v>
      </c>
      <c r="D1" s="13"/>
    </row>
    <row r="2" spans="1:13" ht="15.6" x14ac:dyDescent="0.3">
      <c r="C2" s="11" t="s">
        <v>90</v>
      </c>
      <c r="D2" s="11"/>
      <c r="E2" s="3"/>
      <c r="F2" s="3"/>
      <c r="G2" s="3"/>
      <c r="H2" s="3"/>
      <c r="I2" s="3"/>
      <c r="J2" s="3"/>
    </row>
    <row r="3" spans="1:13" ht="15.6" x14ac:dyDescent="0.3">
      <c r="C3" s="14" t="s">
        <v>102</v>
      </c>
      <c r="D3" s="12"/>
      <c r="E3" s="4"/>
      <c r="F3" s="4"/>
      <c r="G3" s="4"/>
      <c r="H3" s="4"/>
      <c r="I3" s="4"/>
      <c r="J3" s="4"/>
    </row>
    <row r="4" spans="1:13" ht="15.6" x14ac:dyDescent="0.3">
      <c r="C4" s="14" t="s">
        <v>86</v>
      </c>
      <c r="D4" s="14"/>
      <c r="E4" s="3"/>
      <c r="F4" s="3"/>
      <c r="G4" s="3"/>
      <c r="H4" s="3"/>
      <c r="I4" s="3"/>
      <c r="J4" s="3"/>
    </row>
    <row r="5" spans="1:13" ht="15.6" x14ac:dyDescent="0.3">
      <c r="C5" s="11" t="s">
        <v>97</v>
      </c>
      <c r="D5" s="11"/>
      <c r="E5" s="3"/>
      <c r="F5" s="3"/>
      <c r="G5" s="3"/>
      <c r="H5" s="3"/>
      <c r="I5" s="3"/>
      <c r="J5" s="3"/>
    </row>
    <row r="6" spans="1:13" ht="8.25" customHeight="1" x14ac:dyDescent="0.3">
      <c r="C6" s="69"/>
      <c r="D6" s="69"/>
      <c r="E6" s="69"/>
      <c r="F6" s="69"/>
      <c r="G6" s="69"/>
      <c r="H6" s="69"/>
      <c r="I6" s="69"/>
      <c r="J6" s="1"/>
      <c r="K6" s="1"/>
      <c r="L6" s="1"/>
      <c r="M6" s="1"/>
    </row>
    <row r="7" spans="1:13" ht="44.25" customHeight="1" x14ac:dyDescent="0.3">
      <c r="A7" s="65" t="s">
        <v>2</v>
      </c>
      <c r="B7" s="70" t="s">
        <v>65</v>
      </c>
      <c r="C7" s="71"/>
      <c r="D7" s="70" t="s">
        <v>66</v>
      </c>
      <c r="E7" s="71"/>
      <c r="F7" s="65" t="s">
        <v>13</v>
      </c>
      <c r="G7" s="67" t="s">
        <v>63</v>
      </c>
    </row>
    <row r="8" spans="1:13" ht="31.5" customHeight="1" x14ac:dyDescent="0.3">
      <c r="A8" s="66"/>
      <c r="B8" s="41" t="s">
        <v>61</v>
      </c>
      <c r="C8" s="42" t="s">
        <v>84</v>
      </c>
      <c r="D8" s="41" t="s">
        <v>61</v>
      </c>
      <c r="E8" s="42" t="s">
        <v>83</v>
      </c>
      <c r="F8" s="66"/>
      <c r="G8" s="68"/>
    </row>
    <row r="9" spans="1:13" ht="15" customHeight="1" x14ac:dyDescent="0.3">
      <c r="A9" s="7">
        <v>2000</v>
      </c>
      <c r="B9" s="31">
        <v>8</v>
      </c>
      <c r="C9" s="43">
        <f>B9/G9*100000</f>
        <v>0.1560779484490144</v>
      </c>
      <c r="D9" s="31">
        <v>2</v>
      </c>
      <c r="E9" s="43">
        <f>D9/G9*100000</f>
        <v>3.9019487112253601E-2</v>
      </c>
      <c r="F9" s="31">
        <f t="shared" ref="F9:F22" si="0">+B9+D9</f>
        <v>10</v>
      </c>
      <c r="G9" s="16">
        <v>5125644</v>
      </c>
    </row>
    <row r="10" spans="1:13" ht="15" customHeight="1" x14ac:dyDescent="0.3">
      <c r="A10" s="7">
        <v>2001</v>
      </c>
      <c r="B10" s="31">
        <v>7</v>
      </c>
      <c r="C10" s="43">
        <f t="shared" ref="C10:C33" si="1">B10/G10*100000</f>
        <v>0.13472840101639105</v>
      </c>
      <c r="D10" s="31">
        <v>1</v>
      </c>
      <c r="E10" s="43">
        <f t="shared" ref="E10:E33" si="2">D10/G10*100000</f>
        <v>1.9246914430913011E-2</v>
      </c>
      <c r="F10" s="31">
        <f t="shared" si="0"/>
        <v>8</v>
      </c>
      <c r="G10" s="16">
        <v>5195638</v>
      </c>
    </row>
    <row r="11" spans="1:13" ht="15" customHeight="1" x14ac:dyDescent="0.3">
      <c r="A11" s="7">
        <v>2002</v>
      </c>
      <c r="B11" s="31">
        <v>4</v>
      </c>
      <c r="C11" s="43">
        <f t="shared" si="1"/>
        <v>7.5992649231039877E-2</v>
      </c>
      <c r="D11" s="31">
        <v>0</v>
      </c>
      <c r="E11" s="43">
        <f t="shared" si="2"/>
        <v>0</v>
      </c>
      <c r="F11" s="31">
        <f t="shared" si="0"/>
        <v>4</v>
      </c>
      <c r="G11" s="16">
        <v>5263667</v>
      </c>
    </row>
    <row r="12" spans="1:13" ht="15" customHeight="1" x14ac:dyDescent="0.3">
      <c r="A12" s="7">
        <v>2003</v>
      </c>
      <c r="B12" s="31">
        <v>0</v>
      </c>
      <c r="C12" s="43">
        <f t="shared" si="1"/>
        <v>0</v>
      </c>
      <c r="D12" s="31">
        <v>4</v>
      </c>
      <c r="E12" s="43">
        <f t="shared" si="2"/>
        <v>7.5042117388384233E-2</v>
      </c>
      <c r="F12" s="31">
        <f t="shared" si="0"/>
        <v>4</v>
      </c>
      <c r="G12" s="16">
        <v>5330340</v>
      </c>
    </row>
    <row r="13" spans="1:13" ht="15" customHeight="1" x14ac:dyDescent="0.3">
      <c r="A13" s="7">
        <v>2004</v>
      </c>
      <c r="B13" s="31">
        <v>0</v>
      </c>
      <c r="C13" s="43">
        <f t="shared" si="1"/>
        <v>0</v>
      </c>
      <c r="D13" s="31">
        <v>0</v>
      </c>
      <c r="E13" s="43">
        <f t="shared" si="2"/>
        <v>0</v>
      </c>
      <c r="F13" s="31">
        <f t="shared" si="0"/>
        <v>0</v>
      </c>
      <c r="G13" s="16">
        <v>5396150</v>
      </c>
    </row>
    <row r="14" spans="1:13" ht="15" customHeight="1" x14ac:dyDescent="0.3">
      <c r="A14" s="7">
        <v>2005</v>
      </c>
      <c r="B14" s="31">
        <v>2</v>
      </c>
      <c r="C14" s="43">
        <f t="shared" si="1"/>
        <v>3.6624381986444215E-2</v>
      </c>
      <c r="D14" s="31">
        <v>2</v>
      </c>
      <c r="E14" s="43">
        <f t="shared" si="2"/>
        <v>3.6624381986444215E-2</v>
      </c>
      <c r="F14" s="31">
        <f t="shared" si="0"/>
        <v>4</v>
      </c>
      <c r="G14" s="16">
        <v>5460843</v>
      </c>
    </row>
    <row r="15" spans="1:13" ht="15" customHeight="1" x14ac:dyDescent="0.3">
      <c r="A15" s="7">
        <v>2006</v>
      </c>
      <c r="B15" s="31">
        <v>0</v>
      </c>
      <c r="C15" s="43">
        <f t="shared" si="1"/>
        <v>0</v>
      </c>
      <c r="D15" s="31">
        <v>1</v>
      </c>
      <c r="E15" s="43">
        <f t="shared" si="2"/>
        <v>1.8089329086682437E-2</v>
      </c>
      <c r="F15" s="31">
        <f t="shared" si="0"/>
        <v>1</v>
      </c>
      <c r="G15" s="16">
        <v>5528121</v>
      </c>
    </row>
    <row r="16" spans="1:13" ht="15" customHeight="1" x14ac:dyDescent="0.3">
      <c r="A16" s="7">
        <v>2007</v>
      </c>
      <c r="B16" s="31">
        <v>0</v>
      </c>
      <c r="C16" s="43">
        <f t="shared" si="1"/>
        <v>0</v>
      </c>
      <c r="D16" s="31">
        <v>1</v>
      </c>
      <c r="E16" s="43">
        <f t="shared" si="2"/>
        <v>1.7872525995589059E-2</v>
      </c>
      <c r="F16" s="31">
        <f t="shared" si="0"/>
        <v>1</v>
      </c>
      <c r="G16" s="16">
        <v>5595180</v>
      </c>
    </row>
    <row r="17" spans="1:7" x14ac:dyDescent="0.3">
      <c r="A17" s="7">
        <v>2008</v>
      </c>
      <c r="B17" s="31">
        <v>7</v>
      </c>
      <c r="C17" s="43">
        <f t="shared" si="1"/>
        <v>0.12362906406263827</v>
      </c>
      <c r="D17" s="31">
        <v>2</v>
      </c>
      <c r="E17" s="43">
        <f t="shared" si="2"/>
        <v>3.5322589732182358E-2</v>
      </c>
      <c r="F17" s="31">
        <f t="shared" si="0"/>
        <v>9</v>
      </c>
      <c r="G17" s="16">
        <v>5662099</v>
      </c>
    </row>
    <row r="18" spans="1:7" x14ac:dyDescent="0.3">
      <c r="A18" s="7">
        <v>2009</v>
      </c>
      <c r="B18" s="31">
        <v>2</v>
      </c>
      <c r="C18" s="43">
        <f t="shared" si="1"/>
        <v>3.4901717635680861E-2</v>
      </c>
      <c r="D18" s="31">
        <v>3</v>
      </c>
      <c r="E18" s="43">
        <f t="shared" si="2"/>
        <v>5.2352576453521295E-2</v>
      </c>
      <c r="F18" s="31">
        <f t="shared" si="0"/>
        <v>5</v>
      </c>
      <c r="G18" s="16">
        <v>5730377</v>
      </c>
    </row>
    <row r="19" spans="1:7" x14ac:dyDescent="0.3">
      <c r="A19" s="7">
        <v>2010</v>
      </c>
      <c r="B19" s="31">
        <v>4</v>
      </c>
      <c r="C19" s="43">
        <f t="shared" si="1"/>
        <v>6.8963614796833189E-2</v>
      </c>
      <c r="D19" s="31">
        <v>0</v>
      </c>
      <c r="E19" s="43">
        <f t="shared" si="2"/>
        <v>0</v>
      </c>
      <c r="F19" s="31">
        <f t="shared" si="0"/>
        <v>4</v>
      </c>
      <c r="G19" s="16">
        <v>5800160</v>
      </c>
    </row>
    <row r="20" spans="1:7" x14ac:dyDescent="0.3">
      <c r="A20" s="7">
        <v>2011</v>
      </c>
      <c r="B20" s="31">
        <v>3</v>
      </c>
      <c r="C20" s="43">
        <f t="shared" si="1"/>
        <v>5.1114369936163265E-2</v>
      </c>
      <c r="D20" s="31">
        <v>2</v>
      </c>
      <c r="E20" s="43">
        <f t="shared" si="2"/>
        <v>3.4076246624108845E-2</v>
      </c>
      <c r="F20" s="31">
        <f t="shared" si="0"/>
        <v>5</v>
      </c>
      <c r="G20" s="16">
        <v>5869191</v>
      </c>
    </row>
    <row r="21" spans="1:7" x14ac:dyDescent="0.3">
      <c r="A21" s="7">
        <v>2012</v>
      </c>
      <c r="B21" s="31">
        <v>3</v>
      </c>
      <c r="C21" s="43">
        <f t="shared" si="1"/>
        <v>5.0539798743782761E-2</v>
      </c>
      <c r="D21" s="31">
        <v>1</v>
      </c>
      <c r="E21" s="43">
        <f t="shared" si="2"/>
        <v>1.6846599581260922E-2</v>
      </c>
      <c r="F21" s="31">
        <f t="shared" si="0"/>
        <v>4</v>
      </c>
      <c r="G21" s="16">
        <v>5935916</v>
      </c>
    </row>
    <row r="22" spans="1:7" x14ac:dyDescent="0.3">
      <c r="A22" s="7" t="s">
        <v>0</v>
      </c>
      <c r="B22" s="31">
        <v>3</v>
      </c>
      <c r="C22" s="43">
        <f t="shared" si="1"/>
        <v>4.9990410172981808E-2</v>
      </c>
      <c r="D22" s="31">
        <v>2</v>
      </c>
      <c r="E22" s="43">
        <f t="shared" si="2"/>
        <v>3.332694011532121E-2</v>
      </c>
      <c r="F22" s="31">
        <f t="shared" si="0"/>
        <v>5</v>
      </c>
      <c r="G22" s="16">
        <v>6001151</v>
      </c>
    </row>
    <row r="23" spans="1:7" x14ac:dyDescent="0.3">
      <c r="A23" s="7" t="s">
        <v>1</v>
      </c>
      <c r="B23" s="31">
        <v>4</v>
      </c>
      <c r="C23" s="43">
        <f t="shared" si="1"/>
        <v>6.5932551658978392E-2</v>
      </c>
      <c r="D23" s="31">
        <v>2</v>
      </c>
      <c r="E23" s="43">
        <f t="shared" si="2"/>
        <v>3.2966275829489196E-2</v>
      </c>
      <c r="F23" s="31">
        <f>+B23+D23</f>
        <v>6</v>
      </c>
      <c r="G23" s="16">
        <v>6066806</v>
      </c>
    </row>
    <row r="24" spans="1:7" x14ac:dyDescent="0.3">
      <c r="A24" s="7">
        <v>2015</v>
      </c>
      <c r="B24" s="31">
        <v>4</v>
      </c>
      <c r="C24" s="43">
        <f t="shared" si="1"/>
        <v>6.5200173497661676E-2</v>
      </c>
      <c r="D24" s="31">
        <v>0</v>
      </c>
      <c r="E24" s="43">
        <f t="shared" si="2"/>
        <v>0</v>
      </c>
      <c r="F24" s="31">
        <v>4</v>
      </c>
      <c r="G24" s="16">
        <v>6134953</v>
      </c>
    </row>
    <row r="25" spans="1:7" x14ac:dyDescent="0.3">
      <c r="A25" s="7">
        <v>2016</v>
      </c>
      <c r="B25" s="31">
        <v>6</v>
      </c>
      <c r="C25" s="43">
        <f t="shared" si="1"/>
        <v>9.6597949032346142E-2</v>
      </c>
      <c r="D25" s="31">
        <v>1</v>
      </c>
      <c r="E25" s="43">
        <f t="shared" si="2"/>
        <v>1.6099658172057694E-2</v>
      </c>
      <c r="F25" s="31">
        <v>7</v>
      </c>
      <c r="G25" s="16">
        <v>6211312</v>
      </c>
    </row>
    <row r="26" spans="1:7" x14ac:dyDescent="0.3">
      <c r="A26" s="7">
        <v>2017</v>
      </c>
      <c r="B26" s="7">
        <v>5</v>
      </c>
      <c r="C26" s="43">
        <f t="shared" si="1"/>
        <v>7.9404870027726601E-2</v>
      </c>
      <c r="D26" s="7">
        <v>2</v>
      </c>
      <c r="E26" s="43">
        <f t="shared" si="2"/>
        <v>3.176194801109064E-2</v>
      </c>
      <c r="F26" s="7">
        <v>7</v>
      </c>
      <c r="G26" s="17">
        <v>6296843</v>
      </c>
    </row>
    <row r="27" spans="1:7" x14ac:dyDescent="0.3">
      <c r="A27" s="7">
        <v>2018</v>
      </c>
      <c r="B27" s="7">
        <v>6</v>
      </c>
      <c r="C27" s="43">
        <f t="shared" si="1"/>
        <v>9.3645395167179665E-2</v>
      </c>
      <c r="D27" s="7">
        <v>3</v>
      </c>
      <c r="E27" s="43">
        <f t="shared" si="2"/>
        <v>4.6822697583589833E-2</v>
      </c>
      <c r="F27" s="7">
        <v>9</v>
      </c>
      <c r="G27" s="17">
        <v>6407149</v>
      </c>
    </row>
    <row r="28" spans="1:7" x14ac:dyDescent="0.3">
      <c r="A28" s="7">
        <v>2019</v>
      </c>
      <c r="B28" s="7">
        <v>3</v>
      </c>
      <c r="C28" s="43">
        <f t="shared" si="1"/>
        <v>4.6025894168058946E-2</v>
      </c>
      <c r="D28" s="7">
        <v>0</v>
      </c>
      <c r="E28" s="43">
        <f t="shared" si="2"/>
        <v>0</v>
      </c>
      <c r="F28" s="7">
        <v>3</v>
      </c>
      <c r="G28" s="17">
        <v>6518070</v>
      </c>
    </row>
    <row r="29" spans="1:7" x14ac:dyDescent="0.3">
      <c r="A29" s="7">
        <v>2020</v>
      </c>
      <c r="B29" s="7">
        <v>3</v>
      </c>
      <c r="C29" s="43">
        <f t="shared" si="1"/>
        <v>4.5166628726698535E-2</v>
      </c>
      <c r="D29" s="7">
        <v>2</v>
      </c>
      <c r="E29" s="43">
        <f t="shared" si="2"/>
        <v>3.0111085817799022E-2</v>
      </c>
      <c r="F29" s="7">
        <v>5</v>
      </c>
      <c r="G29" s="17">
        <v>6642072</v>
      </c>
    </row>
    <row r="30" spans="1:7" x14ac:dyDescent="0.3">
      <c r="A30" s="7">
        <v>2021</v>
      </c>
      <c r="B30" s="7">
        <v>4</v>
      </c>
      <c r="C30" s="43">
        <f t="shared" si="1"/>
        <v>5.9513713447421124E-2</v>
      </c>
      <c r="D30" s="7">
        <v>2</v>
      </c>
      <c r="E30" s="43">
        <f t="shared" si="2"/>
        <v>2.9756856723710562E-2</v>
      </c>
      <c r="F30" s="7">
        <v>6</v>
      </c>
      <c r="G30" s="17">
        <v>6721140</v>
      </c>
    </row>
    <row r="31" spans="1:7" x14ac:dyDescent="0.3">
      <c r="A31" s="7">
        <v>2022</v>
      </c>
      <c r="B31" s="7">
        <v>7</v>
      </c>
      <c r="C31" s="43">
        <f t="shared" si="1"/>
        <v>0.10328674658404909</v>
      </c>
      <c r="D31" s="7">
        <v>1</v>
      </c>
      <c r="E31" s="43">
        <f t="shared" si="2"/>
        <v>1.4755249512007011E-2</v>
      </c>
      <c r="F31" s="7">
        <v>8</v>
      </c>
      <c r="G31" s="17">
        <v>6777249</v>
      </c>
    </row>
    <row r="32" spans="1:7" x14ac:dyDescent="0.3">
      <c r="A32" s="7">
        <v>2023</v>
      </c>
      <c r="B32" s="7">
        <v>2</v>
      </c>
      <c r="C32" s="43">
        <f t="shared" si="1"/>
        <v>2.9299199765606399E-2</v>
      </c>
      <c r="D32" s="7">
        <v>1</v>
      </c>
      <c r="E32" s="43">
        <f t="shared" si="2"/>
        <v>1.46495998828032E-2</v>
      </c>
      <c r="F32" s="7">
        <v>3</v>
      </c>
      <c r="G32" s="17">
        <v>6826125</v>
      </c>
    </row>
    <row r="33" spans="1:7" x14ac:dyDescent="0.3">
      <c r="A33" s="7">
        <v>2024</v>
      </c>
      <c r="B33" s="7">
        <v>2</v>
      </c>
      <c r="C33" s="43">
        <f t="shared" si="1"/>
        <v>2.9066391853620491E-2</v>
      </c>
      <c r="D33" s="7">
        <v>1</v>
      </c>
      <c r="E33" s="43">
        <f t="shared" si="2"/>
        <v>1.4533195926810245E-2</v>
      </c>
      <c r="F33" s="7">
        <v>3</v>
      </c>
      <c r="G33" s="17">
        <v>6880799</v>
      </c>
    </row>
    <row r="34" spans="1:7" x14ac:dyDescent="0.3">
      <c r="A34" s="41" t="s">
        <v>13</v>
      </c>
      <c r="B34" s="44">
        <f>SUM(B9:B33)</f>
        <v>89</v>
      </c>
      <c r="D34" s="44">
        <f>SUM(D9:D33)</f>
        <v>36</v>
      </c>
      <c r="F34" s="44">
        <f>SUM(F9:F33)</f>
        <v>125</v>
      </c>
    </row>
    <row r="36" spans="1:7" x14ac:dyDescent="0.3">
      <c r="A36" s="60" t="s">
        <v>64</v>
      </c>
    </row>
    <row r="37" spans="1:7" x14ac:dyDescent="0.3">
      <c r="A37" s="60" t="s">
        <v>95</v>
      </c>
    </row>
  </sheetData>
  <mergeCells count="6">
    <mergeCell ref="A7:A8"/>
    <mergeCell ref="F7:F8"/>
    <mergeCell ref="G7:G8"/>
    <mergeCell ref="C6:I6"/>
    <mergeCell ref="B7:C7"/>
    <mergeCell ref="D7:E7"/>
  </mergeCells>
  <pageMargins left="0.7" right="0.7" top="0.75" bottom="0.75" header="0.3" footer="0.3"/>
  <pageSetup orientation="portrait" horizontalDpi="4294967295" verticalDpi="4294967295" r:id="rId1"/>
  <ignoredErrors>
    <ignoredError sqref="A22:A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Departamento</vt:lpstr>
      <vt:lpstr>Sexo</vt:lpstr>
      <vt:lpstr>Edad</vt:lpstr>
      <vt:lpstr>Subregion-Municipio</vt:lpstr>
      <vt:lpstr>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HELLEN OFFIR HOLGUIN VILLA</dc:creator>
  <cp:lastModifiedBy>JHON WILLIAM TABARES MORALES</cp:lastModifiedBy>
  <cp:lastPrinted>2019-09-05T18:54:04Z</cp:lastPrinted>
  <dcterms:created xsi:type="dcterms:W3CDTF">2015-11-25T14:11:40Z</dcterms:created>
  <dcterms:modified xsi:type="dcterms:W3CDTF">2025-11-26T14:52:26Z</dcterms:modified>
</cp:coreProperties>
</file>