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RECOBROS\Recobros de las EPSS\Circular 011\2025\NOVIEMBRE\"/>
    </mc:Choice>
  </mc:AlternateContent>
  <xr:revisionPtr revIDLastSave="0" documentId="13_ncr:1_{2DF1F736-4E4A-485D-9342-EA5AEEFCC824}" xr6:coauthVersionLast="36" xr6:coauthVersionMax="47" xr10:uidLastSave="{00000000-0000-0000-0000-000000000000}"/>
  <bookViews>
    <workbookView xWindow="-120" yWindow="-120" windowWidth="20730" windowHeight="11160" xr2:uid="{A02DB82B-43AA-440C-81D1-7DF36F7940C0}"/>
  </bookViews>
  <sheets>
    <sheet name="CIRCULAR 011 OCT 2025 EXCEL" sheetId="17" r:id="rId1"/>
    <sheet name="PAGOS OCTUBRE" sheetId="18" r:id="rId2"/>
  </sheets>
  <externalReferences>
    <externalReference r:id="rId3"/>
  </externalReferences>
  <definedNames>
    <definedName name="_xlnm._FilterDatabase" localSheetId="0" hidden="1">'CIRCULAR 011 OCT 2025 EXCEL'!$A$2:$I$45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2" i="18" l="1"/>
  <c r="E107" i="18"/>
  <c r="E101" i="18"/>
  <c r="E96" i="18"/>
  <c r="E91" i="18"/>
  <c r="E86" i="18"/>
  <c r="E80" i="18"/>
  <c r="E75" i="18"/>
  <c r="E70" i="18"/>
  <c r="E65" i="18"/>
  <c r="E57" i="18"/>
  <c r="E51" i="18"/>
  <c r="E46" i="18"/>
  <c r="E34" i="18"/>
  <c r="E29" i="18"/>
  <c r="E23" i="18"/>
  <c r="E18" i="18"/>
  <c r="E13" i="18"/>
  <c r="E4" i="18"/>
  <c r="H40" i="17"/>
  <c r="H39" i="17"/>
  <c r="H36" i="17"/>
  <c r="H35" i="17"/>
  <c r="H34" i="17"/>
  <c r="H33" i="17"/>
  <c r="H31" i="17"/>
  <c r="H28" i="17"/>
  <c r="H26" i="17"/>
  <c r="H21" i="17"/>
  <c r="H18" i="17"/>
  <c r="H17" i="17"/>
  <c r="H15" i="17"/>
  <c r="H14" i="17"/>
  <c r="H10" i="17"/>
  <c r="H9" i="17"/>
  <c r="H6" i="17"/>
  <c r="H5" i="17"/>
  <c r="H3" i="17"/>
  <c r="H1" i="17"/>
  <c r="G1" i="17"/>
  <c r="F1" i="17"/>
</calcChain>
</file>

<file path=xl/sharedStrings.xml><?xml version="1.0" encoding="utf-8"?>
<sst xmlns="http://schemas.openxmlformats.org/spreadsheetml/2006/main" count="352" uniqueCount="98">
  <si>
    <t>TIPO ID</t>
  </si>
  <si>
    <t>NIT</t>
  </si>
  <si>
    <t>NOMBRE INSTITUCION PRESTADORA  DE SERVICIOS DE SALUD</t>
  </si>
  <si>
    <t>FECHA DE COMPROMISO</t>
  </si>
  <si>
    <t>TIPO VALOR CONCILIADO</t>
  </si>
  <si>
    <t>FECHA</t>
  </si>
  <si>
    <t>NI</t>
  </si>
  <si>
    <t>CLINICA ANTIOQUIA S.A.</t>
  </si>
  <si>
    <t>CLINICA GENEZEN S.A.S</t>
  </si>
  <si>
    <t>CLINICA UNIVERSITARIA BOLIVARIANA</t>
  </si>
  <si>
    <t>E.S.E. HOSPITAL MANUEL URIBE ANGEL</t>
  </si>
  <si>
    <t>FUNDACION HOSPITALARIA SAN VICENTE DE PAUL</t>
  </si>
  <si>
    <t>HOSPITAL PABLO TOBON URIBE</t>
  </si>
  <si>
    <t>FUNDACION INSTITUTO NEUROLOGICO DE COLOMBIA</t>
  </si>
  <si>
    <t>INVERSIONES MEDICAS DE ANTIOQUIA S.A. CLINICA LAS VEGAS</t>
  </si>
  <si>
    <t>SOCIEDAD MÉDICA RIONEGRO S.A. SOMER S.A.</t>
  </si>
  <si>
    <t>FUNDACION HOSPITAL SAN VICENTE DE PAUL RIONEGRO</t>
  </si>
  <si>
    <t>NUEVA CLINICA SAGRADO CORAZON S.A.S</t>
  </si>
  <si>
    <t>ANGIOSUR S.A.S.</t>
  </si>
  <si>
    <t>HOSPITAL DE ALTA COMPLEJIDAD DEL MAGDALENA CENTRO S.A.S</t>
  </si>
  <si>
    <t>EMPRESA SOCIAL DEL ESTADO METROSALUD</t>
  </si>
  <si>
    <t>ESE HOSPITAL LA MISERICORDIA</t>
  </si>
  <si>
    <t>INSTITUTO DE CANCEROLOGIA</t>
  </si>
  <si>
    <t>CLINICA PAJONAL LIMITADA</t>
  </si>
  <si>
    <t>HOSPITAL ALMA MÁTER DE ANTIOQUIA</t>
  </si>
  <si>
    <t>CLINICA SAN JUAN DE DIOS LA CEJA</t>
  </si>
  <si>
    <t>CLINICA EL ROSARIO SEDE CENTRO</t>
  </si>
  <si>
    <t>E.S.E HOSPITAL SAN VICENTE DE PAUL DE CALDAS</t>
  </si>
  <si>
    <t>HOSPITAL SAN JUAN DE DIOS E.S.E RIONEGRO - ANTIOQUIA</t>
  </si>
  <si>
    <t>ESE HOSPITAL CESAR URIBE PIEDRAHITA</t>
  </si>
  <si>
    <t>E.S.E. HOSPITAL SAN RAFAEL DE YOLOMBO</t>
  </si>
  <si>
    <t>ESE HOSPITAL SAN JUAN DE DIOS</t>
  </si>
  <si>
    <t>ESE HOSPITAL MARCO FIDEL SUAREZ</t>
  </si>
  <si>
    <t>FECHA DE PAGO</t>
  </si>
  <si>
    <t>INSTITUCION</t>
  </si>
  <si>
    <t>E.S.E METROSALUD</t>
  </si>
  <si>
    <t>02-2025</t>
  </si>
  <si>
    <t>04-2025</t>
  </si>
  <si>
    <t>E.S.E HOSPITAL GENERAL DE MEDELLIN LUZ CASTRO DE GUTIERREZ</t>
  </si>
  <si>
    <t>PROMOTORA MEDICA Y ODONTOLOGICA DE ANTIOQUIA S.A.</t>
  </si>
  <si>
    <t>FUNDACION AMIGOS DE LA SALUD</t>
  </si>
  <si>
    <t>HOSPITAL GENERAL DE MEDELLIN LUZ CASTRO DE GUTIERREZ, EMPRESA SOCIAL DEL ESTADO</t>
  </si>
  <si>
    <t>ESE HOSPITAL LA MARIA</t>
  </si>
  <si>
    <t>E.S.E. HOSPITAL SAN RAFAEL DE ITAGUÍ</t>
  </si>
  <si>
    <t>06-2025</t>
  </si>
  <si>
    <t>07-2025</t>
  </si>
  <si>
    <t>CAMILO GUERRA PALACIO</t>
  </si>
  <si>
    <t>RTS S.A.S</t>
  </si>
  <si>
    <t>SERVIUCIS S.A.S.</t>
  </si>
  <si>
    <t>CLINICA MEDELLIN S.A.S.</t>
  </si>
  <si>
    <t>E.S.E HOSPITAL FRANCISCO VALDERRAMA - TURBO</t>
  </si>
  <si>
    <t>FUNDACION SOMA</t>
  </si>
  <si>
    <t>09-2025</t>
  </si>
  <si>
    <t>CLINICA SAN JUAN DE DIOS - LA CEJA</t>
  </si>
  <si>
    <t>E.S.E HOSPITAL SAN JUAN DE DIOS - SANTA FE DE ANTIOQUIA</t>
  </si>
  <si>
    <t>E.S.E HOSPITAL SAN JERONIMO DE MONTERIA</t>
  </si>
  <si>
    <t>ESE HOSPITAL LA MERCED CIUDAD BOLÍVAR</t>
  </si>
  <si>
    <t>CORPORACION HOSPITAL INFANTIL CONCEJO DE MEDELLIN-MEDELLÍN</t>
  </si>
  <si>
    <t>GRUPO ONCOLOGICO INTERNACIONAL S.A. Y/O CLINICA DE ONCOLOGIA ASTORGA-MEDELLÍN</t>
  </si>
  <si>
    <t>12-C-2025</t>
  </si>
  <si>
    <t>PROMOTORA CLINICA ZONA FRANCA DE URABA SAS</t>
  </si>
  <si>
    <t>NUMERO ACTA DE PAGO</t>
  </si>
  <si>
    <t>VALOR PAGADO</t>
  </si>
  <si>
    <t xml:space="preserve">Total general </t>
  </si>
  <si>
    <t>11-2025</t>
  </si>
  <si>
    <t>12-2025</t>
  </si>
  <si>
    <t>14-2025</t>
  </si>
  <si>
    <t>13-2025</t>
  </si>
  <si>
    <t>08-2025</t>
  </si>
  <si>
    <t>10-2025</t>
  </si>
  <si>
    <t>E.S.E HOSPITAL MARCO FIDEL SUAREZ</t>
  </si>
  <si>
    <t>17-2025</t>
  </si>
  <si>
    <t>15-C-2025</t>
  </si>
  <si>
    <t>E.S.E HOSPITAL SAN JUAN DE DIOS - YARUMAL</t>
  </si>
  <si>
    <t>18-2025</t>
  </si>
  <si>
    <t>20-2025</t>
  </si>
  <si>
    <t>R.T.S S.A.S.</t>
  </si>
  <si>
    <t>IPS FUNDACION SOMA - CHIGORODO</t>
  </si>
  <si>
    <t>01-2025</t>
  </si>
  <si>
    <t>VALOR PENDIENTE OCTUBRE</t>
  </si>
  <si>
    <t>VALOR CONCILIADO OCTUBRE</t>
  </si>
  <si>
    <t>PAGOS EFECTUADOS MES OCTUBRE</t>
  </si>
  <si>
    <t>01102025</t>
  </si>
  <si>
    <t>31102025</t>
  </si>
  <si>
    <t>81-2025</t>
  </si>
  <si>
    <t>82-2025</t>
  </si>
  <si>
    <t>83-2025</t>
  </si>
  <si>
    <t>84-2025</t>
  </si>
  <si>
    <t>CLINICA PAJONAL S.A.S.</t>
  </si>
  <si>
    <t>26-2025</t>
  </si>
  <si>
    <t>27-2025</t>
  </si>
  <si>
    <t>32C-2025</t>
  </si>
  <si>
    <t>11-i-2025</t>
  </si>
  <si>
    <t xml:space="preserve">E.S.E HOSPITAL SAN JUAN DE DIOS RIONEGRO </t>
  </si>
  <si>
    <t>20-C-2025</t>
  </si>
  <si>
    <t>E.S.E HOSPITAL SAN RAFAEL</t>
  </si>
  <si>
    <t>07-C-2025</t>
  </si>
  <si>
    <t>E.S.E HOSPITAL SAN JERONIMO - MONTERIA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</si>
</sst>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_-&quot;$&quot;\ * #,##0_-;\-&quot;$&quot;\ * #,##0_-;_-&quot;$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8">
    <xf numFmtId="0" fontId="0" fillId="0" borderId="0" xfId="0"/>
    <xf numFmtId="164" fontId="3" fillId="0" borderId="0" xfId="1" applyNumberFormat="1" applyFont="1"/>
    <xf numFmtId="0" fontId="0" fillId="0" borderId="1" xfId="0" applyBorder="1"/>
    <xf numFmtId="0" fontId="3" fillId="0" borderId="1" xfId="0" applyFont="1" applyBorder="1"/>
    <xf numFmtId="0" fontId="3" fillId="0" borderId="1" xfId="1" applyNumberFormat="1" applyFont="1" applyFill="1" applyBorder="1" applyAlignment="1">
      <alignment horizontal="right"/>
    </xf>
    <xf numFmtId="165" fontId="0" fillId="0" borderId="0" xfId="3" applyNumberFormat="1" applyFont="1"/>
    <xf numFmtId="0" fontId="3" fillId="0" borderId="2" xfId="0" quotePrefix="1" applyFont="1" applyBorder="1" applyAlignment="1">
      <alignment horizontal="right"/>
    </xf>
    <xf numFmtId="49" fontId="3" fillId="0" borderId="1" xfId="0" applyNumberFormat="1" applyFont="1" applyBorder="1"/>
    <xf numFmtId="0" fontId="2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64" fontId="4" fillId="2" borderId="5" xfId="1" applyNumberFormat="1" applyFont="1" applyFill="1" applyBorder="1" applyAlignment="1" applyProtection="1">
      <alignment horizontal="center" vertical="center" wrapText="1"/>
    </xf>
    <xf numFmtId="0" fontId="3" fillId="0" borderId="1" xfId="0" quotePrefix="1" applyFont="1" applyBorder="1" applyAlignment="1">
      <alignment horizontal="right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5" fontId="0" fillId="0" borderId="1" xfId="3" applyNumberFormat="1" applyFont="1" applyBorder="1"/>
    <xf numFmtId="0" fontId="6" fillId="3" borderId="1" xfId="0" applyFont="1" applyFill="1" applyBorder="1" applyAlignment="1">
      <alignment horizontal="center"/>
    </xf>
    <xf numFmtId="165" fontId="6" fillId="3" borderId="1" xfId="3" applyNumberFormat="1" applyFont="1" applyFill="1" applyBorder="1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0" xfId="0" applyNumberFormat="1"/>
    <xf numFmtId="0" fontId="6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3" fillId="0" borderId="1" xfId="0" applyFont="1" applyFill="1" applyBorder="1"/>
    <xf numFmtId="1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3" applyNumberFormat="1" applyFont="1" applyFill="1" applyBorder="1"/>
    <xf numFmtId="14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14" fontId="0" fillId="0" borderId="1" xfId="0" applyNumberFormat="1" applyBorder="1" applyAlignment="1">
      <alignment horizontal="center" vertical="center"/>
    </xf>
    <xf numFmtId="165" fontId="0" fillId="0" borderId="1" xfId="3" applyNumberFormat="1" applyFont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3" applyNumberFormat="1" applyFont="1" applyFill="1" applyBorder="1" applyAlignment="1">
      <alignment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</cellXfs>
  <cellStyles count="5">
    <cellStyle name="Millares" xfId="1" builtinId="3"/>
    <cellStyle name="Moneda" xfId="3" builtinId="4"/>
    <cellStyle name="Moneda 2" xfId="4" xr:uid="{3F2FC460-2D5A-468F-9DE5-C5DC99BF4F45}"/>
    <cellStyle name="Normal" xfId="0" builtinId="0"/>
    <cellStyle name="Normal 2" xfId="2" xr:uid="{E2F54BF0-E295-4BDB-AB39-FC1FAEC16D92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IRCULAR%20030\5.%20INFORMES\2.%20FT022\2.%20FT022%20-%202025\10.%20OCTUBRE%202025\Informacion%20-%20datos%20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ZABILIDAD"/>
      <sheetName val="TD_TRAZA"/>
      <sheetName val="TFE"/>
      <sheetName val="TD_TFE"/>
      <sheetName val="Hoja1"/>
      <sheetName val="PAGOS 102025"/>
      <sheetName val="UNIF_TRAZA_TFE"/>
    </sheetNames>
    <sheetDataSet>
      <sheetData sheetId="0"/>
      <sheetData sheetId="1"/>
      <sheetData sheetId="2"/>
      <sheetData sheetId="3"/>
      <sheetData sheetId="4">
        <row r="47">
          <cell r="A47">
            <v>70129835</v>
          </cell>
          <cell r="B47" t="str">
            <v>CAMILO GUERRA PALACIO</v>
          </cell>
          <cell r="C47">
            <v>6600000</v>
          </cell>
        </row>
        <row r="48">
          <cell r="A48">
            <v>800058016</v>
          </cell>
          <cell r="B48" t="str">
            <v>E.S.E METROSALUD</v>
          </cell>
          <cell r="C48">
            <v>43371116</v>
          </cell>
        </row>
        <row r="49">
          <cell r="A49">
            <v>800138011</v>
          </cell>
          <cell r="B49" t="str">
            <v>E.S.E HOSPITAL LA MISERICORDIA</v>
          </cell>
        </row>
        <row r="50">
          <cell r="A50">
            <v>805011262</v>
          </cell>
          <cell r="B50" t="str">
            <v>R.T.S S.A.S.</v>
          </cell>
          <cell r="C50">
            <v>7317772</v>
          </cell>
        </row>
        <row r="51">
          <cell r="A51">
            <v>811002429</v>
          </cell>
          <cell r="B51" t="str">
            <v>CLINICA PAJONAL S.A.S.</v>
          </cell>
          <cell r="C51">
            <v>43283333</v>
          </cell>
        </row>
        <row r="52">
          <cell r="A52">
            <v>890900518</v>
          </cell>
          <cell r="B52" t="str">
            <v>FUNDACION HOSPITALARIA SAN VICENTE DE PAUL</v>
          </cell>
          <cell r="C52">
            <v>79232566</v>
          </cell>
        </row>
        <row r="53">
          <cell r="A53">
            <v>890901826</v>
          </cell>
          <cell r="B53" t="str">
            <v>HOSPITAL PABLO TOBON URIBE</v>
          </cell>
          <cell r="C53">
            <v>41455645</v>
          </cell>
        </row>
        <row r="54">
          <cell r="A54">
            <v>890904646</v>
          </cell>
          <cell r="B54" t="str">
            <v>E.S.E HOSPITAL GENERAL DE MEDELLIN LUZ CASTRO DE GUTIERREZ</v>
          </cell>
          <cell r="C54">
            <v>266304228</v>
          </cell>
        </row>
        <row r="55">
          <cell r="A55">
            <v>890905154</v>
          </cell>
          <cell r="B55" t="str">
            <v>CLINICA SAN JUAN DE DIOS - LA CEJA</v>
          </cell>
          <cell r="C55">
            <v>368057464</v>
          </cell>
        </row>
        <row r="56">
          <cell r="A56">
            <v>890906347</v>
          </cell>
          <cell r="B56" t="str">
            <v>E.S.E. HOSPITAL MANUEL URIBE ANGEL</v>
          </cell>
          <cell r="C56">
            <v>4998728</v>
          </cell>
        </row>
        <row r="57">
          <cell r="A57">
            <v>890907254</v>
          </cell>
          <cell r="B57" t="str">
            <v xml:space="preserve">E.S.E HOSPITAL SAN JUAN DE DIOS RIONEGRO </v>
          </cell>
          <cell r="C57">
            <v>29811346</v>
          </cell>
        </row>
        <row r="58">
          <cell r="B58" t="str">
            <v>E.S.E HOSPITAL SAN JUAN DE DIOS RIONEGRO</v>
          </cell>
          <cell r="C58">
            <v>115894596</v>
          </cell>
        </row>
        <row r="59">
          <cell r="A59">
            <v>890980066</v>
          </cell>
          <cell r="B59" t="str">
            <v>E.S.E HOSPITAL SAN RAFAEL</v>
          </cell>
          <cell r="C59">
            <v>166000</v>
          </cell>
        </row>
        <row r="60">
          <cell r="A60">
            <v>890981137</v>
          </cell>
          <cell r="B60" t="str">
            <v>E.S.E HOSPITAL FRANCISCO VALDERRAMA - TURBO</v>
          </cell>
          <cell r="C60">
            <v>2809950</v>
          </cell>
        </row>
        <row r="61">
          <cell r="A61">
            <v>890981726</v>
          </cell>
          <cell r="B61" t="str">
            <v>E.S.E HOSPITAL SAN JUAN DE DIOS - YARUMAL</v>
          </cell>
          <cell r="C61">
            <v>8139810</v>
          </cell>
        </row>
        <row r="62">
          <cell r="A62">
            <v>890985703</v>
          </cell>
          <cell r="B62" t="str">
            <v>E.S.E HOSPITAL MARCO FIDEL SUAREZ</v>
          </cell>
          <cell r="C62">
            <v>161313532</v>
          </cell>
        </row>
        <row r="63">
          <cell r="A63">
            <v>891079999</v>
          </cell>
          <cell r="B63" t="str">
            <v>E.S.E HOSPITAL SAN JERONIMO - MONTERIA</v>
          </cell>
          <cell r="C63">
            <v>15612934</v>
          </cell>
        </row>
        <row r="64">
          <cell r="A64">
            <v>900038926</v>
          </cell>
          <cell r="B64" t="str">
            <v>PROMOTORA MEDICA Y ODONTOLOGICA DE ANTIOQUIA S.A.</v>
          </cell>
          <cell r="C64">
            <v>4506129</v>
          </cell>
        </row>
        <row r="65">
          <cell r="A65">
            <v>900124689</v>
          </cell>
          <cell r="B65" t="str">
            <v>IPS FUNDACION SOMA - CHIGORODO</v>
          </cell>
          <cell r="C65">
            <v>2622007</v>
          </cell>
        </row>
        <row r="66">
          <cell r="A66">
            <v>900438216</v>
          </cell>
          <cell r="B66" t="str">
            <v>CLINICA GENEZEN S.A.S</v>
          </cell>
          <cell r="C66">
            <v>33070910</v>
          </cell>
        </row>
        <row r="67">
          <cell r="A67">
            <v>900857186</v>
          </cell>
          <cell r="B67" t="str">
            <v>ANGIOSUR S.A.S.</v>
          </cell>
          <cell r="C67">
            <v>181928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622CE-AF69-4862-8FA7-69F5CFE6034A}">
  <sheetPr codeName="Hoja3"/>
  <dimension ref="A1:I45"/>
  <sheetViews>
    <sheetView tabSelected="1" zoomScale="98" zoomScaleNormal="98" workbookViewId="0">
      <pane ySplit="2" topLeftCell="A3" activePane="bottomLeft" state="frozen"/>
      <selection pane="bottomLeft" activeCell="A2" sqref="A2"/>
    </sheetView>
  </sheetViews>
  <sheetFormatPr baseColWidth="10" defaultRowHeight="15" x14ac:dyDescent="0.25"/>
  <cols>
    <col min="2" max="2" width="16.28515625" customWidth="1"/>
    <col min="3" max="3" width="56" customWidth="1"/>
    <col min="4" max="4" width="17.28515625" customWidth="1"/>
    <col min="5" max="6" width="15.28515625" customWidth="1"/>
    <col min="7" max="8" width="25.28515625" customWidth="1"/>
    <col min="9" max="9" width="13.28515625" customWidth="1"/>
  </cols>
  <sheetData>
    <row r="1" spans="1:9" ht="15.75" thickBot="1" x14ac:dyDescent="0.3">
      <c r="F1" s="1">
        <f>SUBTOTAL(9,F3:F45)</f>
        <v>5910200089</v>
      </c>
      <c r="G1" s="1">
        <f>SUBTOTAL(9,G3:G45)</f>
        <v>408475597</v>
      </c>
      <c r="H1" s="1">
        <f>SUBTOTAL(9,H3:H45)</f>
        <v>1234749994</v>
      </c>
    </row>
    <row r="2" spans="1:9" ht="61.5" customHeight="1" x14ac:dyDescent="0.2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9" t="s">
        <v>79</v>
      </c>
      <c r="G2" s="10" t="s">
        <v>80</v>
      </c>
      <c r="H2" s="11" t="s">
        <v>81</v>
      </c>
      <c r="I2" s="11" t="s">
        <v>5</v>
      </c>
    </row>
    <row r="3" spans="1:9" s="32" customFormat="1" x14ac:dyDescent="0.25">
      <c r="A3" s="2" t="s">
        <v>6</v>
      </c>
      <c r="B3" s="2">
        <v>70129835</v>
      </c>
      <c r="C3" s="2" t="s">
        <v>46</v>
      </c>
      <c r="D3" s="6" t="s">
        <v>82</v>
      </c>
      <c r="E3" s="3">
        <v>1</v>
      </c>
      <c r="F3" s="3">
        <v>0</v>
      </c>
      <c r="G3" s="3">
        <v>0</v>
      </c>
      <c r="H3" s="4">
        <f>VLOOKUP(B3,[1]Hoja1!A$47:C$67,3,0)</f>
        <v>6600000</v>
      </c>
      <c r="I3" s="7" t="s">
        <v>83</v>
      </c>
    </row>
    <row r="4" spans="1:9" s="32" customFormat="1" x14ac:dyDescent="0.25">
      <c r="A4" s="2" t="s">
        <v>6</v>
      </c>
      <c r="B4" s="2">
        <v>800044402</v>
      </c>
      <c r="C4" s="2" t="s">
        <v>14</v>
      </c>
      <c r="D4" s="6" t="s">
        <v>82</v>
      </c>
      <c r="E4" s="3">
        <v>1</v>
      </c>
      <c r="F4" s="3">
        <v>5610800</v>
      </c>
      <c r="G4" s="3">
        <v>0</v>
      </c>
      <c r="H4" s="4">
        <v>0</v>
      </c>
      <c r="I4" s="7" t="s">
        <v>83</v>
      </c>
    </row>
    <row r="5" spans="1:9" s="32" customFormat="1" x14ac:dyDescent="0.25">
      <c r="A5" s="2" t="s">
        <v>6</v>
      </c>
      <c r="B5" s="2">
        <v>800058016</v>
      </c>
      <c r="C5" s="2" t="s">
        <v>20</v>
      </c>
      <c r="D5" s="6" t="s">
        <v>82</v>
      </c>
      <c r="E5" s="3">
        <v>1</v>
      </c>
      <c r="F5" s="3">
        <v>454960784</v>
      </c>
      <c r="G5" s="3">
        <v>0</v>
      </c>
      <c r="H5" s="4">
        <f>VLOOKUP(B5,[1]Hoja1!A$47:C$67,3,0)</f>
        <v>43371116</v>
      </c>
      <c r="I5" s="7" t="s">
        <v>83</v>
      </c>
    </row>
    <row r="6" spans="1:9" x14ac:dyDescent="0.25">
      <c r="A6" s="2" t="s">
        <v>6</v>
      </c>
      <c r="B6" s="2">
        <v>800138011</v>
      </c>
      <c r="C6" s="2" t="s">
        <v>21</v>
      </c>
      <c r="D6" s="6" t="s">
        <v>82</v>
      </c>
      <c r="E6" s="3">
        <v>1</v>
      </c>
      <c r="F6" s="3">
        <v>86533236</v>
      </c>
      <c r="G6" s="3">
        <v>0</v>
      </c>
      <c r="H6" s="4">
        <f>VLOOKUP(B6,[1]Hoja1!A$47:C$67,3,0)</f>
        <v>0</v>
      </c>
      <c r="I6" s="7" t="s">
        <v>83</v>
      </c>
    </row>
    <row r="7" spans="1:9" x14ac:dyDescent="0.25">
      <c r="A7" s="2" t="s">
        <v>6</v>
      </c>
      <c r="B7" s="2">
        <v>800149026</v>
      </c>
      <c r="C7" s="2" t="s">
        <v>22</v>
      </c>
      <c r="D7" s="6" t="s">
        <v>82</v>
      </c>
      <c r="E7" s="3">
        <v>1</v>
      </c>
      <c r="F7" s="3">
        <v>206427198</v>
      </c>
      <c r="G7" s="3">
        <v>0</v>
      </c>
      <c r="H7" s="4">
        <v>0</v>
      </c>
      <c r="I7" s="7" t="s">
        <v>83</v>
      </c>
    </row>
    <row r="8" spans="1:9" x14ac:dyDescent="0.25">
      <c r="A8" s="2" t="s">
        <v>6</v>
      </c>
      <c r="B8" s="2">
        <v>800190884</v>
      </c>
      <c r="C8" s="2" t="s">
        <v>7</v>
      </c>
      <c r="D8" s="6" t="s">
        <v>82</v>
      </c>
      <c r="E8" s="3">
        <v>1</v>
      </c>
      <c r="F8" s="3">
        <v>17017888</v>
      </c>
      <c r="G8" s="3">
        <v>0</v>
      </c>
      <c r="H8" s="4">
        <v>0</v>
      </c>
      <c r="I8" s="7" t="s">
        <v>83</v>
      </c>
    </row>
    <row r="9" spans="1:9" x14ac:dyDescent="0.25">
      <c r="A9" s="2" t="s">
        <v>6</v>
      </c>
      <c r="B9" s="2">
        <v>805011262</v>
      </c>
      <c r="C9" s="2" t="s">
        <v>47</v>
      </c>
      <c r="D9" s="6" t="s">
        <v>82</v>
      </c>
      <c r="E9" s="3">
        <v>1</v>
      </c>
      <c r="F9" s="3">
        <v>0</v>
      </c>
      <c r="G9" s="3">
        <v>0</v>
      </c>
      <c r="H9" s="4">
        <f>VLOOKUP(B9,[1]Hoja1!A$47:C$67,3,0)</f>
        <v>7317772</v>
      </c>
      <c r="I9" s="7" t="s">
        <v>83</v>
      </c>
    </row>
    <row r="10" spans="1:9" x14ac:dyDescent="0.25">
      <c r="A10" s="2" t="s">
        <v>6</v>
      </c>
      <c r="B10" s="2">
        <v>811002429</v>
      </c>
      <c r="C10" s="2" t="s">
        <v>23</v>
      </c>
      <c r="D10" s="6" t="s">
        <v>82</v>
      </c>
      <c r="E10" s="3">
        <v>1</v>
      </c>
      <c r="F10" s="3">
        <v>0</v>
      </c>
      <c r="G10" s="4">
        <v>14581971</v>
      </c>
      <c r="H10" s="4">
        <f>VLOOKUP(B10,[1]Hoja1!A$47:C$67,3,0)</f>
        <v>43283333</v>
      </c>
      <c r="I10" s="7" t="s">
        <v>83</v>
      </c>
    </row>
    <row r="11" spans="1:9" x14ac:dyDescent="0.25">
      <c r="A11" s="2" t="s">
        <v>6</v>
      </c>
      <c r="B11" s="2">
        <v>811016192</v>
      </c>
      <c r="C11" s="2" t="s">
        <v>24</v>
      </c>
      <c r="D11" s="6" t="s">
        <v>82</v>
      </c>
      <c r="E11" s="3">
        <v>1</v>
      </c>
      <c r="F11" s="3">
        <v>101797120</v>
      </c>
      <c r="G11" s="3">
        <v>0</v>
      </c>
      <c r="H11" s="4">
        <v>0</v>
      </c>
      <c r="I11" s="7" t="s">
        <v>83</v>
      </c>
    </row>
    <row r="12" spans="1:9" x14ac:dyDescent="0.25">
      <c r="A12" s="2" t="s">
        <v>6</v>
      </c>
      <c r="B12" s="2">
        <v>811042050</v>
      </c>
      <c r="C12" s="2" t="s">
        <v>48</v>
      </c>
      <c r="D12" s="6" t="s">
        <v>82</v>
      </c>
      <c r="E12" s="3">
        <v>1</v>
      </c>
      <c r="F12" s="3">
        <v>4957426</v>
      </c>
      <c r="G12" s="4">
        <v>132034669</v>
      </c>
      <c r="H12" s="4">
        <v>0</v>
      </c>
      <c r="I12" s="7" t="s">
        <v>83</v>
      </c>
    </row>
    <row r="13" spans="1:9" x14ac:dyDescent="0.25">
      <c r="A13" s="2" t="s">
        <v>6</v>
      </c>
      <c r="B13" s="2">
        <v>812005522</v>
      </c>
      <c r="C13" s="2" t="s">
        <v>40</v>
      </c>
      <c r="D13" s="6" t="s">
        <v>82</v>
      </c>
      <c r="E13" s="3">
        <v>1</v>
      </c>
      <c r="F13" s="3">
        <v>70795773</v>
      </c>
      <c r="G13" s="3">
        <v>0</v>
      </c>
      <c r="H13" s="4">
        <v>0</v>
      </c>
      <c r="I13" s="7" t="s">
        <v>83</v>
      </c>
    </row>
    <row r="14" spans="1:9" x14ac:dyDescent="0.25">
      <c r="A14" s="2" t="s">
        <v>6</v>
      </c>
      <c r="B14" s="2">
        <v>890900518</v>
      </c>
      <c r="C14" s="2" t="s">
        <v>11</v>
      </c>
      <c r="D14" s="6" t="s">
        <v>82</v>
      </c>
      <c r="E14" s="3">
        <v>1</v>
      </c>
      <c r="F14" s="3">
        <v>259523540</v>
      </c>
      <c r="G14" s="3">
        <v>0</v>
      </c>
      <c r="H14" s="4">
        <f>VLOOKUP(B14,[1]Hoja1!A$47:C$67,3,0)</f>
        <v>79232566</v>
      </c>
      <c r="I14" s="7" t="s">
        <v>83</v>
      </c>
    </row>
    <row r="15" spans="1:9" x14ac:dyDescent="0.25">
      <c r="A15" s="2" t="s">
        <v>6</v>
      </c>
      <c r="B15" s="2">
        <v>890901826</v>
      </c>
      <c r="C15" s="2" t="s">
        <v>12</v>
      </c>
      <c r="D15" s="6" t="s">
        <v>82</v>
      </c>
      <c r="E15" s="3">
        <v>1</v>
      </c>
      <c r="F15" s="3">
        <v>594313178</v>
      </c>
      <c r="G15" s="3">
        <v>0</v>
      </c>
      <c r="H15" s="4">
        <f>VLOOKUP(B15,[1]Hoja1!A$47:C$67,3,0)</f>
        <v>41455645</v>
      </c>
      <c r="I15" s="7" t="s">
        <v>83</v>
      </c>
    </row>
    <row r="16" spans="1:9" x14ac:dyDescent="0.25">
      <c r="A16" s="2" t="s">
        <v>6</v>
      </c>
      <c r="B16" s="2">
        <v>890902922</v>
      </c>
      <c r="C16" s="2" t="s">
        <v>9</v>
      </c>
      <c r="D16" s="6" t="s">
        <v>82</v>
      </c>
      <c r="E16" s="3">
        <v>1</v>
      </c>
      <c r="F16" s="3">
        <v>6073180</v>
      </c>
      <c r="G16" s="3">
        <v>0</v>
      </c>
      <c r="H16" s="4">
        <v>0</v>
      </c>
      <c r="I16" s="7" t="s">
        <v>83</v>
      </c>
    </row>
    <row r="17" spans="1:9" x14ac:dyDescent="0.25">
      <c r="A17" s="2" t="s">
        <v>6</v>
      </c>
      <c r="B17" s="2">
        <v>890904646</v>
      </c>
      <c r="C17" s="2" t="s">
        <v>41</v>
      </c>
      <c r="D17" s="6" t="s">
        <v>82</v>
      </c>
      <c r="E17" s="3">
        <v>1</v>
      </c>
      <c r="F17" s="3">
        <v>2223114835</v>
      </c>
      <c r="G17" s="3">
        <v>0</v>
      </c>
      <c r="H17" s="4">
        <f>VLOOKUP(B17,[1]Hoja1!A$47:C$67,3,0)</f>
        <v>266304228</v>
      </c>
      <c r="I17" s="7" t="s">
        <v>83</v>
      </c>
    </row>
    <row r="18" spans="1:9" x14ac:dyDescent="0.25">
      <c r="A18" s="2" t="s">
        <v>6</v>
      </c>
      <c r="B18" s="2">
        <v>890905154</v>
      </c>
      <c r="C18" s="2" t="s">
        <v>25</v>
      </c>
      <c r="D18" s="6" t="s">
        <v>82</v>
      </c>
      <c r="E18" s="3">
        <v>1</v>
      </c>
      <c r="F18" s="3">
        <v>157163151</v>
      </c>
      <c r="G18" s="3">
        <v>0</v>
      </c>
      <c r="H18" s="4">
        <f>VLOOKUP(B18,[1]Hoja1!A$47:C$67,3,0)</f>
        <v>368057464</v>
      </c>
      <c r="I18" s="7" t="s">
        <v>83</v>
      </c>
    </row>
    <row r="19" spans="1:9" x14ac:dyDescent="0.25">
      <c r="A19" s="2" t="s">
        <v>6</v>
      </c>
      <c r="B19" s="2">
        <v>890905177</v>
      </c>
      <c r="C19" s="2" t="s">
        <v>42</v>
      </c>
      <c r="D19" s="6" t="s">
        <v>82</v>
      </c>
      <c r="E19" s="3">
        <v>1</v>
      </c>
      <c r="F19" s="3">
        <v>183126909</v>
      </c>
      <c r="G19" s="3">
        <v>0</v>
      </c>
      <c r="H19" s="4">
        <v>0</v>
      </c>
      <c r="I19" s="7" t="s">
        <v>83</v>
      </c>
    </row>
    <row r="20" spans="1:9" x14ac:dyDescent="0.25">
      <c r="A20" s="2" t="s">
        <v>6</v>
      </c>
      <c r="B20" s="2">
        <v>890905843</v>
      </c>
      <c r="C20" s="2" t="s">
        <v>26</v>
      </c>
      <c r="D20" s="6" t="s">
        <v>82</v>
      </c>
      <c r="E20" s="3">
        <v>1</v>
      </c>
      <c r="F20" s="3">
        <v>4162300</v>
      </c>
      <c r="G20" s="3">
        <v>0</v>
      </c>
      <c r="H20" s="4">
        <v>0</v>
      </c>
      <c r="I20" s="7" t="s">
        <v>83</v>
      </c>
    </row>
    <row r="21" spans="1:9" ht="15.75" customHeight="1" x14ac:dyDescent="0.25">
      <c r="A21" s="2" t="s">
        <v>6</v>
      </c>
      <c r="B21" s="2">
        <v>890906347</v>
      </c>
      <c r="C21" s="2" t="s">
        <v>10</v>
      </c>
      <c r="D21" s="6" t="s">
        <v>82</v>
      </c>
      <c r="E21" s="3">
        <v>1</v>
      </c>
      <c r="F21" s="3">
        <v>36171467</v>
      </c>
      <c r="G21" s="3">
        <v>0</v>
      </c>
      <c r="H21" s="4">
        <f>VLOOKUP(B21,[1]Hoja1!A$47:C$67,3,0)</f>
        <v>4998728</v>
      </c>
      <c r="I21" s="7" t="s">
        <v>83</v>
      </c>
    </row>
    <row r="22" spans="1:9" x14ac:dyDescent="0.25">
      <c r="A22" s="2" t="s">
        <v>6</v>
      </c>
      <c r="B22" s="2">
        <v>890907215</v>
      </c>
      <c r="C22" s="2" t="s">
        <v>27</v>
      </c>
      <c r="D22" s="6" t="s">
        <v>82</v>
      </c>
      <c r="E22" s="3">
        <v>1</v>
      </c>
      <c r="F22" s="3">
        <v>26625151</v>
      </c>
      <c r="G22" s="3">
        <v>0</v>
      </c>
      <c r="H22" s="4">
        <v>0</v>
      </c>
      <c r="I22" s="7" t="s">
        <v>83</v>
      </c>
    </row>
    <row r="23" spans="1:9" x14ac:dyDescent="0.25">
      <c r="A23" s="2" t="s">
        <v>6</v>
      </c>
      <c r="B23" s="2">
        <v>890907254</v>
      </c>
      <c r="C23" s="2" t="s">
        <v>28</v>
      </c>
      <c r="D23" s="6" t="s">
        <v>82</v>
      </c>
      <c r="E23" s="3">
        <v>1</v>
      </c>
      <c r="F23" s="3">
        <v>34452879</v>
      </c>
      <c r="G23" s="3">
        <v>0</v>
      </c>
      <c r="H23" s="4">
        <v>145705942</v>
      </c>
      <c r="I23" s="7" t="s">
        <v>83</v>
      </c>
    </row>
    <row r="24" spans="1:9" x14ac:dyDescent="0.25">
      <c r="A24" s="2" t="s">
        <v>6</v>
      </c>
      <c r="B24" s="2">
        <v>890911816</v>
      </c>
      <c r="C24" s="2" t="s">
        <v>49</v>
      </c>
      <c r="D24" s="6" t="s">
        <v>82</v>
      </c>
      <c r="E24" s="3">
        <v>1</v>
      </c>
      <c r="F24" s="3">
        <v>639406759</v>
      </c>
      <c r="G24" s="4">
        <v>1199572</v>
      </c>
      <c r="H24" s="4">
        <v>0</v>
      </c>
      <c r="I24" s="7" t="s">
        <v>83</v>
      </c>
    </row>
    <row r="25" spans="1:9" x14ac:dyDescent="0.25">
      <c r="A25" s="2" t="s">
        <v>6</v>
      </c>
      <c r="B25" s="2">
        <v>890939936</v>
      </c>
      <c r="C25" s="2" t="s">
        <v>15</v>
      </c>
      <c r="D25" s="6" t="s">
        <v>82</v>
      </c>
      <c r="E25" s="3">
        <v>1</v>
      </c>
      <c r="F25" s="3">
        <v>52605985</v>
      </c>
      <c r="G25" s="4">
        <v>61165398</v>
      </c>
      <c r="H25" s="4">
        <v>0</v>
      </c>
      <c r="I25" s="7" t="s">
        <v>83</v>
      </c>
    </row>
    <row r="26" spans="1:9" x14ac:dyDescent="0.25">
      <c r="A26" s="2" t="s">
        <v>6</v>
      </c>
      <c r="B26" s="2">
        <v>890980066</v>
      </c>
      <c r="C26" s="2" t="s">
        <v>43</v>
      </c>
      <c r="D26" s="6" t="s">
        <v>82</v>
      </c>
      <c r="E26" s="3">
        <v>1</v>
      </c>
      <c r="F26" s="3">
        <v>354544</v>
      </c>
      <c r="G26" s="3">
        <v>0</v>
      </c>
      <c r="H26" s="4">
        <f>VLOOKUP(B26,[1]Hoja1!A$47:C$67,3,0)</f>
        <v>166000</v>
      </c>
      <c r="I26" s="7" t="s">
        <v>83</v>
      </c>
    </row>
    <row r="27" spans="1:9" x14ac:dyDescent="0.25">
      <c r="A27" s="2" t="s">
        <v>6</v>
      </c>
      <c r="B27" s="2">
        <v>890980757</v>
      </c>
      <c r="C27" s="2" t="s">
        <v>29</v>
      </c>
      <c r="D27" s="6" t="s">
        <v>82</v>
      </c>
      <c r="E27" s="3">
        <v>1</v>
      </c>
      <c r="F27" s="3">
        <v>41425078</v>
      </c>
      <c r="G27" s="3">
        <v>0</v>
      </c>
      <c r="H27" s="4">
        <v>0</v>
      </c>
      <c r="I27" s="7" t="s">
        <v>83</v>
      </c>
    </row>
    <row r="28" spans="1:9" x14ac:dyDescent="0.25">
      <c r="A28" s="2" t="s">
        <v>6</v>
      </c>
      <c r="B28" s="2">
        <v>890981137</v>
      </c>
      <c r="C28" s="2" t="s">
        <v>50</v>
      </c>
      <c r="D28" s="6" t="s">
        <v>82</v>
      </c>
      <c r="E28" s="3">
        <v>1</v>
      </c>
      <c r="F28" s="3">
        <v>10978956</v>
      </c>
      <c r="G28" s="3">
        <v>0</v>
      </c>
      <c r="H28" s="4">
        <f>VLOOKUP(B28,[1]Hoja1!A$47:C$67,3,0)</f>
        <v>2809950</v>
      </c>
      <c r="I28" s="7" t="s">
        <v>83</v>
      </c>
    </row>
    <row r="29" spans="1:9" x14ac:dyDescent="0.25">
      <c r="A29" s="2" t="s">
        <v>6</v>
      </c>
      <c r="B29" s="2">
        <v>890981374</v>
      </c>
      <c r="C29" s="2" t="s">
        <v>13</v>
      </c>
      <c r="D29" s="6" t="s">
        <v>82</v>
      </c>
      <c r="E29" s="3">
        <v>1</v>
      </c>
      <c r="F29" s="3">
        <v>1758812</v>
      </c>
      <c r="G29" s="3">
        <v>0</v>
      </c>
      <c r="H29" s="4">
        <v>0</v>
      </c>
      <c r="I29" s="7" t="s">
        <v>83</v>
      </c>
    </row>
    <row r="30" spans="1:9" x14ac:dyDescent="0.25">
      <c r="A30" s="2" t="s">
        <v>6</v>
      </c>
      <c r="B30" s="2">
        <v>890981536</v>
      </c>
      <c r="C30" s="2" t="s">
        <v>30</v>
      </c>
      <c r="D30" s="6" t="s">
        <v>82</v>
      </c>
      <c r="E30" s="3">
        <v>1</v>
      </c>
      <c r="F30" s="3">
        <v>24836452</v>
      </c>
      <c r="G30" s="3">
        <v>0</v>
      </c>
      <c r="H30" s="4">
        <v>0</v>
      </c>
      <c r="I30" s="7" t="s">
        <v>83</v>
      </c>
    </row>
    <row r="31" spans="1:9" x14ac:dyDescent="0.25">
      <c r="A31" s="2" t="s">
        <v>6</v>
      </c>
      <c r="B31" s="2">
        <v>890981726</v>
      </c>
      <c r="C31" s="2" t="s">
        <v>31</v>
      </c>
      <c r="D31" s="6" t="s">
        <v>82</v>
      </c>
      <c r="E31" s="3">
        <v>1</v>
      </c>
      <c r="F31" s="3">
        <v>22328339</v>
      </c>
      <c r="G31" s="3">
        <v>0</v>
      </c>
      <c r="H31" s="4">
        <f>VLOOKUP(B31,[1]Hoja1!A$47:C$67,3,0)</f>
        <v>8139810</v>
      </c>
      <c r="I31" s="7" t="s">
        <v>83</v>
      </c>
    </row>
    <row r="32" spans="1:9" x14ac:dyDescent="0.25">
      <c r="A32" s="2" t="s">
        <v>6</v>
      </c>
      <c r="B32" s="2">
        <v>890982264</v>
      </c>
      <c r="C32" s="2" t="s">
        <v>54</v>
      </c>
      <c r="D32" s="6" t="s">
        <v>82</v>
      </c>
      <c r="E32" s="3">
        <v>1</v>
      </c>
      <c r="F32" s="3">
        <v>6133270</v>
      </c>
      <c r="G32" s="3">
        <v>0</v>
      </c>
      <c r="H32" s="4">
        <v>0</v>
      </c>
      <c r="I32" s="7" t="s">
        <v>83</v>
      </c>
    </row>
    <row r="33" spans="1:9" x14ac:dyDescent="0.25">
      <c r="A33" s="2" t="s">
        <v>6</v>
      </c>
      <c r="B33" s="2">
        <v>890985703</v>
      </c>
      <c r="C33" s="2" t="s">
        <v>32</v>
      </c>
      <c r="D33" s="6" t="s">
        <v>82</v>
      </c>
      <c r="E33" s="3">
        <v>1</v>
      </c>
      <c r="F33" s="3">
        <v>54794356</v>
      </c>
      <c r="G33" s="3">
        <v>0</v>
      </c>
      <c r="H33" s="4">
        <f>VLOOKUP(B33,[1]Hoja1!A$47:C$67,3,0)</f>
        <v>161313532</v>
      </c>
      <c r="I33" s="7" t="s">
        <v>83</v>
      </c>
    </row>
    <row r="34" spans="1:9" x14ac:dyDescent="0.25">
      <c r="A34" s="2" t="s">
        <v>6</v>
      </c>
      <c r="B34" s="2">
        <v>891079999</v>
      </c>
      <c r="C34" s="2" t="s">
        <v>55</v>
      </c>
      <c r="D34" s="6" t="s">
        <v>82</v>
      </c>
      <c r="E34" s="3">
        <v>1</v>
      </c>
      <c r="F34" s="3">
        <v>26209999</v>
      </c>
      <c r="G34" s="3">
        <v>0</v>
      </c>
      <c r="H34" s="4">
        <f>VLOOKUP(B34,[1]Hoja1!A$47:C$67,3,0)</f>
        <v>15612934</v>
      </c>
      <c r="I34" s="7" t="s">
        <v>83</v>
      </c>
    </row>
    <row r="35" spans="1:9" x14ac:dyDescent="0.25">
      <c r="A35" s="2" t="s">
        <v>6</v>
      </c>
      <c r="B35" s="2">
        <v>900038926</v>
      </c>
      <c r="C35" s="2" t="s">
        <v>39</v>
      </c>
      <c r="D35" s="6" t="s">
        <v>82</v>
      </c>
      <c r="E35" s="3">
        <v>1</v>
      </c>
      <c r="F35" s="3">
        <v>0</v>
      </c>
      <c r="G35" s="3">
        <v>0</v>
      </c>
      <c r="H35" s="4">
        <f>VLOOKUP(B35,[1]Hoja1!A$47:C$67,3,0)</f>
        <v>4506129</v>
      </c>
      <c r="I35" s="7" t="s">
        <v>83</v>
      </c>
    </row>
    <row r="36" spans="1:9" x14ac:dyDescent="0.25">
      <c r="A36" s="2" t="s">
        <v>6</v>
      </c>
      <c r="B36" s="2">
        <v>900124689</v>
      </c>
      <c r="C36" s="2" t="s">
        <v>51</v>
      </c>
      <c r="D36" s="6" t="s">
        <v>82</v>
      </c>
      <c r="E36" s="3">
        <v>1</v>
      </c>
      <c r="F36" s="3">
        <v>7468224</v>
      </c>
      <c r="G36" s="3">
        <v>0</v>
      </c>
      <c r="H36" s="4">
        <f>VLOOKUP(B36,[1]Hoja1!A$47:C$67,3,0)</f>
        <v>2622007</v>
      </c>
      <c r="I36" s="7" t="s">
        <v>83</v>
      </c>
    </row>
    <row r="37" spans="1:9" x14ac:dyDescent="0.25">
      <c r="A37" s="2" t="s">
        <v>6</v>
      </c>
      <c r="B37" s="2">
        <v>900261353</v>
      </c>
      <c r="C37" s="2" t="s">
        <v>16</v>
      </c>
      <c r="D37" s="6" t="s">
        <v>82</v>
      </c>
      <c r="E37" s="3">
        <v>1</v>
      </c>
      <c r="F37" s="3">
        <v>404124045</v>
      </c>
      <c r="G37" s="3">
        <v>0</v>
      </c>
      <c r="H37" s="4">
        <v>0</v>
      </c>
      <c r="I37" s="7" t="s">
        <v>83</v>
      </c>
    </row>
    <row r="38" spans="1:9" x14ac:dyDescent="0.25">
      <c r="A38" s="2" t="s">
        <v>6</v>
      </c>
      <c r="B38" s="2">
        <v>900408220</v>
      </c>
      <c r="C38" s="2" t="s">
        <v>17</v>
      </c>
      <c r="D38" s="6" t="s">
        <v>82</v>
      </c>
      <c r="E38" s="3">
        <v>1</v>
      </c>
      <c r="F38" s="3">
        <v>1739977</v>
      </c>
      <c r="G38" s="3">
        <v>0</v>
      </c>
      <c r="H38" s="4">
        <v>0</v>
      </c>
      <c r="I38" s="7" t="s">
        <v>83</v>
      </c>
    </row>
    <row r="39" spans="1:9" x14ac:dyDescent="0.25">
      <c r="A39" s="2" t="s">
        <v>6</v>
      </c>
      <c r="B39" s="2">
        <v>900438216</v>
      </c>
      <c r="C39" s="2" t="s">
        <v>8</v>
      </c>
      <c r="D39" s="6" t="s">
        <v>82</v>
      </c>
      <c r="E39" s="3">
        <v>1</v>
      </c>
      <c r="F39" s="3">
        <v>61149201</v>
      </c>
      <c r="G39" s="3">
        <v>0</v>
      </c>
      <c r="H39" s="4">
        <f>VLOOKUP(B39,[1]Hoja1!A$47:C$67,3,0)</f>
        <v>33070910</v>
      </c>
      <c r="I39" s="7" t="s">
        <v>83</v>
      </c>
    </row>
    <row r="40" spans="1:9" x14ac:dyDescent="0.25">
      <c r="A40" s="2" t="s">
        <v>6</v>
      </c>
      <c r="B40" s="2">
        <v>900857186</v>
      </c>
      <c r="C40" s="2" t="s">
        <v>18</v>
      </c>
      <c r="D40" s="6" t="s">
        <v>82</v>
      </c>
      <c r="E40" s="3">
        <v>1</v>
      </c>
      <c r="F40" s="3">
        <v>1926610</v>
      </c>
      <c r="G40" s="3">
        <v>0</v>
      </c>
      <c r="H40" s="4">
        <f>VLOOKUP(B40,[1]Hoja1!A$47:C$67,3,0)</f>
        <v>181928</v>
      </c>
      <c r="I40" s="7" t="s">
        <v>83</v>
      </c>
    </row>
    <row r="41" spans="1:9" x14ac:dyDescent="0.25">
      <c r="A41" s="2" t="s">
        <v>6</v>
      </c>
      <c r="B41" s="2">
        <v>901532463</v>
      </c>
      <c r="C41" s="2" t="s">
        <v>19</v>
      </c>
      <c r="D41" s="6" t="s">
        <v>82</v>
      </c>
      <c r="E41" s="3">
        <v>1</v>
      </c>
      <c r="F41" s="3">
        <v>51717512</v>
      </c>
      <c r="G41" s="3">
        <v>0</v>
      </c>
      <c r="H41" s="4">
        <v>0</v>
      </c>
      <c r="I41" s="7" t="s">
        <v>83</v>
      </c>
    </row>
    <row r="42" spans="1:9" x14ac:dyDescent="0.25">
      <c r="A42" s="2" t="s">
        <v>6</v>
      </c>
      <c r="B42" s="2">
        <v>890907241</v>
      </c>
      <c r="C42" s="33" t="s">
        <v>56</v>
      </c>
      <c r="D42" s="6" t="s">
        <v>82</v>
      </c>
      <c r="E42" s="34">
        <v>1</v>
      </c>
      <c r="F42" s="3">
        <v>8605742</v>
      </c>
      <c r="G42" s="3">
        <v>0</v>
      </c>
      <c r="H42" s="4">
        <v>0</v>
      </c>
      <c r="I42" s="7" t="s">
        <v>83</v>
      </c>
    </row>
    <row r="43" spans="1:9" x14ac:dyDescent="0.25">
      <c r="A43" s="2" t="s">
        <v>6</v>
      </c>
      <c r="B43" s="2">
        <v>900625317</v>
      </c>
      <c r="C43" s="33" t="s">
        <v>57</v>
      </c>
      <c r="D43" s="6" t="s">
        <v>82</v>
      </c>
      <c r="E43" s="34">
        <v>1</v>
      </c>
      <c r="F43" s="3">
        <v>12557028</v>
      </c>
      <c r="G43" s="3">
        <v>0</v>
      </c>
      <c r="H43" s="4">
        <v>0</v>
      </c>
      <c r="I43" s="7" t="s">
        <v>83</v>
      </c>
    </row>
    <row r="44" spans="1:9" x14ac:dyDescent="0.25">
      <c r="A44" s="2" t="s">
        <v>6</v>
      </c>
      <c r="B44" s="2">
        <v>811038014</v>
      </c>
      <c r="C44" s="33" t="s">
        <v>58</v>
      </c>
      <c r="D44" s="6" t="s">
        <v>82</v>
      </c>
      <c r="E44" s="34">
        <v>1</v>
      </c>
      <c r="F44" s="3">
        <v>0</v>
      </c>
      <c r="G44" s="4">
        <v>199493987</v>
      </c>
      <c r="H44" s="4">
        <v>0</v>
      </c>
      <c r="I44" s="7" t="s">
        <v>83</v>
      </c>
    </row>
    <row r="45" spans="1:9" x14ac:dyDescent="0.25">
      <c r="A45" s="2" t="s">
        <v>6</v>
      </c>
      <c r="B45" s="2">
        <v>900390423</v>
      </c>
      <c r="C45" s="2" t="s">
        <v>60</v>
      </c>
      <c r="D45" s="12" t="s">
        <v>82</v>
      </c>
      <c r="E45" s="34">
        <v>1</v>
      </c>
      <c r="F45" s="3">
        <v>7252385</v>
      </c>
      <c r="G45" s="3">
        <v>0</v>
      </c>
      <c r="H45" s="4">
        <v>0</v>
      </c>
      <c r="I45" s="7" t="s">
        <v>83</v>
      </c>
    </row>
  </sheetData>
  <autoFilter ref="A2:I45" xr:uid="{B4F818A7-7992-4F29-9228-AD717431EAC5}"/>
  <conditionalFormatting sqref="B38">
    <cfRule type="duplicateValues" dxfId="7" priority="3"/>
  </conditionalFormatting>
  <conditionalFormatting sqref="B3">
    <cfRule type="duplicateValues" dxfId="6" priority="2"/>
  </conditionalFormatting>
  <conditionalFormatting sqref="B41">
    <cfRule type="duplicateValues" dxfId="5" priority="1"/>
  </conditionalFormatting>
  <conditionalFormatting sqref="B39:B40">
    <cfRule type="duplicateValues" dxfId="4" priority="4"/>
  </conditionalFormatting>
  <conditionalFormatting sqref="B29:B37">
    <cfRule type="duplicateValues" dxfId="3" priority="5"/>
  </conditionalFormatting>
  <conditionalFormatting sqref="B8:B44">
    <cfRule type="duplicateValues" dxfId="2" priority="6"/>
  </conditionalFormatting>
  <conditionalFormatting sqref="B4:B28">
    <cfRule type="duplicateValues" dxfId="1" priority="7"/>
  </conditionalFormatting>
  <conditionalFormatting sqref="B3:B44">
    <cfRule type="duplicateValues" dxfId="0" priority="8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02D8A-6888-47FB-BC63-5A675FE7526F}">
  <sheetPr codeName="Hoja4"/>
  <dimension ref="A1:F115"/>
  <sheetViews>
    <sheetView workbookViewId="0">
      <selection activeCell="C76" sqref="C76"/>
    </sheetView>
  </sheetViews>
  <sheetFormatPr baseColWidth="10" defaultRowHeight="15" x14ac:dyDescent="0.25"/>
  <cols>
    <col min="2" max="2" width="42.7109375" style="18" customWidth="1"/>
    <col min="3" max="3" width="20.28515625" customWidth="1"/>
    <col min="4" max="4" width="16.140625" customWidth="1"/>
    <col min="5" max="5" width="20.140625" customWidth="1"/>
  </cols>
  <sheetData>
    <row r="1" spans="1:5" x14ac:dyDescent="0.25">
      <c r="A1" s="16" t="s">
        <v>1</v>
      </c>
      <c r="B1" s="13" t="s">
        <v>34</v>
      </c>
      <c r="C1" s="16" t="s">
        <v>61</v>
      </c>
      <c r="D1" s="16" t="s">
        <v>33</v>
      </c>
      <c r="E1" s="16" t="s">
        <v>62</v>
      </c>
    </row>
    <row r="2" spans="1:5" x14ac:dyDescent="0.25">
      <c r="A2" s="35">
        <v>70129835</v>
      </c>
      <c r="B2" s="24" t="s">
        <v>46</v>
      </c>
      <c r="C2" s="14" t="s">
        <v>44</v>
      </c>
      <c r="D2" s="36">
        <v>45932</v>
      </c>
      <c r="E2" s="15">
        <v>3300000</v>
      </c>
    </row>
    <row r="3" spans="1:5" x14ac:dyDescent="0.25">
      <c r="A3" s="35"/>
      <c r="B3" s="24"/>
      <c r="C3" s="14" t="s">
        <v>45</v>
      </c>
      <c r="D3" s="36">
        <v>45932</v>
      </c>
      <c r="E3" s="15">
        <v>3300000</v>
      </c>
    </row>
    <row r="4" spans="1:5" x14ac:dyDescent="0.25">
      <c r="A4" s="23" t="s">
        <v>63</v>
      </c>
      <c r="B4" s="23"/>
      <c r="C4" s="23"/>
      <c r="D4" s="23"/>
      <c r="E4" s="17">
        <f>SUM(E2:E3)</f>
        <v>6600000</v>
      </c>
    </row>
    <row r="5" spans="1:5" x14ac:dyDescent="0.25">
      <c r="B5"/>
      <c r="C5" s="37"/>
      <c r="D5" s="37"/>
    </row>
    <row r="6" spans="1:5" x14ac:dyDescent="0.25">
      <c r="B6"/>
      <c r="C6" s="37"/>
      <c r="D6" s="37"/>
    </row>
    <row r="7" spans="1:5" x14ac:dyDescent="0.25">
      <c r="A7" s="16" t="s">
        <v>1</v>
      </c>
      <c r="B7" s="13" t="s">
        <v>34</v>
      </c>
      <c r="C7" s="16" t="s">
        <v>61</v>
      </c>
      <c r="D7" s="16" t="s">
        <v>33</v>
      </c>
      <c r="E7" s="16" t="s">
        <v>62</v>
      </c>
    </row>
    <row r="8" spans="1:5" x14ac:dyDescent="0.25">
      <c r="A8" s="26">
        <v>800058016</v>
      </c>
      <c r="B8" s="29" t="s">
        <v>35</v>
      </c>
      <c r="C8" s="36" t="s">
        <v>84</v>
      </c>
      <c r="D8" s="36">
        <v>45932</v>
      </c>
      <c r="E8" s="15">
        <v>34800</v>
      </c>
    </row>
    <row r="9" spans="1:5" x14ac:dyDescent="0.25">
      <c r="A9" s="27"/>
      <c r="B9" s="30"/>
      <c r="C9" s="36" t="s">
        <v>85</v>
      </c>
      <c r="D9" s="36">
        <v>45932</v>
      </c>
      <c r="E9" s="15">
        <v>458600</v>
      </c>
    </row>
    <row r="10" spans="1:5" x14ac:dyDescent="0.25">
      <c r="A10" s="27"/>
      <c r="B10" s="30"/>
      <c r="C10" s="36" t="s">
        <v>86</v>
      </c>
      <c r="D10" s="36">
        <v>45932</v>
      </c>
      <c r="E10" s="15">
        <v>1427051</v>
      </c>
    </row>
    <row r="11" spans="1:5" x14ac:dyDescent="0.25">
      <c r="A11" s="27"/>
      <c r="B11" s="30"/>
      <c r="C11" s="36" t="s">
        <v>87</v>
      </c>
      <c r="D11" s="36">
        <v>45932</v>
      </c>
      <c r="E11" s="15">
        <v>3166845</v>
      </c>
    </row>
    <row r="12" spans="1:5" x14ac:dyDescent="0.25">
      <c r="A12" s="28"/>
      <c r="B12" s="31"/>
      <c r="C12" s="14" t="s">
        <v>59</v>
      </c>
      <c r="D12" s="36">
        <v>45938</v>
      </c>
      <c r="E12" s="38">
        <v>38283820</v>
      </c>
    </row>
    <row r="13" spans="1:5" x14ac:dyDescent="0.25">
      <c r="A13" s="23" t="s">
        <v>63</v>
      </c>
      <c r="B13" s="23"/>
      <c r="C13" s="23"/>
      <c r="D13" s="23"/>
      <c r="E13" s="17">
        <f>SUM(E8:E12)</f>
        <v>43371116</v>
      </c>
    </row>
    <row r="14" spans="1:5" x14ac:dyDescent="0.25">
      <c r="C14" s="37"/>
      <c r="D14" s="39"/>
      <c r="E14" s="5"/>
    </row>
    <row r="15" spans="1:5" x14ac:dyDescent="0.25">
      <c r="B15"/>
      <c r="C15" s="37"/>
      <c r="D15" s="37"/>
    </row>
    <row r="16" spans="1:5" x14ac:dyDescent="0.25">
      <c r="A16" s="16" t="s">
        <v>1</v>
      </c>
      <c r="B16" s="13" t="s">
        <v>34</v>
      </c>
      <c r="C16" s="16" t="s">
        <v>61</v>
      </c>
      <c r="D16" s="16" t="s">
        <v>33</v>
      </c>
      <c r="E16" s="16" t="s">
        <v>62</v>
      </c>
    </row>
    <row r="17" spans="1:5" x14ac:dyDescent="0.25">
      <c r="A17" s="14">
        <v>805011262</v>
      </c>
      <c r="B17" s="21" t="s">
        <v>76</v>
      </c>
      <c r="C17" s="14" t="s">
        <v>68</v>
      </c>
      <c r="D17" s="36">
        <v>45932</v>
      </c>
      <c r="E17" s="15">
        <v>7317772</v>
      </c>
    </row>
    <row r="18" spans="1:5" x14ac:dyDescent="0.25">
      <c r="A18" s="23" t="s">
        <v>63</v>
      </c>
      <c r="B18" s="23"/>
      <c r="C18" s="23"/>
      <c r="D18" s="23"/>
      <c r="E18" s="17">
        <f>SUM(E17)</f>
        <v>7317772</v>
      </c>
    </row>
    <row r="19" spans="1:5" x14ac:dyDescent="0.25">
      <c r="B19"/>
      <c r="C19" s="37"/>
      <c r="D19" s="37"/>
    </row>
    <row r="20" spans="1:5" x14ac:dyDescent="0.25">
      <c r="B20"/>
      <c r="C20" s="37"/>
      <c r="D20" s="37"/>
    </row>
    <row r="21" spans="1:5" x14ac:dyDescent="0.25">
      <c r="A21" s="16" t="s">
        <v>1</v>
      </c>
      <c r="B21" s="13" t="s">
        <v>34</v>
      </c>
      <c r="C21" s="16" t="s">
        <v>61</v>
      </c>
      <c r="D21" s="16" t="s">
        <v>33</v>
      </c>
      <c r="E21" s="16" t="s">
        <v>62</v>
      </c>
    </row>
    <row r="22" spans="1:5" x14ac:dyDescent="0.25">
      <c r="A22" s="21">
        <v>811002429</v>
      </c>
      <c r="B22" s="21" t="s">
        <v>88</v>
      </c>
      <c r="C22" s="14" t="s">
        <v>37</v>
      </c>
      <c r="D22" s="36">
        <v>45932</v>
      </c>
      <c r="E22" s="15">
        <v>43283333</v>
      </c>
    </row>
    <row r="23" spans="1:5" x14ac:dyDescent="0.25">
      <c r="A23" s="23" t="s">
        <v>63</v>
      </c>
      <c r="B23" s="23"/>
      <c r="C23" s="23"/>
      <c r="D23" s="23"/>
      <c r="E23" s="17">
        <f>SUM(E22)</f>
        <v>43283333</v>
      </c>
    </row>
    <row r="24" spans="1:5" x14ac:dyDescent="0.25">
      <c r="B24"/>
      <c r="C24" s="37"/>
      <c r="D24" s="37"/>
    </row>
    <row r="25" spans="1:5" x14ac:dyDescent="0.25">
      <c r="B25"/>
      <c r="C25" s="37"/>
      <c r="D25" s="37"/>
    </row>
    <row r="26" spans="1:5" ht="15" customHeight="1" x14ac:dyDescent="0.25">
      <c r="A26" s="16" t="s">
        <v>1</v>
      </c>
      <c r="B26" s="13" t="s">
        <v>34</v>
      </c>
      <c r="C26" s="16" t="s">
        <v>61</v>
      </c>
      <c r="D26" s="16" t="s">
        <v>33</v>
      </c>
      <c r="E26" s="16" t="s">
        <v>62</v>
      </c>
    </row>
    <row r="27" spans="1:5" x14ac:dyDescent="0.25">
      <c r="A27" s="25">
        <v>890900518</v>
      </c>
      <c r="B27" s="25" t="s">
        <v>11</v>
      </c>
      <c r="C27" s="14" t="s">
        <v>89</v>
      </c>
      <c r="D27" s="36">
        <v>45932</v>
      </c>
      <c r="E27" s="15">
        <v>42770808</v>
      </c>
    </row>
    <row r="28" spans="1:5" x14ac:dyDescent="0.25">
      <c r="A28" s="25"/>
      <c r="B28" s="25"/>
      <c r="C28" s="14" t="s">
        <v>90</v>
      </c>
      <c r="D28" s="36">
        <v>45932</v>
      </c>
      <c r="E28" s="15">
        <v>36461758</v>
      </c>
    </row>
    <row r="29" spans="1:5" x14ac:dyDescent="0.25">
      <c r="A29" s="23" t="s">
        <v>63</v>
      </c>
      <c r="B29" s="23"/>
      <c r="C29" s="23"/>
      <c r="D29" s="23"/>
      <c r="E29" s="17">
        <f>SUM(E27:E28)</f>
        <v>79232566</v>
      </c>
    </row>
    <row r="30" spans="1:5" x14ac:dyDescent="0.25">
      <c r="B30"/>
      <c r="C30" s="37"/>
      <c r="D30" s="37"/>
    </row>
    <row r="31" spans="1:5" x14ac:dyDescent="0.25">
      <c r="B31"/>
      <c r="C31" s="37"/>
      <c r="D31" s="37"/>
    </row>
    <row r="32" spans="1:5" x14ac:dyDescent="0.25">
      <c r="A32" s="16" t="s">
        <v>1</v>
      </c>
      <c r="B32" s="13" t="s">
        <v>34</v>
      </c>
      <c r="C32" s="16" t="s">
        <v>61</v>
      </c>
      <c r="D32" s="16" t="s">
        <v>33</v>
      </c>
      <c r="E32" s="16" t="s">
        <v>62</v>
      </c>
    </row>
    <row r="33" spans="1:6" x14ac:dyDescent="0.25">
      <c r="A33" s="21">
        <v>890901826</v>
      </c>
      <c r="B33" s="21" t="s">
        <v>12</v>
      </c>
      <c r="C33" s="14" t="s">
        <v>75</v>
      </c>
      <c r="D33" s="36">
        <v>45932</v>
      </c>
      <c r="E33" s="15">
        <v>41455645</v>
      </c>
    </row>
    <row r="34" spans="1:6" x14ac:dyDescent="0.25">
      <c r="A34" s="23" t="s">
        <v>63</v>
      </c>
      <c r="B34" s="23"/>
      <c r="C34" s="23"/>
      <c r="D34" s="23"/>
      <c r="E34" s="17">
        <f>SUM(E33)</f>
        <v>41455645</v>
      </c>
    </row>
    <row r="35" spans="1:6" x14ac:dyDescent="0.25">
      <c r="B35"/>
      <c r="C35" s="37"/>
      <c r="D35" s="37"/>
    </row>
    <row r="36" spans="1:6" x14ac:dyDescent="0.25">
      <c r="B36"/>
      <c r="C36" s="37"/>
      <c r="D36" s="37"/>
    </row>
    <row r="37" spans="1:6" ht="15" customHeight="1" x14ac:dyDescent="0.25">
      <c r="A37" s="16" t="s">
        <v>1</v>
      </c>
      <c r="B37" s="13" t="s">
        <v>34</v>
      </c>
      <c r="C37" s="16" t="s">
        <v>61</v>
      </c>
      <c r="D37" s="16" t="s">
        <v>33</v>
      </c>
      <c r="E37" s="16" t="s">
        <v>62</v>
      </c>
    </row>
    <row r="38" spans="1:6" x14ac:dyDescent="0.25">
      <c r="A38" s="29">
        <v>890904646</v>
      </c>
      <c r="B38" s="29" t="s">
        <v>38</v>
      </c>
      <c r="C38" s="14" t="s">
        <v>45</v>
      </c>
      <c r="D38" s="36">
        <v>45932</v>
      </c>
      <c r="E38" s="15">
        <v>62342140</v>
      </c>
    </row>
    <row r="39" spans="1:6" x14ac:dyDescent="0.25">
      <c r="A39" s="30"/>
      <c r="B39" s="30"/>
      <c r="C39" s="14" t="s">
        <v>68</v>
      </c>
      <c r="D39" s="36">
        <v>45932</v>
      </c>
      <c r="E39" s="15">
        <v>938145</v>
      </c>
    </row>
    <row r="40" spans="1:6" x14ac:dyDescent="0.25">
      <c r="A40" s="30"/>
      <c r="B40" s="30"/>
      <c r="C40" s="14" t="s">
        <v>52</v>
      </c>
      <c r="D40" s="36">
        <v>45932</v>
      </c>
      <c r="E40" s="15">
        <v>120593036</v>
      </c>
    </row>
    <row r="41" spans="1:6" x14ac:dyDescent="0.25">
      <c r="A41" s="30"/>
      <c r="B41" s="30"/>
      <c r="C41" s="14" t="s">
        <v>69</v>
      </c>
      <c r="D41" s="36">
        <v>45932</v>
      </c>
      <c r="E41" s="15">
        <v>503480</v>
      </c>
    </row>
    <row r="42" spans="1:6" x14ac:dyDescent="0.25">
      <c r="A42" s="30"/>
      <c r="B42" s="30"/>
      <c r="C42" s="14" t="s">
        <v>64</v>
      </c>
      <c r="D42" s="36">
        <v>45957</v>
      </c>
      <c r="E42" s="15">
        <v>25887811</v>
      </c>
      <c r="F42" s="40"/>
    </row>
    <row r="43" spans="1:6" x14ac:dyDescent="0.25">
      <c r="A43" s="30"/>
      <c r="B43" s="30"/>
      <c r="C43" s="14" t="s">
        <v>65</v>
      </c>
      <c r="D43" s="36">
        <v>45957</v>
      </c>
      <c r="E43" s="15">
        <v>1377884</v>
      </c>
    </row>
    <row r="44" spans="1:6" x14ac:dyDescent="0.25">
      <c r="A44" s="30"/>
      <c r="B44" s="30"/>
      <c r="C44" s="14" t="s">
        <v>67</v>
      </c>
      <c r="D44" s="36">
        <v>45957</v>
      </c>
      <c r="E44" s="15">
        <v>10769388</v>
      </c>
    </row>
    <row r="45" spans="1:6" x14ac:dyDescent="0.25">
      <c r="A45" s="31"/>
      <c r="B45" s="31"/>
      <c r="C45" s="14" t="s">
        <v>91</v>
      </c>
      <c r="D45" s="36">
        <v>45938</v>
      </c>
      <c r="E45" s="38">
        <v>43892344</v>
      </c>
    </row>
    <row r="46" spans="1:6" x14ac:dyDescent="0.25">
      <c r="A46" s="23" t="s">
        <v>63</v>
      </c>
      <c r="B46" s="23"/>
      <c r="C46" s="23"/>
      <c r="D46" s="23"/>
      <c r="E46" s="17">
        <f>SUM(E38:E45)</f>
        <v>266304228</v>
      </c>
    </row>
    <row r="47" spans="1:6" x14ac:dyDescent="0.25">
      <c r="B47"/>
      <c r="C47" s="37"/>
      <c r="D47" s="37"/>
    </row>
    <row r="48" spans="1:6" x14ac:dyDescent="0.25">
      <c r="B48"/>
      <c r="C48" s="37"/>
      <c r="D48" s="37"/>
    </row>
    <row r="49" spans="1:5" x14ac:dyDescent="0.25">
      <c r="A49" s="16" t="s">
        <v>1</v>
      </c>
      <c r="B49" s="13" t="s">
        <v>34</v>
      </c>
      <c r="C49" s="16" t="s">
        <v>61</v>
      </c>
      <c r="D49" s="16" t="s">
        <v>33</v>
      </c>
      <c r="E49" s="16" t="s">
        <v>62</v>
      </c>
    </row>
    <row r="50" spans="1:5" x14ac:dyDescent="0.25">
      <c r="A50" s="21">
        <v>890905154</v>
      </c>
      <c r="B50" s="21" t="s">
        <v>53</v>
      </c>
      <c r="C50" s="14" t="s">
        <v>92</v>
      </c>
      <c r="D50" s="36">
        <v>45951</v>
      </c>
      <c r="E50" s="15">
        <v>368057464</v>
      </c>
    </row>
    <row r="51" spans="1:5" x14ac:dyDescent="0.25">
      <c r="A51" s="23" t="s">
        <v>63</v>
      </c>
      <c r="B51" s="23"/>
      <c r="C51" s="23"/>
      <c r="D51" s="23"/>
      <c r="E51" s="17">
        <f>SUM(E50)</f>
        <v>368057464</v>
      </c>
    </row>
    <row r="52" spans="1:5" x14ac:dyDescent="0.25">
      <c r="B52"/>
      <c r="C52" s="37"/>
      <c r="D52" s="37"/>
    </row>
    <row r="53" spans="1:5" x14ac:dyDescent="0.25">
      <c r="B53"/>
      <c r="C53" s="37"/>
      <c r="D53" s="37"/>
    </row>
    <row r="54" spans="1:5" x14ac:dyDescent="0.25">
      <c r="A54" s="16" t="s">
        <v>1</v>
      </c>
      <c r="B54" s="13" t="s">
        <v>34</v>
      </c>
      <c r="C54" s="16" t="s">
        <v>61</v>
      </c>
      <c r="D54" s="16" t="s">
        <v>33</v>
      </c>
      <c r="E54" s="16" t="s">
        <v>62</v>
      </c>
    </row>
    <row r="55" spans="1:5" x14ac:dyDescent="0.25">
      <c r="A55" s="26">
        <v>890906347</v>
      </c>
      <c r="B55" s="26" t="s">
        <v>10</v>
      </c>
      <c r="C55" s="14" t="s">
        <v>78</v>
      </c>
      <c r="D55" s="36">
        <v>45932</v>
      </c>
      <c r="E55" s="15">
        <v>567100</v>
      </c>
    </row>
    <row r="56" spans="1:5" x14ac:dyDescent="0.25">
      <c r="A56" s="28"/>
      <c r="B56" s="28"/>
      <c r="C56" s="36" t="s">
        <v>72</v>
      </c>
      <c r="D56" s="36">
        <v>45957</v>
      </c>
      <c r="E56" s="15">
        <v>4431628</v>
      </c>
    </row>
    <row r="57" spans="1:5" x14ac:dyDescent="0.25">
      <c r="A57" s="23" t="s">
        <v>63</v>
      </c>
      <c r="B57" s="23"/>
      <c r="C57" s="23"/>
      <c r="D57" s="23"/>
      <c r="E57" s="17">
        <f>SUM(E55:E56)</f>
        <v>4998728</v>
      </c>
    </row>
    <row r="58" spans="1:5" x14ac:dyDescent="0.25">
      <c r="B58"/>
      <c r="C58" s="37"/>
      <c r="D58" s="37"/>
    </row>
    <row r="59" spans="1:5" x14ac:dyDescent="0.25">
      <c r="B59"/>
      <c r="C59" s="37"/>
      <c r="D59" s="37"/>
    </row>
    <row r="60" spans="1:5" x14ac:dyDescent="0.25">
      <c r="A60" s="16" t="s">
        <v>1</v>
      </c>
      <c r="B60" s="13" t="s">
        <v>34</v>
      </c>
      <c r="C60" s="16" t="s">
        <v>61</v>
      </c>
      <c r="D60" s="16" t="s">
        <v>33</v>
      </c>
      <c r="E60" s="16" t="s">
        <v>62</v>
      </c>
    </row>
    <row r="61" spans="1:5" x14ac:dyDescent="0.25">
      <c r="A61" s="29">
        <v>890907254</v>
      </c>
      <c r="B61" s="29" t="s">
        <v>93</v>
      </c>
      <c r="C61" s="14" t="s">
        <v>65</v>
      </c>
      <c r="D61" s="36">
        <v>45932</v>
      </c>
      <c r="E61" s="15">
        <v>8147422</v>
      </c>
    </row>
    <row r="62" spans="1:5" x14ac:dyDescent="0.25">
      <c r="A62" s="30"/>
      <c r="B62" s="30"/>
      <c r="C62" s="14" t="s">
        <v>67</v>
      </c>
      <c r="D62" s="36">
        <v>45932</v>
      </c>
      <c r="E62" s="15">
        <v>19906664</v>
      </c>
    </row>
    <row r="63" spans="1:5" x14ac:dyDescent="0.25">
      <c r="A63" s="30"/>
      <c r="B63" s="30"/>
      <c r="C63" s="14" t="s">
        <v>66</v>
      </c>
      <c r="D63" s="36">
        <v>45932</v>
      </c>
      <c r="E63" s="15">
        <v>1757260</v>
      </c>
    </row>
    <row r="64" spans="1:5" x14ac:dyDescent="0.25">
      <c r="A64" s="31"/>
      <c r="B64" s="31"/>
      <c r="C64" s="36" t="s">
        <v>94</v>
      </c>
      <c r="D64" s="36">
        <v>45939</v>
      </c>
      <c r="E64" s="15">
        <v>115894596</v>
      </c>
    </row>
    <row r="65" spans="1:5" x14ac:dyDescent="0.25">
      <c r="A65" s="23" t="s">
        <v>63</v>
      </c>
      <c r="B65" s="23"/>
      <c r="C65" s="23"/>
      <c r="D65" s="23"/>
      <c r="E65" s="17">
        <f>SUM(E61:E64)</f>
        <v>145705942</v>
      </c>
    </row>
    <row r="66" spans="1:5" x14ac:dyDescent="0.25">
      <c r="B66"/>
      <c r="C66" s="37"/>
      <c r="D66" s="37"/>
    </row>
    <row r="67" spans="1:5" x14ac:dyDescent="0.25">
      <c r="B67"/>
      <c r="C67" s="37"/>
      <c r="D67" s="37"/>
    </row>
    <row r="68" spans="1:5" x14ac:dyDescent="0.25">
      <c r="A68" s="16" t="s">
        <v>1</v>
      </c>
      <c r="B68" s="13" t="s">
        <v>34</v>
      </c>
      <c r="C68" s="16" t="s">
        <v>61</v>
      </c>
      <c r="D68" s="16" t="s">
        <v>33</v>
      </c>
      <c r="E68" s="16" t="s">
        <v>62</v>
      </c>
    </row>
    <row r="69" spans="1:5" x14ac:dyDescent="0.25">
      <c r="A69" s="21">
        <v>890980066</v>
      </c>
      <c r="B69" s="21" t="s">
        <v>95</v>
      </c>
      <c r="C69" s="14" t="s">
        <v>78</v>
      </c>
      <c r="D69" s="36">
        <v>45932</v>
      </c>
      <c r="E69" s="15">
        <v>166000</v>
      </c>
    </row>
    <row r="70" spans="1:5" x14ac:dyDescent="0.25">
      <c r="A70" s="23" t="s">
        <v>63</v>
      </c>
      <c r="B70" s="23"/>
      <c r="C70" s="23"/>
      <c r="D70" s="23"/>
      <c r="E70" s="17">
        <f>SUM(E69)</f>
        <v>166000</v>
      </c>
    </row>
    <row r="71" spans="1:5" x14ac:dyDescent="0.25">
      <c r="B71"/>
      <c r="C71" s="37"/>
      <c r="D71" s="37"/>
    </row>
    <row r="72" spans="1:5" x14ac:dyDescent="0.25">
      <c r="B72"/>
      <c r="C72" s="37"/>
      <c r="D72" s="37"/>
    </row>
    <row r="73" spans="1:5" x14ac:dyDescent="0.25">
      <c r="A73" s="16" t="s">
        <v>1</v>
      </c>
      <c r="B73" s="13" t="s">
        <v>34</v>
      </c>
      <c r="C73" s="16" t="s">
        <v>61</v>
      </c>
      <c r="D73" s="16" t="s">
        <v>33</v>
      </c>
      <c r="E73" s="16" t="s">
        <v>62</v>
      </c>
    </row>
    <row r="74" spans="1:5" ht="30" x14ac:dyDescent="0.25">
      <c r="A74" s="21">
        <v>890981137</v>
      </c>
      <c r="B74" s="19" t="s">
        <v>50</v>
      </c>
      <c r="C74" s="41" t="s">
        <v>44</v>
      </c>
      <c r="D74" s="41">
        <v>45947</v>
      </c>
      <c r="E74" s="42">
        <v>2809950</v>
      </c>
    </row>
    <row r="75" spans="1:5" x14ac:dyDescent="0.25">
      <c r="A75" s="23" t="s">
        <v>63</v>
      </c>
      <c r="B75" s="23"/>
      <c r="C75" s="23"/>
      <c r="D75" s="23"/>
      <c r="E75" s="17">
        <f>SUM(E74)</f>
        <v>2809950</v>
      </c>
    </row>
    <row r="76" spans="1:5" x14ac:dyDescent="0.25">
      <c r="B76"/>
      <c r="C76" s="37"/>
      <c r="D76" s="37"/>
    </row>
    <row r="77" spans="1:5" x14ac:dyDescent="0.25">
      <c r="B77"/>
      <c r="C77" s="37"/>
      <c r="D77" s="37"/>
    </row>
    <row r="78" spans="1:5" x14ac:dyDescent="0.25">
      <c r="A78" s="20" t="s">
        <v>1</v>
      </c>
      <c r="B78" s="13" t="s">
        <v>34</v>
      </c>
      <c r="C78" s="20" t="s">
        <v>61</v>
      </c>
      <c r="D78" s="20" t="s">
        <v>33</v>
      </c>
      <c r="E78" s="20" t="s">
        <v>62</v>
      </c>
    </row>
    <row r="79" spans="1:5" x14ac:dyDescent="0.25">
      <c r="A79" s="19">
        <v>890981726</v>
      </c>
      <c r="B79" s="19" t="s">
        <v>73</v>
      </c>
      <c r="C79" s="21" t="s">
        <v>52</v>
      </c>
      <c r="D79" s="41">
        <v>45932</v>
      </c>
      <c r="E79" s="42">
        <v>8139810</v>
      </c>
    </row>
    <row r="80" spans="1:5" x14ac:dyDescent="0.25">
      <c r="A80" s="43" t="s">
        <v>63</v>
      </c>
      <c r="B80" s="43"/>
      <c r="C80" s="43"/>
      <c r="D80" s="43"/>
      <c r="E80" s="44">
        <f>SUM(E79)</f>
        <v>8139810</v>
      </c>
    </row>
    <row r="81" spans="1:5" x14ac:dyDescent="0.25">
      <c r="B81"/>
      <c r="C81" s="37"/>
      <c r="D81" s="37"/>
    </row>
    <row r="82" spans="1:5" x14ac:dyDescent="0.25">
      <c r="B82"/>
      <c r="C82" s="37"/>
      <c r="D82" s="37"/>
    </row>
    <row r="83" spans="1:5" x14ac:dyDescent="0.25">
      <c r="A83" s="20" t="s">
        <v>1</v>
      </c>
      <c r="B83" s="13" t="s">
        <v>34</v>
      </c>
      <c r="C83" s="20" t="s">
        <v>61</v>
      </c>
      <c r="D83" s="20" t="s">
        <v>33</v>
      </c>
      <c r="E83" s="20" t="s">
        <v>62</v>
      </c>
    </row>
    <row r="84" spans="1:5" x14ac:dyDescent="0.25">
      <c r="A84" s="26">
        <v>890985703</v>
      </c>
      <c r="B84" s="26" t="s">
        <v>70</v>
      </c>
      <c r="C84" s="14" t="s">
        <v>67</v>
      </c>
      <c r="D84" s="36">
        <v>45932</v>
      </c>
      <c r="E84" s="15">
        <v>15671518</v>
      </c>
    </row>
    <row r="85" spans="1:5" x14ac:dyDescent="0.25">
      <c r="A85" s="28"/>
      <c r="B85" s="28"/>
      <c r="C85" s="36" t="s">
        <v>96</v>
      </c>
      <c r="D85" s="36">
        <v>45953</v>
      </c>
      <c r="E85" s="15">
        <v>145642014</v>
      </c>
    </row>
    <row r="86" spans="1:5" x14ac:dyDescent="0.25">
      <c r="A86" s="43" t="s">
        <v>63</v>
      </c>
      <c r="B86" s="43"/>
      <c r="C86" s="43"/>
      <c r="D86" s="43"/>
      <c r="E86" s="44">
        <f>SUM(E84:E85)</f>
        <v>161313532</v>
      </c>
    </row>
    <row r="87" spans="1:5" x14ac:dyDescent="0.25">
      <c r="B87"/>
      <c r="C87" s="37"/>
      <c r="D87" s="37"/>
    </row>
    <row r="88" spans="1:5" x14ac:dyDescent="0.25">
      <c r="B88"/>
      <c r="C88" s="37"/>
      <c r="D88" s="37"/>
    </row>
    <row r="89" spans="1:5" x14ac:dyDescent="0.25">
      <c r="A89" s="20" t="s">
        <v>1</v>
      </c>
      <c r="B89" s="13" t="s">
        <v>34</v>
      </c>
      <c r="C89" s="20" t="s">
        <v>61</v>
      </c>
      <c r="D89" s="20" t="s">
        <v>33</v>
      </c>
      <c r="E89" s="20" t="s">
        <v>62</v>
      </c>
    </row>
    <row r="90" spans="1:5" x14ac:dyDescent="0.25">
      <c r="A90" s="21">
        <v>891079999</v>
      </c>
      <c r="B90" s="21" t="s">
        <v>97</v>
      </c>
      <c r="C90" s="14" t="s">
        <v>36</v>
      </c>
      <c r="D90" s="36">
        <v>45932</v>
      </c>
      <c r="E90" s="15">
        <v>15612934</v>
      </c>
    </row>
    <row r="91" spans="1:5" x14ac:dyDescent="0.25">
      <c r="A91" s="43" t="s">
        <v>63</v>
      </c>
      <c r="B91" s="43"/>
      <c r="C91" s="43"/>
      <c r="D91" s="43"/>
      <c r="E91" s="44">
        <f>SUM(E90)</f>
        <v>15612934</v>
      </c>
    </row>
    <row r="92" spans="1:5" x14ac:dyDescent="0.25">
      <c r="B92"/>
      <c r="C92" s="37"/>
      <c r="D92" s="37"/>
    </row>
    <row r="93" spans="1:5" x14ac:dyDescent="0.25">
      <c r="B93"/>
      <c r="C93" s="37"/>
      <c r="D93" s="37"/>
    </row>
    <row r="94" spans="1:5" x14ac:dyDescent="0.25">
      <c r="A94" s="20" t="s">
        <v>1</v>
      </c>
      <c r="B94" s="13" t="s">
        <v>34</v>
      </c>
      <c r="C94" s="20" t="s">
        <v>61</v>
      </c>
      <c r="D94" s="20" t="s">
        <v>33</v>
      </c>
      <c r="E94" s="20" t="s">
        <v>62</v>
      </c>
    </row>
    <row r="95" spans="1:5" ht="30" x14ac:dyDescent="0.25">
      <c r="A95" s="21">
        <v>900038926</v>
      </c>
      <c r="B95" s="19" t="s">
        <v>39</v>
      </c>
      <c r="C95" s="21" t="s">
        <v>74</v>
      </c>
      <c r="D95" s="41">
        <v>45932</v>
      </c>
      <c r="E95" s="42">
        <v>4506129</v>
      </c>
    </row>
    <row r="96" spans="1:5" x14ac:dyDescent="0.25">
      <c r="A96" s="43" t="s">
        <v>63</v>
      </c>
      <c r="B96" s="43"/>
      <c r="C96" s="43"/>
      <c r="D96" s="43"/>
      <c r="E96" s="44">
        <f>SUM(E95)</f>
        <v>4506129</v>
      </c>
    </row>
    <row r="97" spans="1:5" x14ac:dyDescent="0.25">
      <c r="B97"/>
      <c r="C97" s="37"/>
      <c r="D97" s="37"/>
    </row>
    <row r="98" spans="1:5" x14ac:dyDescent="0.25">
      <c r="B98"/>
      <c r="C98" s="37"/>
      <c r="D98" s="37"/>
    </row>
    <row r="99" spans="1:5" x14ac:dyDescent="0.25">
      <c r="A99" s="20" t="s">
        <v>1</v>
      </c>
      <c r="B99" s="13" t="s">
        <v>34</v>
      </c>
      <c r="C99" s="20" t="s">
        <v>61</v>
      </c>
      <c r="D99" s="20" t="s">
        <v>33</v>
      </c>
      <c r="E99" s="20" t="s">
        <v>62</v>
      </c>
    </row>
    <row r="100" spans="1:5" x14ac:dyDescent="0.25">
      <c r="A100" s="14">
        <v>900124689</v>
      </c>
      <c r="B100" s="14" t="s">
        <v>77</v>
      </c>
      <c r="C100" s="14" t="s">
        <v>69</v>
      </c>
      <c r="D100" s="36">
        <v>45932</v>
      </c>
      <c r="E100" s="15">
        <v>2622007</v>
      </c>
    </row>
    <row r="101" spans="1:5" x14ac:dyDescent="0.25">
      <c r="A101" s="43" t="s">
        <v>63</v>
      </c>
      <c r="B101" s="43"/>
      <c r="C101" s="43"/>
      <c r="D101" s="43"/>
      <c r="E101" s="44">
        <f>SUM(E100)</f>
        <v>2622007</v>
      </c>
    </row>
    <row r="102" spans="1:5" x14ac:dyDescent="0.25">
      <c r="B102"/>
      <c r="C102" s="37"/>
      <c r="D102" s="37"/>
    </row>
    <row r="103" spans="1:5" x14ac:dyDescent="0.25">
      <c r="B103"/>
      <c r="C103" s="37"/>
      <c r="D103" s="37"/>
    </row>
    <row r="104" spans="1:5" x14ac:dyDescent="0.25">
      <c r="A104" s="20" t="s">
        <v>1</v>
      </c>
      <c r="B104" s="13" t="s">
        <v>34</v>
      </c>
      <c r="C104" s="20" t="s">
        <v>61</v>
      </c>
      <c r="D104" s="20" t="s">
        <v>33</v>
      </c>
      <c r="E104" s="20" t="s">
        <v>62</v>
      </c>
    </row>
    <row r="105" spans="1:5" x14ac:dyDescent="0.25">
      <c r="A105" s="29">
        <v>900438216</v>
      </c>
      <c r="B105" s="29" t="s">
        <v>8</v>
      </c>
      <c r="C105" s="14" t="s">
        <v>71</v>
      </c>
      <c r="D105" s="36">
        <v>45932</v>
      </c>
      <c r="E105" s="15">
        <v>24366068</v>
      </c>
    </row>
    <row r="106" spans="1:5" x14ac:dyDescent="0.25">
      <c r="A106" s="31"/>
      <c r="B106" s="31"/>
      <c r="C106" s="14" t="s">
        <v>74</v>
      </c>
      <c r="D106" s="36">
        <v>45932</v>
      </c>
      <c r="E106" s="15">
        <v>8704842</v>
      </c>
    </row>
    <row r="107" spans="1:5" x14ac:dyDescent="0.25">
      <c r="A107" s="45" t="s">
        <v>63</v>
      </c>
      <c r="B107" s="46"/>
      <c r="C107" s="46"/>
      <c r="D107" s="47"/>
      <c r="E107" s="44">
        <f>SUM(E105:E106)</f>
        <v>33070910</v>
      </c>
    </row>
    <row r="108" spans="1:5" x14ac:dyDescent="0.25">
      <c r="B108"/>
      <c r="C108" s="37"/>
      <c r="D108" s="37"/>
    </row>
    <row r="109" spans="1:5" x14ac:dyDescent="0.25">
      <c r="B109"/>
      <c r="C109" s="37"/>
      <c r="D109" s="37"/>
    </row>
    <row r="110" spans="1:5" x14ac:dyDescent="0.25">
      <c r="A110" s="20" t="s">
        <v>1</v>
      </c>
      <c r="B110" s="13" t="s">
        <v>34</v>
      </c>
      <c r="C110" s="20" t="s">
        <v>61</v>
      </c>
      <c r="D110" s="20" t="s">
        <v>33</v>
      </c>
      <c r="E110" s="20" t="s">
        <v>62</v>
      </c>
    </row>
    <row r="111" spans="1:5" x14ac:dyDescent="0.25">
      <c r="A111" s="21">
        <v>900857186</v>
      </c>
      <c r="B111" s="21" t="s">
        <v>18</v>
      </c>
      <c r="C111" s="14" t="s">
        <v>36</v>
      </c>
      <c r="D111" s="36">
        <v>45932</v>
      </c>
      <c r="E111" s="15">
        <v>181928</v>
      </c>
    </row>
    <row r="112" spans="1:5" x14ac:dyDescent="0.25">
      <c r="A112" s="43" t="s">
        <v>63</v>
      </c>
      <c r="B112" s="43"/>
      <c r="C112" s="43"/>
      <c r="D112" s="43"/>
      <c r="E112" s="44">
        <f>SUM(E111)</f>
        <v>181928</v>
      </c>
    </row>
    <row r="114" spans="5:5" x14ac:dyDescent="0.25">
      <c r="E114" s="22"/>
    </row>
    <row r="115" spans="5:5" x14ac:dyDescent="0.25">
      <c r="E115" s="22"/>
    </row>
  </sheetData>
  <mergeCells count="35">
    <mergeCell ref="A101:D101"/>
    <mergeCell ref="A105:A106"/>
    <mergeCell ref="B105:B106"/>
    <mergeCell ref="A107:D107"/>
    <mergeCell ref="A112:D112"/>
    <mergeCell ref="A80:D80"/>
    <mergeCell ref="A84:A85"/>
    <mergeCell ref="B84:B85"/>
    <mergeCell ref="A86:D86"/>
    <mergeCell ref="A91:D91"/>
    <mergeCell ref="A96:D96"/>
    <mergeCell ref="A57:D57"/>
    <mergeCell ref="A61:A64"/>
    <mergeCell ref="B61:B64"/>
    <mergeCell ref="A65:D65"/>
    <mergeCell ref="A70:D70"/>
    <mergeCell ref="A75:D75"/>
    <mergeCell ref="A38:A45"/>
    <mergeCell ref="B38:B45"/>
    <mergeCell ref="A46:D46"/>
    <mergeCell ref="A51:D51"/>
    <mergeCell ref="A55:A56"/>
    <mergeCell ref="B55:B56"/>
    <mergeCell ref="A18:D18"/>
    <mergeCell ref="A23:D23"/>
    <mergeCell ref="A27:A28"/>
    <mergeCell ref="B27:B28"/>
    <mergeCell ref="A29:D29"/>
    <mergeCell ref="A34:D34"/>
    <mergeCell ref="A2:A3"/>
    <mergeCell ref="B2:B3"/>
    <mergeCell ref="A4:D4"/>
    <mergeCell ref="A8:A12"/>
    <mergeCell ref="B8:B12"/>
    <mergeCell ref="A13:D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CIRCULAR 011 OCT 2025 EXCEL</vt:lpstr>
      <vt:lpstr>PAGOS OCTUBRE</vt:lpstr>
    </vt:vector>
  </TitlesOfParts>
  <Company>GOBERNACION DE ANTIOQUIA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JOSSARY VARGAS ALZATE</dc:creator>
  <cp:lastModifiedBy>JANETH HIGUITA HURTADO</cp:lastModifiedBy>
  <dcterms:created xsi:type="dcterms:W3CDTF">2024-12-04T18:48:38Z</dcterms:created>
  <dcterms:modified xsi:type="dcterms:W3CDTF">2025-11-10T15:52:44Z</dcterms:modified>
</cp:coreProperties>
</file>