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COBROS\Recobros de las EPSS\Circular 011\2025\OCTUBRE\"/>
    </mc:Choice>
  </mc:AlternateContent>
  <xr:revisionPtr revIDLastSave="0" documentId="13_ncr:1_{13122A87-9624-44F1-85F0-1EB94FFB6C3C}" xr6:coauthVersionLast="47" xr6:coauthVersionMax="47" xr10:uidLastSave="{00000000-0000-0000-0000-000000000000}"/>
  <bookViews>
    <workbookView xWindow="-120" yWindow="-120" windowWidth="20730" windowHeight="11160" xr2:uid="{A02DB82B-43AA-440C-81D1-7DF36F7940C0}"/>
  </bookViews>
  <sheets>
    <sheet name="CIRCULAR 011 SEPT 2025 EXCEL" sheetId="15" r:id="rId1"/>
    <sheet name="PAGOS SEPTIEMBRE" sheetId="16" r:id="rId2"/>
  </sheets>
  <externalReferences>
    <externalReference r:id="rId3"/>
  </externalReferences>
  <definedNames>
    <definedName name="_xlnm._FilterDatabase" localSheetId="0" hidden="1">'CIRCULAR 011 SEPT 2025 EXCEL'!$A$2:$I$58</definedName>
    <definedName name="_xlnm._FilterDatabase" localSheetId="1" hidden="1">'PAGOS SEPTIEMBRE'!$A$1:$E$1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6" i="16" l="1"/>
  <c r="E191" i="16"/>
  <c r="E186" i="16"/>
  <c r="E181" i="16"/>
  <c r="E175" i="16"/>
  <c r="E168" i="16"/>
  <c r="E161" i="16"/>
  <c r="E154" i="16"/>
  <c r="E145" i="16"/>
  <c r="E140" i="16"/>
  <c r="E134" i="16"/>
  <c r="E126" i="16"/>
  <c r="E120" i="16"/>
  <c r="E109" i="16"/>
  <c r="E104" i="16"/>
  <c r="E99" i="16"/>
  <c r="E92" i="16"/>
  <c r="E85" i="16"/>
  <c r="E80" i="16"/>
  <c r="E74" i="16"/>
  <c r="E68" i="16"/>
  <c r="E62" i="16"/>
  <c r="E49" i="16"/>
  <c r="E41" i="16"/>
  <c r="E33" i="16"/>
  <c r="E27" i="16"/>
  <c r="E22" i="16"/>
  <c r="E17" i="16"/>
  <c r="H57" i="15"/>
  <c r="F53" i="15"/>
  <c r="F50" i="15"/>
  <c r="F47" i="15"/>
  <c r="H46" i="15"/>
  <c r="F46" i="15"/>
  <c r="H45" i="15"/>
  <c r="H44" i="15"/>
  <c r="F44" i="15"/>
  <c r="F43" i="15"/>
  <c r="H42" i="15"/>
  <c r="F42" i="15"/>
  <c r="H40" i="15"/>
  <c r="F40" i="15"/>
  <c r="H39" i="15"/>
  <c r="F39" i="15"/>
  <c r="F38" i="15"/>
  <c r="H37" i="15"/>
  <c r="F37" i="15"/>
  <c r="F35" i="15"/>
  <c r="H34" i="15"/>
  <c r="F34" i="15"/>
  <c r="H33" i="15"/>
  <c r="F33" i="15"/>
  <c r="H32" i="15"/>
  <c r="F32" i="15"/>
  <c r="F31" i="15"/>
  <c r="H30" i="15"/>
  <c r="F30" i="15"/>
  <c r="F29" i="15"/>
  <c r="H28" i="15"/>
  <c r="F28" i="15"/>
  <c r="H25" i="15"/>
  <c r="F25" i="15"/>
  <c r="H24" i="15"/>
  <c r="F24" i="15"/>
  <c r="H23" i="15"/>
  <c r="F23" i="15"/>
  <c r="H21" i="15"/>
  <c r="F21" i="15"/>
  <c r="H20" i="15"/>
  <c r="F20" i="15"/>
  <c r="H19" i="15"/>
  <c r="F19" i="15"/>
  <c r="F18" i="15"/>
  <c r="H17" i="15"/>
  <c r="F17" i="15"/>
  <c r="H16" i="15"/>
  <c r="F16" i="15"/>
  <c r="F15" i="15"/>
  <c r="H13" i="15"/>
  <c r="F13" i="15"/>
  <c r="H12" i="15"/>
  <c r="F12" i="15"/>
  <c r="H10" i="15"/>
  <c r="F9" i="15"/>
  <c r="H8" i="15"/>
  <c r="F8" i="15"/>
  <c r="F1" i="15" s="1"/>
  <c r="F7" i="15"/>
  <c r="H5" i="15"/>
  <c r="F5" i="15"/>
  <c r="H4" i="15"/>
  <c r="F4" i="15"/>
  <c r="H3" i="15"/>
  <c r="H1" i="15" s="1"/>
  <c r="G1" i="15"/>
</calcChain>
</file>

<file path=xl/sharedStrings.xml><?xml version="1.0" encoding="utf-8"?>
<sst xmlns="http://schemas.openxmlformats.org/spreadsheetml/2006/main" count="512" uniqueCount="138">
  <si>
    <t>TIPO ID</t>
  </si>
  <si>
    <t>NIT</t>
  </si>
  <si>
    <t>NOMBRE INSTITUCION PRESTADORA  DE SERVICIOS DE SALUD</t>
  </si>
  <si>
    <t>FECHA DE COMPROMISO</t>
  </si>
  <si>
    <t>TIPO VALOR CONCILIADO</t>
  </si>
  <si>
    <t>FECHA</t>
  </si>
  <si>
    <t>NI</t>
  </si>
  <si>
    <t>CLINICA ANTIOQUIA S.A.</t>
  </si>
  <si>
    <t>CLINICA GENEZEN S.A.S</t>
  </si>
  <si>
    <t>CLINICA UNIVERSITARIA BOLIVARIANA</t>
  </si>
  <si>
    <t>CORPORACION PARA ESTUDIOS EN SALUD CLINICA CES</t>
  </si>
  <si>
    <t>E.S.E. HOSPITAL MANUEL URIBE ANGEL</t>
  </si>
  <si>
    <t>FUNDACION HOSPITALARIA SAN VICENTE DE PAUL</t>
  </si>
  <si>
    <t>HOSPITAL PABLO TOBON URIBE</t>
  </si>
  <si>
    <t>FUNDACION INSTITUTO NEUROLOGICO DE COLOMBIA</t>
  </si>
  <si>
    <t>INVERSIONES MEDICAS DE ANTIOQUIA S.A. CLINICA LAS VEGAS</t>
  </si>
  <si>
    <t>SOCIEDAD MÉDICA RIONEGRO S.A. SOMER S.A.</t>
  </si>
  <si>
    <t>FUNDACION HOSPITAL SAN VICENTE DE PAUL RIONEGRO</t>
  </si>
  <si>
    <t>NUEVA CLINICA SAGRADO CORAZON S.A.S</t>
  </si>
  <si>
    <t>ANGIOSUR S.A.S.</t>
  </si>
  <si>
    <t>HOSPITAL DE ALTA COMPLEJIDAD DEL MAGDALENA CENTRO S.A.S</t>
  </si>
  <si>
    <t>EMPRESA SOCIAL DEL ESTADO METROSALUD</t>
  </si>
  <si>
    <t>ESE HOSPITAL LA MISERICORDIA</t>
  </si>
  <si>
    <t>INSTITUTO DE CANCEROLOGIA</t>
  </si>
  <si>
    <t>CLINICA PAJONAL LIMITADA</t>
  </si>
  <si>
    <t>HOSPITAL ALMA MÁTER DE ANTIOQUIA</t>
  </si>
  <si>
    <t>CLINICA SAN JUAN DE DIOS LA CEJA</t>
  </si>
  <si>
    <t>CLINICA EL ROSARIO SEDE CENTRO</t>
  </si>
  <si>
    <t>E.S.E HOSPITAL SAN VICENTE DE PAUL DE CALDAS</t>
  </si>
  <si>
    <t>HOSPITAL SAN JUAN DE DIOS E.S.E RIONEGRO - ANTIOQUIA</t>
  </si>
  <si>
    <t>ESE HOSPITAL CESAR URIBE PIEDRAHITA</t>
  </si>
  <si>
    <t>E.S.E. HOSPITAL SAN RAFAEL DE YOLOMBO</t>
  </si>
  <si>
    <t>ESE HOSPITAL SAN JUAN DE DIOS</t>
  </si>
  <si>
    <t>ESE HOSPITAL MARCO FIDEL SUAREZ</t>
  </si>
  <si>
    <t>FECHA DE PAGO</t>
  </si>
  <si>
    <t>INSTITUCION</t>
  </si>
  <si>
    <t>E.S.E METROSALUD</t>
  </si>
  <si>
    <t>02-2025</t>
  </si>
  <si>
    <t>03-2025</t>
  </si>
  <si>
    <t>04-2025</t>
  </si>
  <si>
    <t>E.S.E HOSPITAL GENERAL DE MEDELLIN LUZ CASTRO DE GUTIERREZ</t>
  </si>
  <si>
    <t>E.S.E HOSPITAL CESAR URIBE PIEDRAHITA</t>
  </si>
  <si>
    <t>PROMOTORA MEDICA Y ODONTOLOGICA DE ANTIOQUIA S.A.</t>
  </si>
  <si>
    <t>FUNDACION AMIGOS DE LA SALUD</t>
  </si>
  <si>
    <t>HOSPITAL GENERAL DE MEDELLIN LUZ CASTRO DE GUTIERREZ, EMPRESA SOCIAL DEL ESTADO</t>
  </si>
  <si>
    <t>ESE HOSPITAL LA MARIA</t>
  </si>
  <si>
    <t>E.S.E. HOSPITAL SAN RAFAEL DE ITAGUÍ</t>
  </si>
  <si>
    <t>05-2025</t>
  </si>
  <si>
    <t>06-2025</t>
  </si>
  <si>
    <t>07-2025</t>
  </si>
  <si>
    <t>INSTITUTO DE CANCEROLOGIA S.A</t>
  </si>
  <si>
    <t>CAMILO GUERRA PALACIO</t>
  </si>
  <si>
    <t>RTS S.A.S</t>
  </si>
  <si>
    <t>SERVIUCIS S.A.S.</t>
  </si>
  <si>
    <t>CENTRO CARDIOVASCULAR SOMER INCARE S.A.</t>
  </si>
  <si>
    <t>CLINICA MEDELLIN S.A.S.</t>
  </si>
  <si>
    <t>E.S.E HOSPITAL FRANCISCO VALDERRAMA - TURBO</t>
  </si>
  <si>
    <t>FUNDACION SOMA</t>
  </si>
  <si>
    <t>IPS DAVITA S.A.S.</t>
  </si>
  <si>
    <t>15-2025</t>
  </si>
  <si>
    <t>09-2025</t>
  </si>
  <si>
    <t>CLINICA SAN JUAN DE DIOS - LA CEJA</t>
  </si>
  <si>
    <t>PROMOTORA MEDICA LAS AMERICAS S.A CLINICA LAS AMERICAS</t>
  </si>
  <si>
    <t>CLINICA DEL PRADO S.A.S.</t>
  </si>
  <si>
    <t>E.S.E HOSPITAL SAN JUAN DE DIOS - SANTA FE DE ANTIOQUIA</t>
  </si>
  <si>
    <t>CENTRO ONCOLOGICO DE ANTIOQUIA S.A.</t>
  </si>
  <si>
    <t>E.S.E HOSPITAL SAN JERONIMO DE MONTERIA</t>
  </si>
  <si>
    <t>ESE HOSPITAL VENANCIO DIAZ DIAZ</t>
  </si>
  <si>
    <t>CLINICA DE OTORRINOLARINGOLOGIA DE ANTIOQUIA S.A-ORLANT S.A</t>
  </si>
  <si>
    <t>ESE HOSPITAL LA MERCED CIUDAD BOLÍVAR</t>
  </si>
  <si>
    <t>FUNDACION CLINICA DEL NORTE-BELLO</t>
  </si>
  <si>
    <t>CAMBIA TU VIDA IPS SAS-CAUCASIA</t>
  </si>
  <si>
    <t>CORPORACION HOSPITAL INFANTIL CONCEJO DE MEDELLIN-MEDELLÍN</t>
  </si>
  <si>
    <t>GRUPO ONCOLOGICO INTERNACIONAL S.A. Y/O CLINICA DE ONCOLOGIA ASTORGA-MEDELLÍN</t>
  </si>
  <si>
    <t>E.S.E. HOSPITAL MENTAL DE ANTIOQUIA "MARÍA UPEGUI - HOMO"-BELLO</t>
  </si>
  <si>
    <t>10-C-2025</t>
  </si>
  <si>
    <t>E.S.E HOSPITAL LA MARIA</t>
  </si>
  <si>
    <t>09-C-2025</t>
  </si>
  <si>
    <t>I.P.S. UNIVERSITARIA - HOSPITAL ALMA MATER DE ANTIOQUIA</t>
  </si>
  <si>
    <t>11-C-2025</t>
  </si>
  <si>
    <t>12-C-2025</t>
  </si>
  <si>
    <t>VALOR PENDIENTE SEPTIEMBRE</t>
  </si>
  <si>
    <t>VALOR CONCILIADO SEPTIEMBRE</t>
  </si>
  <si>
    <t>PAGOS EFECTUADOS MES SEPTIEMBRE</t>
  </si>
  <si>
    <t>01092025</t>
  </si>
  <si>
    <t>30092025</t>
  </si>
  <si>
    <t>PROMOTORA CLINICA ZONA FRANCA DE URABA SAS</t>
  </si>
  <si>
    <t>ESPECIALIDADES MEDICAS METROPOLITANAS S.A.S. EMMSA</t>
  </si>
  <si>
    <t>CENTRO CARDIOVASCULAR COLOMBIANO CLINICA SANTA MARIA - MEDELLIN</t>
  </si>
  <si>
    <t>NUMERO ACTA DE PAGO</t>
  </si>
  <si>
    <t>VALOR PAGADO</t>
  </si>
  <si>
    <t>68-2025</t>
  </si>
  <si>
    <t>69-2025</t>
  </si>
  <si>
    <t>70-2025</t>
  </si>
  <si>
    <t>71-2025</t>
  </si>
  <si>
    <t>72-2025</t>
  </si>
  <si>
    <t>73-2025</t>
  </si>
  <si>
    <t>74-2025</t>
  </si>
  <si>
    <t>75-2025</t>
  </si>
  <si>
    <t>76-2025</t>
  </si>
  <si>
    <t>77-2025</t>
  </si>
  <si>
    <t>78-2025</t>
  </si>
  <si>
    <t>79-2025</t>
  </si>
  <si>
    <t>80-2025</t>
  </si>
  <si>
    <t xml:space="preserve">Total general </t>
  </si>
  <si>
    <t>11-2025</t>
  </si>
  <si>
    <t>19-2025</t>
  </si>
  <si>
    <t>17-A-2024</t>
  </si>
  <si>
    <t>13-C-2025</t>
  </si>
  <si>
    <t>14-c-2025</t>
  </si>
  <si>
    <t>E.S.E HOSPITAL SAN VICENTE DE PAÚL</t>
  </si>
  <si>
    <t>12-2025</t>
  </si>
  <si>
    <t>14-2025</t>
  </si>
  <si>
    <t>13-2025</t>
  </si>
  <si>
    <t>E.S.E HOSPITAL SAN JUAN DE DIOS RIONEGRO</t>
  </si>
  <si>
    <t>19-C-2025</t>
  </si>
  <si>
    <t>08-2025</t>
  </si>
  <si>
    <t>10-2025</t>
  </si>
  <si>
    <t>E.S.E HOSPITAL MARCO FIDEL SUAREZ</t>
  </si>
  <si>
    <t>06-C-2025</t>
  </si>
  <si>
    <t>05-C-2025</t>
  </si>
  <si>
    <t>16-2025</t>
  </si>
  <si>
    <t>17-2025</t>
  </si>
  <si>
    <t>15-C-2025</t>
  </si>
  <si>
    <t>10-i-2025</t>
  </si>
  <si>
    <t>E.S.E HOSPITAL SAN JUAN DE DIOS - YARUMAL</t>
  </si>
  <si>
    <t>18-2025</t>
  </si>
  <si>
    <t>20-2025</t>
  </si>
  <si>
    <t>21-2025</t>
  </si>
  <si>
    <t>22-2025</t>
  </si>
  <si>
    <t>23-2025</t>
  </si>
  <si>
    <t>24-2025</t>
  </si>
  <si>
    <t>E.S.E HOSPITAL SAN RAFAEL - YOLOMBO</t>
  </si>
  <si>
    <t>R.T.S S.A.S.</t>
  </si>
  <si>
    <t>IPS FUNDACION SOMA - CHIGORODO</t>
  </si>
  <si>
    <t>09-2024</t>
  </si>
  <si>
    <t>10-2024</t>
  </si>
  <si>
    <t>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</si>
</sst>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3" fillId="0" borderId="0" xfId="1" applyNumberFormat="1" applyFont="1"/>
    <xf numFmtId="0" fontId="0" fillId="0" borderId="1" xfId="0" applyBorder="1"/>
    <xf numFmtId="0" fontId="3" fillId="0" borderId="1" xfId="0" applyFont="1" applyBorder="1"/>
    <xf numFmtId="0" fontId="3" fillId="0" borderId="1" xfId="1" applyNumberFormat="1" applyFont="1" applyFill="1" applyBorder="1" applyAlignment="1">
      <alignment horizontal="right"/>
    </xf>
    <xf numFmtId="14" fontId="0" fillId="0" borderId="0" xfId="0" applyNumberFormat="1"/>
    <xf numFmtId="165" fontId="0" fillId="0" borderId="0" xfId="3" applyNumberFormat="1" applyFont="1"/>
    <xf numFmtId="0" fontId="3" fillId="0" borderId="2" xfId="0" quotePrefix="1" applyFont="1" applyBorder="1" applyAlignment="1">
      <alignment horizontal="right"/>
    </xf>
    <xf numFmtId="49" fontId="3" fillId="0" borderId="1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 applyProtection="1">
      <alignment horizontal="center" vertical="center" wrapText="1"/>
    </xf>
    <xf numFmtId="0" fontId="3" fillId="0" borderId="1" xfId="0" quotePrefix="1" applyFont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65" fontId="0" fillId="0" borderId="1" xfId="3" applyNumberFormat="1" applyFont="1" applyBorder="1"/>
    <xf numFmtId="0" fontId="6" fillId="3" borderId="1" xfId="0" applyFont="1" applyFill="1" applyBorder="1" applyAlignment="1">
      <alignment horizontal="center"/>
    </xf>
    <xf numFmtId="165" fontId="6" fillId="3" borderId="1" xfId="3" applyNumberFormat="1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5" fontId="6" fillId="3" borderId="0" xfId="3" applyNumberFormat="1" applyFont="1" applyFill="1"/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5" fontId="6" fillId="0" borderId="0" xfId="3" applyNumberFormat="1" applyFont="1" applyFill="1" applyBorder="1"/>
    <xf numFmtId="165" fontId="0" fillId="0" borderId="0" xfId="0" applyNumberFormat="1"/>
  </cellXfs>
  <cellStyles count="5">
    <cellStyle name="Millares" xfId="1" builtinId="3"/>
    <cellStyle name="Moneda" xfId="3" builtinId="4"/>
    <cellStyle name="Moneda 2" xfId="4" xr:uid="{3F2FC460-2D5A-468F-9DE5-C5DC99BF4F45}"/>
    <cellStyle name="Normal" xfId="0" builtinId="0"/>
    <cellStyle name="Normal 2" xfId="2" xr:uid="{E2F54BF0-E295-4BDB-AB39-FC1FAEC16D9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RCULAR%20030\5.%20INFORMES\2.%20FT022\2.%20FT022%20-%202025\9.%20SEPTIEMBRE%202025\Informacion%20-%20datos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ZABILIDAD"/>
      <sheetName val="TD_TRAZA"/>
      <sheetName val="TFE"/>
      <sheetName val="TD_TFE"/>
      <sheetName val="PAGOS 092025"/>
      <sheetName val="TD_PAGOS sept"/>
      <sheetName val="Hoja1"/>
      <sheetName val="UNIF_TRAZA_TFE"/>
      <sheetName val="TD_PAGOS sept (2)"/>
    </sheetNames>
    <sheetDataSet>
      <sheetData sheetId="0"/>
      <sheetData sheetId="1"/>
      <sheetData sheetId="2"/>
      <sheetData sheetId="3"/>
      <sheetData sheetId="4"/>
      <sheetData sheetId="5"/>
      <sheetData sheetId="6">
        <row r="35">
          <cell r="A35">
            <v>800058016</v>
          </cell>
          <cell r="B35" t="str">
            <v>E.S.E METROSALUD</v>
          </cell>
          <cell r="C35">
            <v>253334513</v>
          </cell>
        </row>
        <row r="36">
          <cell r="A36">
            <v>800149026</v>
          </cell>
          <cell r="B36" t="str">
            <v>INSTITUTO DE CANCEROLOGIA S.A</v>
          </cell>
          <cell r="C36">
            <v>82108611</v>
          </cell>
        </row>
        <row r="37">
          <cell r="A37">
            <v>890901826</v>
          </cell>
          <cell r="B37" t="str">
            <v>HOSPITAL PABLO TOBON URIBE</v>
          </cell>
          <cell r="C37">
            <v>3378072</v>
          </cell>
        </row>
        <row r="38">
          <cell r="A38">
            <v>890904646</v>
          </cell>
          <cell r="B38" t="str">
            <v>E.S.E HOSPITAL GENERAL DE MEDELLIN LUZ CASTRO DE GUTIERREZ</v>
          </cell>
          <cell r="C38">
            <v>119253283</v>
          </cell>
        </row>
        <row r="39">
          <cell r="A39">
            <v>890906347</v>
          </cell>
          <cell r="B39" t="str">
            <v>E.S.E. HOSPITAL MANUEL URIBE ANGEL</v>
          </cell>
          <cell r="C39">
            <v>66390561</v>
          </cell>
        </row>
        <row r="40">
          <cell r="A40">
            <v>890907215</v>
          </cell>
          <cell r="B40" t="str">
            <v>E.S.E HOSPITAL SAN VICENTE DE PAÚL</v>
          </cell>
          <cell r="C40">
            <v>19775273</v>
          </cell>
        </row>
        <row r="41">
          <cell r="A41">
            <v>890907254</v>
          </cell>
          <cell r="B41" t="str">
            <v>E.S.E HOSPITAL SAN JUAN DE DIOS RIONEGRO</v>
          </cell>
          <cell r="C41">
            <v>91548031</v>
          </cell>
        </row>
        <row r="42">
          <cell r="A42">
            <v>890939936</v>
          </cell>
          <cell r="B42" t="str">
            <v>SOCIEDAD MÉDICA RIONEGRO S.A. SOMER S.A.</v>
          </cell>
          <cell r="C42">
            <v>35611793</v>
          </cell>
        </row>
        <row r="43">
          <cell r="A43">
            <v>890985703</v>
          </cell>
          <cell r="B43" t="str">
            <v>E.S.E HOSPITAL MARCO FIDEL SUAREZ</v>
          </cell>
          <cell r="C43">
            <v>347790260</v>
          </cell>
        </row>
        <row r="44">
          <cell r="A44">
            <v>900038926</v>
          </cell>
          <cell r="B44" t="str">
            <v>PROMOTORA MEDICA Y ODONTOLOGICA DE ANTIOQUIA S.A.</v>
          </cell>
          <cell r="C44">
            <v>17356880</v>
          </cell>
        </row>
        <row r="45">
          <cell r="A45">
            <v>900532504</v>
          </cell>
          <cell r="B45" t="str">
            <v>IPS DAVITA S.A.S.</v>
          </cell>
          <cell r="C45">
            <v>14000000</v>
          </cell>
        </row>
        <row r="46">
          <cell r="A46">
            <v>900438216</v>
          </cell>
          <cell r="B46" t="str">
            <v>CLINICA GENEZEN S.A.S</v>
          </cell>
          <cell r="C46">
            <v>35456422</v>
          </cell>
        </row>
        <row r="47">
          <cell r="A47">
            <v>890980757</v>
          </cell>
          <cell r="B47" t="str">
            <v>E.S.E HOSPITAL CESAR URIBE PIEDRAHITA</v>
          </cell>
          <cell r="C47">
            <v>28395964</v>
          </cell>
        </row>
        <row r="48">
          <cell r="A48">
            <v>890905154</v>
          </cell>
          <cell r="B48" t="str">
            <v>CLINICA SAN JUAN DE DIOS - LA CEJA</v>
          </cell>
          <cell r="C48">
            <v>375543720</v>
          </cell>
        </row>
        <row r="49">
          <cell r="A49">
            <v>890981726</v>
          </cell>
          <cell r="B49" t="str">
            <v>E.S.E HOSPITAL SAN JUAN DE DIOS - YARUMAL</v>
          </cell>
          <cell r="C49">
            <v>6982604</v>
          </cell>
        </row>
        <row r="50">
          <cell r="A50">
            <v>890900518</v>
          </cell>
          <cell r="B50" t="str">
            <v>FUNDACION HOSPITALARIA SAN VICENTE DE PAUL</v>
          </cell>
          <cell r="C50">
            <v>407730119</v>
          </cell>
        </row>
        <row r="51">
          <cell r="A51">
            <v>890981374</v>
          </cell>
          <cell r="B51" t="str">
            <v>FUNDACION INSTITUTO NEUROLOGICO DE COLOMBIA</v>
          </cell>
          <cell r="C51">
            <v>116077877</v>
          </cell>
        </row>
        <row r="52">
          <cell r="A52">
            <v>900261353</v>
          </cell>
          <cell r="B52" t="str">
            <v>FUNDACION HOSPITAL SAN VICENTE DE PAUL RIONEGRO</v>
          </cell>
          <cell r="C52">
            <v>360209995</v>
          </cell>
        </row>
        <row r="53">
          <cell r="A53">
            <v>890981536</v>
          </cell>
          <cell r="B53" t="str">
            <v>E.S.E HOSPITAL SAN RAFAEL - YOLOMBO</v>
          </cell>
          <cell r="C53">
            <v>54927965</v>
          </cell>
        </row>
        <row r="54">
          <cell r="A54">
            <v>805011262</v>
          </cell>
          <cell r="B54" t="str">
            <v>R.T.S S.A.S.</v>
          </cell>
          <cell r="C54">
            <v>6272376</v>
          </cell>
        </row>
        <row r="55">
          <cell r="A55">
            <v>890905177</v>
          </cell>
          <cell r="B55" t="str">
            <v>E.S.E HOSPITAL LA MARIA</v>
          </cell>
          <cell r="C55">
            <v>544418873</v>
          </cell>
        </row>
        <row r="56">
          <cell r="A56">
            <v>900124689</v>
          </cell>
          <cell r="B56" t="str">
            <v>IPS FUNDACION SOMA - CHIGORODO</v>
          </cell>
          <cell r="C56">
            <v>7710662</v>
          </cell>
        </row>
        <row r="57">
          <cell r="A57">
            <v>811042050</v>
          </cell>
          <cell r="B57" t="str">
            <v>SERVIUCIS S.A.S.</v>
          </cell>
          <cell r="C57">
            <v>13917374</v>
          </cell>
        </row>
        <row r="58">
          <cell r="A58">
            <v>800044402</v>
          </cell>
          <cell r="B58" t="str">
            <v>INVERSIONES MEDICAS DE ANTIOQUIA S.A. CLINICA LAS VEGAS</v>
          </cell>
          <cell r="C58">
            <v>28435474</v>
          </cell>
        </row>
        <row r="59">
          <cell r="A59">
            <v>900226451</v>
          </cell>
          <cell r="B59" t="str">
            <v>ESPECIALIDADES MEDICAS METROPOLITANAS S.A.S. EMMSA</v>
          </cell>
          <cell r="C59">
            <v>612724</v>
          </cell>
        </row>
        <row r="60">
          <cell r="A60">
            <v>900857186</v>
          </cell>
          <cell r="B60" t="str">
            <v>ANGIOSUR S.A.S.</v>
          </cell>
          <cell r="C60">
            <v>242712</v>
          </cell>
        </row>
        <row r="61">
          <cell r="A61">
            <v>70129835</v>
          </cell>
          <cell r="B61" t="str">
            <v>CAMILO GUERRA PALACIO</v>
          </cell>
          <cell r="C61">
            <v>3300000</v>
          </cell>
        </row>
        <row r="62">
          <cell r="A62">
            <v>811016192</v>
          </cell>
          <cell r="B62" t="str">
            <v>I.P.S. UNIVERSITARIA - HOSPITAL ALMA MATER DE ANTIOQUIA</v>
          </cell>
          <cell r="C62">
            <v>113004932</v>
          </cell>
        </row>
      </sheetData>
      <sheetData sheetId="7">
        <row r="2">
          <cell r="A2">
            <v>800044402</v>
          </cell>
          <cell r="B2" t="str">
            <v>INVERSIONES MEDICAS DE ANTIOQUIA S.A. CLINICA LAS VEGAS</v>
          </cell>
          <cell r="C2">
            <v>5610800</v>
          </cell>
        </row>
        <row r="3">
          <cell r="A3">
            <v>800058016</v>
          </cell>
          <cell r="B3" t="str">
            <v>EMPRESA SOCIAL DEL ESTADO METROSALUD</v>
          </cell>
          <cell r="C3">
            <v>430484097</v>
          </cell>
        </row>
        <row r="4">
          <cell r="A4">
            <v>800138011</v>
          </cell>
          <cell r="B4" t="str">
            <v>ESE HOSPITAL LA MISERICORDIA</v>
          </cell>
          <cell r="C4">
            <v>86504995</v>
          </cell>
        </row>
        <row r="5">
          <cell r="A5">
            <v>800149026</v>
          </cell>
          <cell r="B5" t="str">
            <v>INSTITUTO DE CANCEROLOGIA</v>
          </cell>
          <cell r="C5">
            <v>145361778</v>
          </cell>
        </row>
        <row r="6">
          <cell r="A6">
            <v>800190884</v>
          </cell>
          <cell r="B6" t="str">
            <v>CLINICA ANTIOQUIA S.A.</v>
          </cell>
          <cell r="C6">
            <v>17017888</v>
          </cell>
        </row>
        <row r="7">
          <cell r="A7">
            <v>811016192</v>
          </cell>
          <cell r="B7" t="str">
            <v>HOSPITAL ALMA MÁTER DE ANTIOQUIA</v>
          </cell>
          <cell r="C7">
            <v>81825595</v>
          </cell>
        </row>
        <row r="8">
          <cell r="A8">
            <v>811042050</v>
          </cell>
          <cell r="B8" t="str">
            <v>SERVIUCIS S.A.S.</v>
          </cell>
          <cell r="C8">
            <v>4957426</v>
          </cell>
        </row>
        <row r="9">
          <cell r="A9">
            <v>812005522</v>
          </cell>
          <cell r="B9" t="str">
            <v>FUNDACION AMIGOS DE LA SALUD</v>
          </cell>
          <cell r="C9">
            <v>70795773</v>
          </cell>
        </row>
        <row r="10">
          <cell r="A10">
            <v>890900518</v>
          </cell>
          <cell r="B10" t="str">
            <v>FUNDACION HOSPITALARIA SAN VICENTE DE PAUL</v>
          </cell>
          <cell r="C10">
            <v>366437866</v>
          </cell>
        </row>
        <row r="11">
          <cell r="A11">
            <v>890901826</v>
          </cell>
          <cell r="B11" t="str">
            <v>HOSPITAL PABLO TOBON URIBE</v>
          </cell>
          <cell r="C11">
            <v>647044302</v>
          </cell>
        </row>
        <row r="12">
          <cell r="A12">
            <v>890902922</v>
          </cell>
          <cell r="B12" t="str">
            <v>CLINICA UNIVERSITARIA BOLIVARIANA</v>
          </cell>
          <cell r="C12">
            <v>1328000</v>
          </cell>
        </row>
        <row r="13">
          <cell r="A13">
            <v>890904646</v>
          </cell>
          <cell r="B13" t="str">
            <v>HOSPITAL GENERAL DE MEDELLIN LUZ CASTRO DE GUTIERREZ</v>
          </cell>
          <cell r="C13">
            <v>3061362578</v>
          </cell>
        </row>
        <row r="14">
          <cell r="A14">
            <v>890905154</v>
          </cell>
          <cell r="B14" t="str">
            <v>CLINICA SAN JUAN DE DIOS LA CEJA</v>
          </cell>
          <cell r="C14">
            <v>523790560</v>
          </cell>
        </row>
        <row r="15">
          <cell r="A15">
            <v>890905177</v>
          </cell>
          <cell r="B15" t="str">
            <v>ESE HOSPITAL LA MARIA</v>
          </cell>
          <cell r="C15">
            <v>157656053</v>
          </cell>
        </row>
        <row r="16">
          <cell r="A16">
            <v>890906347</v>
          </cell>
          <cell r="B16" t="str">
            <v>E.S.E. HOSPITAL MANUEL URIBE ANGEL</v>
          </cell>
          <cell r="C16">
            <v>15171912</v>
          </cell>
        </row>
        <row r="17">
          <cell r="A17">
            <v>890907215</v>
          </cell>
          <cell r="B17" t="str">
            <v>E.S.E HOSPITAL SAN VICENTE DE PAUL DE CALDAS</v>
          </cell>
          <cell r="C17">
            <v>39312952</v>
          </cell>
        </row>
        <row r="18">
          <cell r="A18">
            <v>890907241</v>
          </cell>
          <cell r="B18" t="str">
            <v>E.S.E. HOSPITAL LA MERCED</v>
          </cell>
          <cell r="C18">
            <v>4260767</v>
          </cell>
        </row>
        <row r="19">
          <cell r="A19">
            <v>890907254</v>
          </cell>
          <cell r="B19" t="str">
            <v>HOSPITAL SAN JUAN DE DIOS E.S.E RIONEGRO - ANTIOQUIA</v>
          </cell>
          <cell r="C19">
            <v>122934076</v>
          </cell>
        </row>
        <row r="20">
          <cell r="A20">
            <v>890939936</v>
          </cell>
          <cell r="B20" t="str">
            <v>SOCIEDAD MÉDICA RIONEGRO S.A. SOMER S.A.</v>
          </cell>
          <cell r="C20">
            <v>49693135</v>
          </cell>
        </row>
        <row r="21">
          <cell r="A21">
            <v>890980066</v>
          </cell>
          <cell r="B21" t="str">
            <v>E.S.E. HOSPITAL SAN RAFAEL DE ITAGUÍ</v>
          </cell>
          <cell r="C21">
            <v>3003913</v>
          </cell>
        </row>
        <row r="22">
          <cell r="A22">
            <v>890980757</v>
          </cell>
          <cell r="B22" t="str">
            <v>ESE HOSPITAL CESAR URIBE PIEDRAHITA</v>
          </cell>
          <cell r="C22">
            <v>29073565</v>
          </cell>
        </row>
        <row r="23">
          <cell r="A23">
            <v>890981137</v>
          </cell>
          <cell r="B23" t="str">
            <v>E.S.E HOSPITAL FRANCISCO VALDERRAMA</v>
          </cell>
          <cell r="C23">
            <v>27235926</v>
          </cell>
        </row>
        <row r="24">
          <cell r="A24">
            <v>890981374</v>
          </cell>
          <cell r="B24" t="str">
            <v>FUNDACION INSTITUTO NEUROLOGICO DE COLOMBIA</v>
          </cell>
          <cell r="C24">
            <v>1758812</v>
          </cell>
        </row>
        <row r="25">
          <cell r="A25">
            <v>890981536</v>
          </cell>
          <cell r="B25" t="str">
            <v>E.S.E. HOSPITAL SAN RAFAEL DE YOLOMBO</v>
          </cell>
          <cell r="C25">
            <v>6992697</v>
          </cell>
        </row>
        <row r="26">
          <cell r="A26">
            <v>890981726</v>
          </cell>
          <cell r="B26" t="str">
            <v>ESE HOSPITAL SAN JUAN DE DIOS</v>
          </cell>
          <cell r="C26">
            <v>10688639</v>
          </cell>
        </row>
        <row r="27">
          <cell r="A27">
            <v>890982264</v>
          </cell>
          <cell r="B27" t="str">
            <v>ESE HOSPITAL SAN JUAN DE DIOS</v>
          </cell>
          <cell r="C27">
            <v>324895</v>
          </cell>
        </row>
        <row r="28">
          <cell r="A28">
            <v>890985703</v>
          </cell>
          <cell r="B28" t="str">
            <v>ESE HOSPITAL MARCO FIDEL SUAREZ</v>
          </cell>
          <cell r="C28">
            <v>147829810</v>
          </cell>
        </row>
        <row r="29">
          <cell r="A29">
            <v>891079999</v>
          </cell>
          <cell r="B29" t="str">
            <v>E.S.E HOSPITAL SAN JERONIMO DE MONTERIA</v>
          </cell>
          <cell r="C29">
            <v>4624781</v>
          </cell>
        </row>
        <row r="30">
          <cell r="A30">
            <v>900038926</v>
          </cell>
          <cell r="B30" t="str">
            <v>PROMOTORA MEDICA Y ODONTOLOGICA DE ANTIOQUIA SA</v>
          </cell>
          <cell r="C30">
            <v>29184885</v>
          </cell>
        </row>
        <row r="31">
          <cell r="A31">
            <v>900124689</v>
          </cell>
          <cell r="B31" t="str">
            <v>FUNDACION SOMA</v>
          </cell>
          <cell r="C31">
            <v>9721941</v>
          </cell>
        </row>
        <row r="32">
          <cell r="A32">
            <v>900261353</v>
          </cell>
          <cell r="B32" t="str">
            <v>FUNDACION HOSPITAL SAN VICENTE DE PAUL RIONEGRO</v>
          </cell>
          <cell r="C32">
            <v>534658584</v>
          </cell>
        </row>
        <row r="33">
          <cell r="A33">
            <v>900390423</v>
          </cell>
          <cell r="B33" t="str">
            <v>PROMOTORA CLINICA ZONA FRANCA DE URABA SAS</v>
          </cell>
          <cell r="C33">
            <v>7252385</v>
          </cell>
        </row>
        <row r="34">
          <cell r="A34">
            <v>900408220</v>
          </cell>
          <cell r="B34" t="str">
            <v>NUEVA CLINICA SAGRADO CORAZON S.A.S</v>
          </cell>
          <cell r="C34">
            <v>1739977</v>
          </cell>
        </row>
        <row r="35">
          <cell r="A35">
            <v>900438216</v>
          </cell>
          <cell r="B35" t="str">
            <v>CLINICA GENEZEN S.A.S</v>
          </cell>
          <cell r="C35">
            <v>21684875</v>
          </cell>
        </row>
        <row r="36">
          <cell r="A36">
            <v>900625317</v>
          </cell>
          <cell r="B36" t="str">
            <v>CORPORACIÓN HOSPITAL INFANTIL CONCEJO DE MEDELLÍN</v>
          </cell>
          <cell r="C36">
            <v>67198597</v>
          </cell>
        </row>
        <row r="37">
          <cell r="A37">
            <v>900857186</v>
          </cell>
          <cell r="B37" t="str">
            <v>ANGIOSUR S.A.S.</v>
          </cell>
          <cell r="C37">
            <v>1926610</v>
          </cell>
        </row>
        <row r="38">
          <cell r="A38">
            <v>901532463</v>
          </cell>
          <cell r="B38" t="str">
            <v>HOSPITAL DE ALTA COMPLEJIDAD DEL MAGDALENA CENTRO S.A.S</v>
          </cell>
          <cell r="C38">
            <v>51717512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BBD1-16CD-4C51-98A0-8FBB1BAFEC66}">
  <dimension ref="A1:I58"/>
  <sheetViews>
    <sheetView tabSelected="1" topLeftCell="B1" zoomScale="98" zoomScaleNormal="98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2" max="2" width="16.28515625" customWidth="1"/>
    <col min="3" max="3" width="56" customWidth="1"/>
    <col min="4" max="4" width="17.28515625" customWidth="1"/>
    <col min="5" max="6" width="15.28515625" customWidth="1"/>
    <col min="7" max="8" width="25.28515625" customWidth="1"/>
    <col min="9" max="9" width="13.28515625" customWidth="1"/>
  </cols>
  <sheetData>
    <row r="1" spans="1:9" ht="15.75" thickBot="1" x14ac:dyDescent="0.3">
      <c r="F1" s="1">
        <f>SUBTOTAL(9,F3:F56)</f>
        <v>6788168957</v>
      </c>
      <c r="G1" s="1">
        <f>SUBTOTAL(9,G3:G58)</f>
        <v>14042091015</v>
      </c>
      <c r="H1" s="1">
        <f>SUBTOTAL(9,H3:H57)</f>
        <v>3153787070</v>
      </c>
    </row>
    <row r="2" spans="1:9" ht="61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81</v>
      </c>
      <c r="G2" s="11" t="s">
        <v>82</v>
      </c>
      <c r="H2" s="12" t="s">
        <v>83</v>
      </c>
      <c r="I2" s="12" t="s">
        <v>5</v>
      </c>
    </row>
    <row r="3" spans="1:9" x14ac:dyDescent="0.25">
      <c r="A3" s="2" t="s">
        <v>6</v>
      </c>
      <c r="B3" s="2">
        <v>70129835</v>
      </c>
      <c r="C3" s="2" t="s">
        <v>51</v>
      </c>
      <c r="D3" s="7" t="s">
        <v>84</v>
      </c>
      <c r="E3" s="3">
        <v>1</v>
      </c>
      <c r="F3" s="3">
        <v>0</v>
      </c>
      <c r="G3" s="4">
        <v>0</v>
      </c>
      <c r="H3" s="4">
        <f>VLOOKUP(B3,[1]Hoja1!A$35:C$62,3,0)</f>
        <v>3300000</v>
      </c>
      <c r="I3" s="8" t="s">
        <v>85</v>
      </c>
    </row>
    <row r="4" spans="1:9" x14ac:dyDescent="0.25">
      <c r="A4" s="2" t="s">
        <v>6</v>
      </c>
      <c r="B4" s="2">
        <v>800044402</v>
      </c>
      <c r="C4" s="2" t="s">
        <v>15</v>
      </c>
      <c r="D4" s="7" t="s">
        <v>84</v>
      </c>
      <c r="E4" s="3">
        <v>1</v>
      </c>
      <c r="F4" s="3">
        <f>VLOOKUP(B4,[1]UNIF_TRAZA_TFE!A$2:C$38,3,0)</f>
        <v>5610800</v>
      </c>
      <c r="G4" s="4">
        <v>26840430</v>
      </c>
      <c r="H4" s="4">
        <f>VLOOKUP(B4,[1]Hoja1!A$35:C$62,3,0)</f>
        <v>28435474</v>
      </c>
      <c r="I4" s="8" t="s">
        <v>85</v>
      </c>
    </row>
    <row r="5" spans="1:9" x14ac:dyDescent="0.25">
      <c r="A5" s="2" t="s">
        <v>6</v>
      </c>
      <c r="B5" s="2">
        <v>800058016</v>
      </c>
      <c r="C5" s="2" t="s">
        <v>21</v>
      </c>
      <c r="D5" s="7" t="s">
        <v>84</v>
      </c>
      <c r="E5" s="3">
        <v>1</v>
      </c>
      <c r="F5" s="3">
        <f>VLOOKUP(B5,[1]UNIF_TRAZA_TFE!A$2:C$38,3,0)</f>
        <v>430484097</v>
      </c>
      <c r="G5" s="4">
        <v>397576979</v>
      </c>
      <c r="H5" s="4">
        <f>VLOOKUP(B5,[1]Hoja1!A$35:C$62,3,0)</f>
        <v>253334513</v>
      </c>
      <c r="I5" s="8" t="s">
        <v>85</v>
      </c>
    </row>
    <row r="6" spans="1:9" x14ac:dyDescent="0.25">
      <c r="A6" s="2" t="s">
        <v>6</v>
      </c>
      <c r="B6" s="2">
        <v>800067065</v>
      </c>
      <c r="C6" s="2" t="s">
        <v>62</v>
      </c>
      <c r="D6" s="7" t="s">
        <v>84</v>
      </c>
      <c r="E6" s="3">
        <v>1</v>
      </c>
      <c r="F6" s="3">
        <v>0</v>
      </c>
      <c r="G6" s="4">
        <v>39808639</v>
      </c>
      <c r="H6" s="3">
        <v>0</v>
      </c>
      <c r="I6" s="8" t="s">
        <v>85</v>
      </c>
    </row>
    <row r="7" spans="1:9" x14ac:dyDescent="0.25">
      <c r="A7" s="2" t="s">
        <v>6</v>
      </c>
      <c r="B7" s="2">
        <v>800138011</v>
      </c>
      <c r="C7" s="2" t="s">
        <v>22</v>
      </c>
      <c r="D7" s="7" t="s">
        <v>84</v>
      </c>
      <c r="E7" s="3">
        <v>1</v>
      </c>
      <c r="F7" s="3">
        <f>VLOOKUP(B7,[1]UNIF_TRAZA_TFE!A$2:C$38,3,0)</f>
        <v>86504995</v>
      </c>
      <c r="G7" s="4">
        <v>23136508</v>
      </c>
      <c r="H7" s="3">
        <v>0</v>
      </c>
      <c r="I7" s="8" t="s">
        <v>85</v>
      </c>
    </row>
    <row r="8" spans="1:9" x14ac:dyDescent="0.25">
      <c r="A8" s="2" t="s">
        <v>6</v>
      </c>
      <c r="B8" s="2">
        <v>800149026</v>
      </c>
      <c r="C8" s="2" t="s">
        <v>23</v>
      </c>
      <c r="D8" s="7" t="s">
        <v>84</v>
      </c>
      <c r="E8" s="3">
        <v>1</v>
      </c>
      <c r="F8" s="3">
        <f>VLOOKUP(B8,[1]UNIF_TRAZA_TFE!A$2:C$38,3,0)</f>
        <v>145361778</v>
      </c>
      <c r="G8" s="4">
        <v>336404601</v>
      </c>
      <c r="H8" s="4">
        <f>VLOOKUP(B8,[1]Hoja1!A$35:C$62,3,0)</f>
        <v>82108611</v>
      </c>
      <c r="I8" s="8" t="s">
        <v>85</v>
      </c>
    </row>
    <row r="9" spans="1:9" x14ac:dyDescent="0.25">
      <c r="A9" s="2" t="s">
        <v>6</v>
      </c>
      <c r="B9" s="2">
        <v>800190884</v>
      </c>
      <c r="C9" s="2" t="s">
        <v>7</v>
      </c>
      <c r="D9" s="7" t="s">
        <v>84</v>
      </c>
      <c r="E9" s="3">
        <v>1</v>
      </c>
      <c r="F9" s="3">
        <f>VLOOKUP(B9,[1]UNIF_TRAZA_TFE!A$2:C$38,3,0)</f>
        <v>17017888</v>
      </c>
      <c r="G9" s="4">
        <v>0</v>
      </c>
      <c r="H9" s="3">
        <v>0</v>
      </c>
      <c r="I9" s="8" t="s">
        <v>85</v>
      </c>
    </row>
    <row r="10" spans="1:9" x14ac:dyDescent="0.25">
      <c r="A10" s="2" t="s">
        <v>6</v>
      </c>
      <c r="B10" s="2">
        <v>805011262</v>
      </c>
      <c r="C10" s="2" t="s">
        <v>52</v>
      </c>
      <c r="D10" s="7" t="s">
        <v>84</v>
      </c>
      <c r="E10" s="3">
        <v>1</v>
      </c>
      <c r="F10" s="3">
        <v>0</v>
      </c>
      <c r="G10" s="4">
        <v>0</v>
      </c>
      <c r="H10" s="4">
        <f>VLOOKUP(B10,[1]Hoja1!A$35:C$62,3,0)</f>
        <v>6272376</v>
      </c>
      <c r="I10" s="8" t="s">
        <v>85</v>
      </c>
    </row>
    <row r="11" spans="1:9" x14ac:dyDescent="0.25">
      <c r="A11" s="2" t="s">
        <v>6</v>
      </c>
      <c r="B11" s="2">
        <v>811002429</v>
      </c>
      <c r="C11" s="2" t="s">
        <v>24</v>
      </c>
      <c r="D11" s="7" t="s">
        <v>84</v>
      </c>
      <c r="E11" s="3">
        <v>1</v>
      </c>
      <c r="F11" s="3">
        <v>0</v>
      </c>
      <c r="G11" s="4">
        <v>0</v>
      </c>
      <c r="H11" s="3">
        <v>0</v>
      </c>
      <c r="I11" s="8" t="s">
        <v>85</v>
      </c>
    </row>
    <row r="12" spans="1:9" x14ac:dyDescent="0.25">
      <c r="A12" s="2" t="s">
        <v>6</v>
      </c>
      <c r="B12" s="2">
        <v>811016192</v>
      </c>
      <c r="C12" s="2" t="s">
        <v>25</v>
      </c>
      <c r="D12" s="7" t="s">
        <v>84</v>
      </c>
      <c r="E12" s="3">
        <v>1</v>
      </c>
      <c r="F12" s="3">
        <f>VLOOKUP(B12,[1]UNIF_TRAZA_TFE!A$2:C$38,3,0)</f>
        <v>81825595</v>
      </c>
      <c r="G12" s="4">
        <v>486600695</v>
      </c>
      <c r="H12" s="4">
        <f>VLOOKUP(B12,[1]Hoja1!A$35:C$62,3,0)</f>
        <v>113004932</v>
      </c>
      <c r="I12" s="8" t="s">
        <v>85</v>
      </c>
    </row>
    <row r="13" spans="1:9" x14ac:dyDescent="0.25">
      <c r="A13" s="2" t="s">
        <v>6</v>
      </c>
      <c r="B13" s="2">
        <v>811042050</v>
      </c>
      <c r="C13" s="2" t="s">
        <v>53</v>
      </c>
      <c r="D13" s="7" t="s">
        <v>84</v>
      </c>
      <c r="E13" s="3">
        <v>1</v>
      </c>
      <c r="F13" s="3">
        <f>VLOOKUP(B13,[1]UNIF_TRAZA_TFE!A$2:C$38,3,0)</f>
        <v>4957426</v>
      </c>
      <c r="G13" s="4">
        <v>0</v>
      </c>
      <c r="H13" s="4">
        <f>VLOOKUP(B13,[1]Hoja1!A$35:C$62,3,0)</f>
        <v>13917374</v>
      </c>
      <c r="I13" s="8" t="s">
        <v>85</v>
      </c>
    </row>
    <row r="14" spans="1:9" x14ac:dyDescent="0.25">
      <c r="A14" s="2" t="s">
        <v>6</v>
      </c>
      <c r="B14" s="2">
        <v>811042064</v>
      </c>
      <c r="C14" s="2" t="s">
        <v>54</v>
      </c>
      <c r="D14" s="7" t="s">
        <v>84</v>
      </c>
      <c r="E14" s="3">
        <v>1</v>
      </c>
      <c r="F14" s="3">
        <v>0</v>
      </c>
      <c r="G14" s="4">
        <v>0</v>
      </c>
      <c r="H14" s="3">
        <v>0</v>
      </c>
      <c r="I14" s="8" t="s">
        <v>85</v>
      </c>
    </row>
    <row r="15" spans="1:9" x14ac:dyDescent="0.25">
      <c r="A15" s="2" t="s">
        <v>6</v>
      </c>
      <c r="B15" s="2">
        <v>812005522</v>
      </c>
      <c r="C15" s="2" t="s">
        <v>43</v>
      </c>
      <c r="D15" s="7" t="s">
        <v>84</v>
      </c>
      <c r="E15" s="3">
        <v>1</v>
      </c>
      <c r="F15" s="3">
        <f>VLOOKUP(B15,[1]UNIF_TRAZA_TFE!A$2:C$38,3,0)</f>
        <v>70795773</v>
      </c>
      <c r="G15" s="4">
        <v>0</v>
      </c>
      <c r="H15" s="3">
        <v>0</v>
      </c>
      <c r="I15" s="8" t="s">
        <v>85</v>
      </c>
    </row>
    <row r="16" spans="1:9" x14ac:dyDescent="0.25">
      <c r="A16" s="2" t="s">
        <v>6</v>
      </c>
      <c r="B16" s="2">
        <v>890900518</v>
      </c>
      <c r="C16" s="2" t="s">
        <v>12</v>
      </c>
      <c r="D16" s="7" t="s">
        <v>84</v>
      </c>
      <c r="E16" s="3">
        <v>1</v>
      </c>
      <c r="F16" s="3">
        <f>VLOOKUP(B16,[1]UNIF_TRAZA_TFE!A$2:C$38,3,0)</f>
        <v>366437866</v>
      </c>
      <c r="G16" s="4">
        <v>4568903017</v>
      </c>
      <c r="H16" s="4">
        <f>VLOOKUP(B16,[1]Hoja1!A$35:C$62,3,0)</f>
        <v>407730119</v>
      </c>
      <c r="I16" s="8" t="s">
        <v>85</v>
      </c>
    </row>
    <row r="17" spans="1:9" x14ac:dyDescent="0.25">
      <c r="A17" s="2" t="s">
        <v>6</v>
      </c>
      <c r="B17" s="2">
        <v>890901826</v>
      </c>
      <c r="C17" s="2" t="s">
        <v>13</v>
      </c>
      <c r="D17" s="7" t="s">
        <v>84</v>
      </c>
      <c r="E17" s="3">
        <v>1</v>
      </c>
      <c r="F17" s="3">
        <f>VLOOKUP(B17,[1]UNIF_TRAZA_TFE!A$2:C$38,3,0)</f>
        <v>647044302</v>
      </c>
      <c r="G17" s="4">
        <v>365008904</v>
      </c>
      <c r="H17" s="4">
        <f>VLOOKUP(B17,[1]Hoja1!A$35:C$62,3,0)</f>
        <v>3378072</v>
      </c>
      <c r="I17" s="8" t="s">
        <v>85</v>
      </c>
    </row>
    <row r="18" spans="1:9" x14ac:dyDescent="0.25">
      <c r="A18" s="2" t="s">
        <v>6</v>
      </c>
      <c r="B18" s="2">
        <v>890902922</v>
      </c>
      <c r="C18" s="2" t="s">
        <v>9</v>
      </c>
      <c r="D18" s="7" t="s">
        <v>84</v>
      </c>
      <c r="E18" s="3">
        <v>1</v>
      </c>
      <c r="F18" s="3">
        <f>VLOOKUP(B18,[1]UNIF_TRAZA_TFE!A$2:C$38,3,0)</f>
        <v>1328000</v>
      </c>
      <c r="G18" s="4">
        <v>12164836</v>
      </c>
      <c r="H18" s="3">
        <v>0</v>
      </c>
      <c r="I18" s="8" t="s">
        <v>85</v>
      </c>
    </row>
    <row r="19" spans="1:9" x14ac:dyDescent="0.25">
      <c r="A19" s="2" t="s">
        <v>6</v>
      </c>
      <c r="B19" s="2">
        <v>890904646</v>
      </c>
      <c r="C19" s="2" t="s">
        <v>44</v>
      </c>
      <c r="D19" s="7" t="s">
        <v>84</v>
      </c>
      <c r="E19" s="3">
        <v>1</v>
      </c>
      <c r="F19" s="3">
        <f>VLOOKUP(B19,[1]UNIF_TRAZA_TFE!A$2:C$38,3,0)</f>
        <v>3061362578</v>
      </c>
      <c r="G19" s="4">
        <v>2693392799</v>
      </c>
      <c r="H19" s="4">
        <f>VLOOKUP(B19,[1]Hoja1!A$35:C$62,3,0)</f>
        <v>119253283</v>
      </c>
      <c r="I19" s="8" t="s">
        <v>85</v>
      </c>
    </row>
    <row r="20" spans="1:9" x14ac:dyDescent="0.25">
      <c r="A20" s="2" t="s">
        <v>6</v>
      </c>
      <c r="B20" s="2">
        <v>890905154</v>
      </c>
      <c r="C20" s="2" t="s">
        <v>26</v>
      </c>
      <c r="D20" s="7" t="s">
        <v>84</v>
      </c>
      <c r="E20" s="3">
        <v>1</v>
      </c>
      <c r="F20" s="3">
        <f>VLOOKUP(B20,[1]UNIF_TRAZA_TFE!A$2:C$38,3,0)</f>
        <v>523790560</v>
      </c>
      <c r="G20" s="4">
        <v>1533080045</v>
      </c>
      <c r="H20" s="4">
        <f>VLOOKUP(B20,[1]Hoja1!A$35:C$62,3,0)</f>
        <v>375543720</v>
      </c>
      <c r="I20" s="8" t="s">
        <v>85</v>
      </c>
    </row>
    <row r="21" spans="1:9" x14ac:dyDescent="0.25">
      <c r="A21" s="2" t="s">
        <v>6</v>
      </c>
      <c r="B21" s="2">
        <v>890905177</v>
      </c>
      <c r="C21" s="2" t="s">
        <v>45</v>
      </c>
      <c r="D21" s="7" t="s">
        <v>84</v>
      </c>
      <c r="E21" s="3">
        <v>1</v>
      </c>
      <c r="F21" s="3">
        <f>VLOOKUP(B21,[1]UNIF_TRAZA_TFE!A$2:C$38,3,0)</f>
        <v>157656053</v>
      </c>
      <c r="G21" s="4">
        <v>536604550</v>
      </c>
      <c r="H21" s="4">
        <f>VLOOKUP(B21,[1]Hoja1!A$35:C$62,3,0)</f>
        <v>544418873</v>
      </c>
      <c r="I21" s="8" t="s">
        <v>85</v>
      </c>
    </row>
    <row r="22" spans="1:9" x14ac:dyDescent="0.25">
      <c r="A22" s="2" t="s">
        <v>6</v>
      </c>
      <c r="B22" s="2">
        <v>890905843</v>
      </c>
      <c r="C22" s="2" t="s">
        <v>27</v>
      </c>
      <c r="D22" s="7" t="s">
        <v>84</v>
      </c>
      <c r="E22" s="3">
        <v>1</v>
      </c>
      <c r="F22" s="3">
        <v>0</v>
      </c>
      <c r="G22" s="4">
        <v>756500</v>
      </c>
      <c r="H22" s="3">
        <v>0</v>
      </c>
      <c r="I22" s="8" t="s">
        <v>85</v>
      </c>
    </row>
    <row r="23" spans="1:9" ht="15.75" customHeight="1" x14ac:dyDescent="0.25">
      <c r="A23" s="2" t="s">
        <v>6</v>
      </c>
      <c r="B23" s="2">
        <v>890906347</v>
      </c>
      <c r="C23" s="2" t="s">
        <v>11</v>
      </c>
      <c r="D23" s="7" t="s">
        <v>84</v>
      </c>
      <c r="E23" s="3">
        <v>1</v>
      </c>
      <c r="F23" s="3">
        <f>VLOOKUP(B23,[1]UNIF_TRAZA_TFE!A$2:C$38,3,0)</f>
        <v>15171912</v>
      </c>
      <c r="G23" s="4">
        <v>22149595</v>
      </c>
      <c r="H23" s="4">
        <f>VLOOKUP(B23,[1]Hoja1!A$35:C$62,3,0)</f>
        <v>66390561</v>
      </c>
      <c r="I23" s="8" t="s">
        <v>85</v>
      </c>
    </row>
    <row r="24" spans="1:9" x14ac:dyDescent="0.25">
      <c r="A24" s="2" t="s">
        <v>6</v>
      </c>
      <c r="B24" s="2">
        <v>890907215</v>
      </c>
      <c r="C24" s="2" t="s">
        <v>28</v>
      </c>
      <c r="D24" s="7" t="s">
        <v>84</v>
      </c>
      <c r="E24" s="3">
        <v>1</v>
      </c>
      <c r="F24" s="3">
        <f>VLOOKUP(B24,[1]UNIF_TRAZA_TFE!A$2:C$38,3,0)</f>
        <v>39312952</v>
      </c>
      <c r="G24" s="4">
        <v>140202029</v>
      </c>
      <c r="H24" s="4">
        <f>VLOOKUP(B24,[1]Hoja1!A$35:C$62,3,0)</f>
        <v>19775273</v>
      </c>
      <c r="I24" s="8" t="s">
        <v>85</v>
      </c>
    </row>
    <row r="25" spans="1:9" x14ac:dyDescent="0.25">
      <c r="A25" s="2" t="s">
        <v>6</v>
      </c>
      <c r="B25" s="2">
        <v>890907254</v>
      </c>
      <c r="C25" s="2" t="s">
        <v>29</v>
      </c>
      <c r="D25" s="7" t="s">
        <v>84</v>
      </c>
      <c r="E25" s="3">
        <v>1</v>
      </c>
      <c r="F25" s="3">
        <f>VLOOKUP(B25,[1]UNIF_TRAZA_TFE!A$2:C$38,3,0)</f>
        <v>122934076</v>
      </c>
      <c r="G25" s="4">
        <v>0</v>
      </c>
      <c r="H25" s="4">
        <f>VLOOKUP(B25,[1]Hoja1!A$35:C$62,3,0)</f>
        <v>91548031</v>
      </c>
      <c r="I25" s="8" t="s">
        <v>85</v>
      </c>
    </row>
    <row r="26" spans="1:9" x14ac:dyDescent="0.25">
      <c r="A26" s="2" t="s">
        <v>6</v>
      </c>
      <c r="B26" s="2">
        <v>890911816</v>
      </c>
      <c r="C26" s="2" t="s">
        <v>55</v>
      </c>
      <c r="D26" s="7" t="s">
        <v>84</v>
      </c>
      <c r="E26" s="3">
        <v>1</v>
      </c>
      <c r="F26" s="3">
        <v>0</v>
      </c>
      <c r="G26" s="4">
        <v>0</v>
      </c>
      <c r="H26" s="3">
        <v>0</v>
      </c>
      <c r="I26" s="8" t="s">
        <v>85</v>
      </c>
    </row>
    <row r="27" spans="1:9" x14ac:dyDescent="0.25">
      <c r="A27" s="2" t="s">
        <v>6</v>
      </c>
      <c r="B27" s="2">
        <v>890938774</v>
      </c>
      <c r="C27" s="2" t="s">
        <v>63</v>
      </c>
      <c r="D27" s="7" t="s">
        <v>84</v>
      </c>
      <c r="E27" s="3">
        <v>1</v>
      </c>
      <c r="F27" s="3">
        <v>0</v>
      </c>
      <c r="G27" s="4">
        <v>8421279</v>
      </c>
      <c r="H27" s="3">
        <v>0</v>
      </c>
      <c r="I27" s="8" t="s">
        <v>85</v>
      </c>
    </row>
    <row r="28" spans="1:9" x14ac:dyDescent="0.25">
      <c r="A28" s="2" t="s">
        <v>6</v>
      </c>
      <c r="B28" s="2">
        <v>890939936</v>
      </c>
      <c r="C28" s="2" t="s">
        <v>16</v>
      </c>
      <c r="D28" s="7" t="s">
        <v>84</v>
      </c>
      <c r="E28" s="3">
        <v>1</v>
      </c>
      <c r="F28" s="3">
        <f>VLOOKUP(B28,[1]UNIF_TRAZA_TFE!A$2:C$38,3,0)</f>
        <v>49693135</v>
      </c>
      <c r="G28" s="4">
        <v>0</v>
      </c>
      <c r="H28" s="4">
        <f>VLOOKUP(B28,[1]Hoja1!A$35:C$62,3,0)</f>
        <v>35611793</v>
      </c>
      <c r="I28" s="8" t="s">
        <v>85</v>
      </c>
    </row>
    <row r="29" spans="1:9" x14ac:dyDescent="0.25">
      <c r="A29" s="2" t="s">
        <v>6</v>
      </c>
      <c r="B29" s="2">
        <v>890980066</v>
      </c>
      <c r="C29" s="2" t="s">
        <v>46</v>
      </c>
      <c r="D29" s="7" t="s">
        <v>84</v>
      </c>
      <c r="E29" s="3">
        <v>1</v>
      </c>
      <c r="F29" s="3">
        <f>VLOOKUP(B29,[1]UNIF_TRAZA_TFE!A$2:C$38,3,0)</f>
        <v>3003913</v>
      </c>
      <c r="G29" s="4">
        <v>0</v>
      </c>
      <c r="H29" s="3">
        <v>0</v>
      </c>
      <c r="I29" s="8" t="s">
        <v>85</v>
      </c>
    </row>
    <row r="30" spans="1:9" x14ac:dyDescent="0.25">
      <c r="A30" s="2" t="s">
        <v>6</v>
      </c>
      <c r="B30" s="2">
        <v>890980757</v>
      </c>
      <c r="C30" s="2" t="s">
        <v>30</v>
      </c>
      <c r="D30" s="7" t="s">
        <v>84</v>
      </c>
      <c r="E30" s="3">
        <v>1</v>
      </c>
      <c r="F30" s="3">
        <f>VLOOKUP(B30,[1]UNIF_TRAZA_TFE!A$2:C$38,3,0)</f>
        <v>29073565</v>
      </c>
      <c r="G30" s="4">
        <v>10709043</v>
      </c>
      <c r="H30" s="4">
        <f>VLOOKUP(B30,[1]Hoja1!A$35:C$62,3,0)</f>
        <v>28395964</v>
      </c>
      <c r="I30" s="8" t="s">
        <v>85</v>
      </c>
    </row>
    <row r="31" spans="1:9" x14ac:dyDescent="0.25">
      <c r="A31" s="2" t="s">
        <v>6</v>
      </c>
      <c r="B31" s="2">
        <v>890981137</v>
      </c>
      <c r="C31" s="2" t="s">
        <v>56</v>
      </c>
      <c r="D31" s="7" t="s">
        <v>84</v>
      </c>
      <c r="E31" s="3">
        <v>1</v>
      </c>
      <c r="F31" s="3">
        <f>VLOOKUP(B31,[1]UNIF_TRAZA_TFE!A$2:C$38,3,0)</f>
        <v>27235926</v>
      </c>
      <c r="G31" s="4">
        <v>0</v>
      </c>
      <c r="H31" s="3">
        <v>0</v>
      </c>
      <c r="I31" s="8" t="s">
        <v>85</v>
      </c>
    </row>
    <row r="32" spans="1:9" x14ac:dyDescent="0.25">
      <c r="A32" s="2" t="s">
        <v>6</v>
      </c>
      <c r="B32" s="2">
        <v>890981374</v>
      </c>
      <c r="C32" s="2" t="s">
        <v>14</v>
      </c>
      <c r="D32" s="7" t="s">
        <v>84</v>
      </c>
      <c r="E32" s="3">
        <v>1</v>
      </c>
      <c r="F32" s="3">
        <f>VLOOKUP(B32,[1]UNIF_TRAZA_TFE!A$2:C$38,3,0)</f>
        <v>1758812</v>
      </c>
      <c r="G32" s="4">
        <v>0</v>
      </c>
      <c r="H32" s="4">
        <f>VLOOKUP(B32,[1]Hoja1!A$35:C$62,3,0)</f>
        <v>116077877</v>
      </c>
      <c r="I32" s="8" t="s">
        <v>85</v>
      </c>
    </row>
    <row r="33" spans="1:9" x14ac:dyDescent="0.25">
      <c r="A33" s="2" t="s">
        <v>6</v>
      </c>
      <c r="B33" s="2">
        <v>890981536</v>
      </c>
      <c r="C33" s="2" t="s">
        <v>31</v>
      </c>
      <c r="D33" s="7" t="s">
        <v>84</v>
      </c>
      <c r="E33" s="3">
        <v>1</v>
      </c>
      <c r="F33" s="3">
        <f>VLOOKUP(B33,[1]UNIF_TRAZA_TFE!A$2:C$38,3,0)</f>
        <v>6992697</v>
      </c>
      <c r="G33" s="4">
        <v>27475174</v>
      </c>
      <c r="H33" s="4">
        <f>VLOOKUP(B33,[1]Hoja1!A$35:C$62,3,0)</f>
        <v>54927965</v>
      </c>
      <c r="I33" s="8" t="s">
        <v>85</v>
      </c>
    </row>
    <row r="34" spans="1:9" x14ac:dyDescent="0.25">
      <c r="A34" s="2" t="s">
        <v>6</v>
      </c>
      <c r="B34" s="2">
        <v>890981726</v>
      </c>
      <c r="C34" s="2" t="s">
        <v>32</v>
      </c>
      <c r="D34" s="7" t="s">
        <v>84</v>
      </c>
      <c r="E34" s="3">
        <v>1</v>
      </c>
      <c r="F34" s="3">
        <f>VLOOKUP(B34,[1]UNIF_TRAZA_TFE!A$2:C$38,3,0)</f>
        <v>10688639</v>
      </c>
      <c r="G34" s="4">
        <v>145172115</v>
      </c>
      <c r="H34" s="4">
        <f>VLOOKUP(B34,[1]Hoja1!A$35:C$62,3,0)</f>
        <v>6982604</v>
      </c>
      <c r="I34" s="8" t="s">
        <v>85</v>
      </c>
    </row>
    <row r="35" spans="1:9" x14ac:dyDescent="0.25">
      <c r="A35" s="2" t="s">
        <v>6</v>
      </c>
      <c r="B35" s="2">
        <v>890982264</v>
      </c>
      <c r="C35" s="2" t="s">
        <v>64</v>
      </c>
      <c r="D35" s="7" t="s">
        <v>84</v>
      </c>
      <c r="E35" s="3">
        <v>1</v>
      </c>
      <c r="F35" s="3">
        <f>VLOOKUP(B35,[1]UNIF_TRAZA_TFE!A$2:C$38,3,0)</f>
        <v>324895</v>
      </c>
      <c r="G35" s="4">
        <v>23350307</v>
      </c>
      <c r="H35" s="3">
        <v>0</v>
      </c>
      <c r="I35" s="8" t="s">
        <v>85</v>
      </c>
    </row>
    <row r="36" spans="1:9" x14ac:dyDescent="0.25">
      <c r="A36" s="2" t="s">
        <v>6</v>
      </c>
      <c r="B36" s="2">
        <v>890982608</v>
      </c>
      <c r="C36" s="2" t="s">
        <v>10</v>
      </c>
      <c r="D36" s="7" t="s">
        <v>84</v>
      </c>
      <c r="E36" s="3">
        <v>1</v>
      </c>
      <c r="F36" s="3">
        <v>0</v>
      </c>
      <c r="G36" s="4">
        <v>0</v>
      </c>
      <c r="H36" s="3">
        <v>0</v>
      </c>
      <c r="I36" s="8" t="s">
        <v>85</v>
      </c>
    </row>
    <row r="37" spans="1:9" x14ac:dyDescent="0.25">
      <c r="A37" s="2" t="s">
        <v>6</v>
      </c>
      <c r="B37" s="2">
        <v>890985703</v>
      </c>
      <c r="C37" s="2" t="s">
        <v>33</v>
      </c>
      <c r="D37" s="7" t="s">
        <v>84</v>
      </c>
      <c r="E37" s="3">
        <v>1</v>
      </c>
      <c r="F37" s="3">
        <f>VLOOKUP(B37,[1]UNIF_TRAZA_TFE!A$2:C$38,3,0)</f>
        <v>147829810</v>
      </c>
      <c r="G37" s="4">
        <v>413987382</v>
      </c>
      <c r="H37" s="4">
        <f>VLOOKUP(B37,[1]Hoja1!A$35:C$62,3,0)</f>
        <v>347790260</v>
      </c>
      <c r="I37" s="8" t="s">
        <v>85</v>
      </c>
    </row>
    <row r="38" spans="1:9" x14ac:dyDescent="0.25">
      <c r="A38" s="2" t="s">
        <v>6</v>
      </c>
      <c r="B38" s="2">
        <v>891079999</v>
      </c>
      <c r="C38" s="2" t="s">
        <v>66</v>
      </c>
      <c r="D38" s="7" t="s">
        <v>84</v>
      </c>
      <c r="E38" s="3">
        <v>1</v>
      </c>
      <c r="F38" s="3">
        <f>VLOOKUP(B38,[1]UNIF_TRAZA_TFE!A$2:C$38,3,0)</f>
        <v>4624781</v>
      </c>
      <c r="G38" s="4">
        <v>0</v>
      </c>
      <c r="H38" s="3">
        <v>0</v>
      </c>
      <c r="I38" s="8" t="s">
        <v>85</v>
      </c>
    </row>
    <row r="39" spans="1:9" x14ac:dyDescent="0.25">
      <c r="A39" s="2" t="s">
        <v>6</v>
      </c>
      <c r="B39" s="2">
        <v>900038926</v>
      </c>
      <c r="C39" s="2" t="s">
        <v>42</v>
      </c>
      <c r="D39" s="7" t="s">
        <v>84</v>
      </c>
      <c r="E39" s="3">
        <v>1</v>
      </c>
      <c r="F39" s="3">
        <f>VLOOKUP(B39,[1]UNIF_TRAZA_TFE!A$2:C$38,3,0)</f>
        <v>29184885</v>
      </c>
      <c r="G39" s="4">
        <v>27000713</v>
      </c>
      <c r="H39" s="4">
        <f>VLOOKUP(B39,[1]Hoja1!A$35:C$62,3,0)</f>
        <v>17356880</v>
      </c>
      <c r="I39" s="8" t="s">
        <v>85</v>
      </c>
    </row>
    <row r="40" spans="1:9" x14ac:dyDescent="0.25">
      <c r="A40" s="2" t="s">
        <v>6</v>
      </c>
      <c r="B40" s="2">
        <v>900124689</v>
      </c>
      <c r="C40" s="2" t="s">
        <v>57</v>
      </c>
      <c r="D40" s="7" t="s">
        <v>84</v>
      </c>
      <c r="E40" s="3">
        <v>1</v>
      </c>
      <c r="F40" s="3">
        <f>VLOOKUP(B40,[1]UNIF_TRAZA_TFE!A$2:C$38,3,0)</f>
        <v>9721941</v>
      </c>
      <c r="G40" s="4">
        <v>0</v>
      </c>
      <c r="H40" s="4">
        <f>VLOOKUP(B40,[1]Hoja1!A$35:C$62,3,0)</f>
        <v>7710662</v>
      </c>
      <c r="I40" s="8" t="s">
        <v>85</v>
      </c>
    </row>
    <row r="41" spans="1:9" x14ac:dyDescent="0.25">
      <c r="A41" s="2" t="s">
        <v>6</v>
      </c>
      <c r="B41" s="2">
        <v>900236850</v>
      </c>
      <c r="C41" s="2" t="s">
        <v>65</v>
      </c>
      <c r="D41" s="7" t="s">
        <v>84</v>
      </c>
      <c r="E41" s="3">
        <v>1</v>
      </c>
      <c r="F41" s="3">
        <v>0</v>
      </c>
      <c r="G41" s="4">
        <v>0</v>
      </c>
      <c r="H41" s="3">
        <v>0</v>
      </c>
      <c r="I41" s="8" t="s">
        <v>85</v>
      </c>
    </row>
    <row r="42" spans="1:9" x14ac:dyDescent="0.25">
      <c r="A42" s="2" t="s">
        <v>6</v>
      </c>
      <c r="B42" s="2">
        <v>900261353</v>
      </c>
      <c r="C42" s="2" t="s">
        <v>17</v>
      </c>
      <c r="D42" s="7" t="s">
        <v>84</v>
      </c>
      <c r="E42" s="3">
        <v>1</v>
      </c>
      <c r="F42" s="3">
        <f>VLOOKUP(B42,[1]UNIF_TRAZA_TFE!A$2:C$38,3,0)</f>
        <v>534658584</v>
      </c>
      <c r="G42" s="4">
        <v>317104653</v>
      </c>
      <c r="H42" s="4">
        <f>VLOOKUP(B42,[1]Hoja1!A$35:C$62,3,0)</f>
        <v>360209995</v>
      </c>
      <c r="I42" s="8" t="s">
        <v>85</v>
      </c>
    </row>
    <row r="43" spans="1:9" x14ac:dyDescent="0.25">
      <c r="A43" s="2" t="s">
        <v>6</v>
      </c>
      <c r="B43" s="2">
        <v>900408220</v>
      </c>
      <c r="C43" s="2" t="s">
        <v>18</v>
      </c>
      <c r="D43" s="7" t="s">
        <v>84</v>
      </c>
      <c r="E43" s="3">
        <v>1</v>
      </c>
      <c r="F43" s="3">
        <f>VLOOKUP(B43,[1]UNIF_TRAZA_TFE!A$2:C$38,3,0)</f>
        <v>1739977</v>
      </c>
      <c r="G43" s="4">
        <v>175732468</v>
      </c>
      <c r="H43" s="3">
        <v>0</v>
      </c>
      <c r="I43" s="8" t="s">
        <v>85</v>
      </c>
    </row>
    <row r="44" spans="1:9" x14ac:dyDescent="0.25">
      <c r="A44" s="2" t="s">
        <v>6</v>
      </c>
      <c r="B44" s="2">
        <v>900438216</v>
      </c>
      <c r="C44" s="2" t="s">
        <v>8</v>
      </c>
      <c r="D44" s="7" t="s">
        <v>84</v>
      </c>
      <c r="E44" s="3">
        <v>1</v>
      </c>
      <c r="F44" s="3">
        <f>VLOOKUP(B44,[1]UNIF_TRAZA_TFE!A$2:C$38,3,0)</f>
        <v>21684875</v>
      </c>
      <c r="G44" s="4">
        <v>0</v>
      </c>
      <c r="H44" s="4">
        <f>VLOOKUP(B44,[1]Hoja1!A$35:C$62,3,0)</f>
        <v>35456422</v>
      </c>
      <c r="I44" s="8" t="s">
        <v>85</v>
      </c>
    </row>
    <row r="45" spans="1:9" x14ac:dyDescent="0.25">
      <c r="A45" s="2" t="s">
        <v>6</v>
      </c>
      <c r="B45" s="2">
        <v>900532504</v>
      </c>
      <c r="C45" s="2" t="s">
        <v>58</v>
      </c>
      <c r="D45" s="7" t="s">
        <v>84</v>
      </c>
      <c r="E45" s="3">
        <v>1</v>
      </c>
      <c r="F45" s="3">
        <v>0</v>
      </c>
      <c r="G45" s="4">
        <v>0</v>
      </c>
      <c r="H45" s="4">
        <f>VLOOKUP(B45,[1]Hoja1!A$35:C$62,3,0)</f>
        <v>14000000</v>
      </c>
      <c r="I45" s="8" t="s">
        <v>85</v>
      </c>
    </row>
    <row r="46" spans="1:9" x14ac:dyDescent="0.25">
      <c r="A46" s="2" t="s">
        <v>6</v>
      </c>
      <c r="B46" s="2">
        <v>900857186</v>
      </c>
      <c r="C46" s="2" t="s">
        <v>19</v>
      </c>
      <c r="D46" s="7" t="s">
        <v>84</v>
      </c>
      <c r="E46" s="3">
        <v>1</v>
      </c>
      <c r="F46" s="3">
        <f>VLOOKUP(B46,[1]UNIF_TRAZA_TFE!A$2:C$38,3,0)</f>
        <v>1926610</v>
      </c>
      <c r="G46" s="4">
        <v>0</v>
      </c>
      <c r="H46" s="4">
        <f>VLOOKUP(B46,[1]Hoja1!A$35:C$62,3,0)</f>
        <v>242712</v>
      </c>
      <c r="I46" s="8" t="s">
        <v>85</v>
      </c>
    </row>
    <row r="47" spans="1:9" x14ac:dyDescent="0.25">
      <c r="A47" s="2" t="s">
        <v>6</v>
      </c>
      <c r="B47" s="2">
        <v>901532463</v>
      </c>
      <c r="C47" s="2" t="s">
        <v>20</v>
      </c>
      <c r="D47" s="7" t="s">
        <v>84</v>
      </c>
      <c r="E47" s="3">
        <v>1</v>
      </c>
      <c r="F47" s="3">
        <f>VLOOKUP(B47,[1]UNIF_TRAZA_TFE!A$2:C$38,3,0)</f>
        <v>51717512</v>
      </c>
      <c r="G47" s="4">
        <v>0</v>
      </c>
      <c r="H47" s="3">
        <v>0</v>
      </c>
      <c r="I47" s="8" t="s">
        <v>85</v>
      </c>
    </row>
    <row r="48" spans="1:9" x14ac:dyDescent="0.25">
      <c r="A48" s="2" t="s">
        <v>6</v>
      </c>
      <c r="B48" s="2">
        <v>800123106</v>
      </c>
      <c r="C48" s="2" t="s">
        <v>67</v>
      </c>
      <c r="D48" s="7" t="s">
        <v>84</v>
      </c>
      <c r="E48" s="3">
        <v>1</v>
      </c>
      <c r="F48" s="3">
        <v>0</v>
      </c>
      <c r="G48" s="4">
        <v>71787883</v>
      </c>
      <c r="H48" s="3">
        <v>0</v>
      </c>
      <c r="I48" s="8" t="s">
        <v>85</v>
      </c>
    </row>
    <row r="49" spans="1:9" x14ac:dyDescent="0.25">
      <c r="A49" s="2" t="s">
        <v>6</v>
      </c>
      <c r="B49" s="2">
        <v>800024834</v>
      </c>
      <c r="C49" s="2" t="s">
        <v>68</v>
      </c>
      <c r="D49" s="7" t="s">
        <v>84</v>
      </c>
      <c r="E49" s="3">
        <v>1</v>
      </c>
      <c r="F49" s="3">
        <v>0</v>
      </c>
      <c r="G49" s="4">
        <v>0</v>
      </c>
      <c r="H49" s="3">
        <v>0</v>
      </c>
      <c r="I49" s="8" t="s">
        <v>85</v>
      </c>
    </row>
    <row r="50" spans="1:9" x14ac:dyDescent="0.25">
      <c r="A50" s="2" t="s">
        <v>6</v>
      </c>
      <c r="B50" s="2">
        <v>890907241</v>
      </c>
      <c r="C50" s="2" t="s">
        <v>69</v>
      </c>
      <c r="D50" s="7" t="s">
        <v>84</v>
      </c>
      <c r="E50" s="3">
        <v>1</v>
      </c>
      <c r="F50" s="3">
        <f>VLOOKUP(B50,[1]UNIF_TRAZA_TFE!A$2:C$38,3,0)</f>
        <v>4260767</v>
      </c>
      <c r="G50" s="4">
        <v>281484875</v>
      </c>
      <c r="H50" s="3">
        <v>0</v>
      </c>
      <c r="I50" s="8" t="s">
        <v>85</v>
      </c>
    </row>
    <row r="51" spans="1:9" x14ac:dyDescent="0.25">
      <c r="A51" s="2" t="s">
        <v>6</v>
      </c>
      <c r="B51" s="2">
        <v>900421895</v>
      </c>
      <c r="C51" s="2" t="s">
        <v>70</v>
      </c>
      <c r="D51" s="7" t="s">
        <v>84</v>
      </c>
      <c r="E51" s="3">
        <v>1</v>
      </c>
      <c r="F51" s="3">
        <v>0</v>
      </c>
      <c r="G51" s="4">
        <v>692516431</v>
      </c>
      <c r="H51" s="3">
        <v>0</v>
      </c>
      <c r="I51" s="8" t="s">
        <v>85</v>
      </c>
    </row>
    <row r="52" spans="1:9" x14ac:dyDescent="0.25">
      <c r="A52" s="2" t="s">
        <v>6</v>
      </c>
      <c r="B52" s="2">
        <v>900435080</v>
      </c>
      <c r="C52" s="2" t="s">
        <v>71</v>
      </c>
      <c r="D52" s="7" t="s">
        <v>84</v>
      </c>
      <c r="E52" s="3">
        <v>1</v>
      </c>
      <c r="F52" s="3">
        <v>0</v>
      </c>
      <c r="G52" s="4">
        <v>0</v>
      </c>
      <c r="H52" s="3">
        <v>0</v>
      </c>
      <c r="I52" s="8" t="s">
        <v>85</v>
      </c>
    </row>
    <row r="53" spans="1:9" x14ac:dyDescent="0.25">
      <c r="A53" s="2" t="s">
        <v>6</v>
      </c>
      <c r="B53" s="2">
        <v>900625317</v>
      </c>
      <c r="C53" s="2" t="s">
        <v>72</v>
      </c>
      <c r="D53" s="7" t="s">
        <v>84</v>
      </c>
      <c r="E53" s="3">
        <v>1</v>
      </c>
      <c r="F53" s="3">
        <f>VLOOKUP(B53,[1]UNIF_TRAZA_TFE!A$2:C$38,3,0)</f>
        <v>67198597</v>
      </c>
      <c r="G53" s="4">
        <v>646272938</v>
      </c>
      <c r="H53" s="3">
        <v>0</v>
      </c>
      <c r="I53" s="8" t="s">
        <v>85</v>
      </c>
    </row>
    <row r="54" spans="1:9" x14ac:dyDescent="0.25">
      <c r="A54" s="2" t="s">
        <v>6</v>
      </c>
      <c r="B54" s="2">
        <v>811038014</v>
      </c>
      <c r="C54" s="2" t="s">
        <v>73</v>
      </c>
      <c r="D54" s="7" t="s">
        <v>84</v>
      </c>
      <c r="E54" s="3">
        <v>1</v>
      </c>
      <c r="F54" s="3">
        <v>0</v>
      </c>
      <c r="G54" s="4">
        <v>0</v>
      </c>
      <c r="H54" s="3">
        <v>0</v>
      </c>
      <c r="I54" s="8" t="s">
        <v>85</v>
      </c>
    </row>
    <row r="55" spans="1:9" x14ac:dyDescent="0.25">
      <c r="A55" s="2" t="s">
        <v>6</v>
      </c>
      <c r="B55" s="2">
        <v>890905166</v>
      </c>
      <c r="C55" s="2" t="s">
        <v>74</v>
      </c>
      <c r="D55" s="13" t="s">
        <v>84</v>
      </c>
      <c r="E55" s="3">
        <v>1</v>
      </c>
      <c r="F55" s="3">
        <v>0</v>
      </c>
      <c r="G55" s="4">
        <v>171800</v>
      </c>
      <c r="H55" s="3">
        <v>0</v>
      </c>
      <c r="I55" s="8" t="s">
        <v>85</v>
      </c>
    </row>
    <row r="56" spans="1:9" x14ac:dyDescent="0.25">
      <c r="A56" s="2" t="s">
        <v>6</v>
      </c>
      <c r="B56" s="2">
        <v>900390423</v>
      </c>
      <c r="C56" s="2" t="s">
        <v>86</v>
      </c>
      <c r="D56" s="13" t="s">
        <v>84</v>
      </c>
      <c r="E56" s="3">
        <v>1</v>
      </c>
      <c r="F56" s="2">
        <v>7252385</v>
      </c>
      <c r="G56" s="2">
        <v>16956512</v>
      </c>
      <c r="H56" s="3">
        <v>0</v>
      </c>
      <c r="I56" s="2" t="s">
        <v>85</v>
      </c>
    </row>
    <row r="57" spans="1:9" x14ac:dyDescent="0.25">
      <c r="A57" s="2" t="s">
        <v>6</v>
      </c>
      <c r="B57" s="2">
        <v>900226451</v>
      </c>
      <c r="C57" s="2" t="s">
        <v>87</v>
      </c>
      <c r="D57" s="13" t="s">
        <v>84</v>
      </c>
      <c r="E57" s="3">
        <v>1</v>
      </c>
      <c r="F57" s="3">
        <v>0</v>
      </c>
      <c r="G57" s="2">
        <v>0</v>
      </c>
      <c r="H57" s="4">
        <f>VLOOKUP(B57,[1]Hoja1!A$35:C$62,3,0)</f>
        <v>612724</v>
      </c>
      <c r="I57" s="2" t="s">
        <v>85</v>
      </c>
    </row>
    <row r="58" spans="1:9" x14ac:dyDescent="0.25">
      <c r="A58" s="2" t="s">
        <v>6</v>
      </c>
      <c r="B58" s="2">
        <v>811046900</v>
      </c>
      <c r="C58" s="2" t="s">
        <v>88</v>
      </c>
      <c r="D58" s="13" t="s">
        <v>84</v>
      </c>
      <c r="E58" s="3">
        <v>1</v>
      </c>
      <c r="F58" s="3">
        <v>0</v>
      </c>
      <c r="G58" s="2">
        <v>1317315</v>
      </c>
      <c r="H58" s="3">
        <v>0</v>
      </c>
      <c r="I58" s="2" t="s">
        <v>85</v>
      </c>
    </row>
  </sheetData>
  <autoFilter ref="A2:I58" xr:uid="{B4F818A7-7992-4F29-9228-AD717431EAC5}"/>
  <conditionalFormatting sqref="B4:B31">
    <cfRule type="duplicateValues" dxfId="11" priority="9"/>
  </conditionalFormatting>
  <conditionalFormatting sqref="B32:B42">
    <cfRule type="duplicateValues" dxfId="10" priority="10"/>
  </conditionalFormatting>
  <conditionalFormatting sqref="B43">
    <cfRule type="duplicateValues" dxfId="9" priority="8"/>
  </conditionalFormatting>
  <conditionalFormatting sqref="B3">
    <cfRule type="duplicateValues" dxfId="8" priority="7"/>
  </conditionalFormatting>
  <conditionalFormatting sqref="B44:B46">
    <cfRule type="duplicateValues" dxfId="7" priority="6"/>
  </conditionalFormatting>
  <conditionalFormatting sqref="B47">
    <cfRule type="duplicateValues" dxfId="6" priority="5"/>
  </conditionalFormatting>
  <conditionalFormatting sqref="B48">
    <cfRule type="duplicateValues" dxfId="5" priority="4"/>
  </conditionalFormatting>
  <conditionalFormatting sqref="B49">
    <cfRule type="duplicateValues" dxfId="4" priority="3"/>
  </conditionalFormatting>
  <conditionalFormatting sqref="B9:B54">
    <cfRule type="duplicateValues" dxfId="3" priority="11"/>
  </conditionalFormatting>
  <conditionalFormatting sqref="B3:B54">
    <cfRule type="duplicateValues" dxfId="2" priority="12"/>
  </conditionalFormatting>
  <conditionalFormatting sqref="B55">
    <cfRule type="duplicateValues" dxfId="1" priority="1"/>
  </conditionalFormatting>
  <conditionalFormatting sqref="B55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F18B-2BC0-486C-915C-BF5FA8C216E9}">
  <dimension ref="A1:G198"/>
  <sheetViews>
    <sheetView workbookViewId="0">
      <selection activeCell="E1" sqref="E1"/>
    </sheetView>
  </sheetViews>
  <sheetFormatPr baseColWidth="10" defaultRowHeight="15" x14ac:dyDescent="0.25"/>
  <cols>
    <col min="1" max="1" width="17.85546875" customWidth="1"/>
    <col min="2" max="2" width="50.42578125" style="23" customWidth="1"/>
    <col min="3" max="3" width="24.28515625" customWidth="1"/>
    <col min="4" max="4" width="15.85546875" customWidth="1"/>
    <col min="5" max="5" width="25.5703125" customWidth="1"/>
    <col min="7" max="7" width="18.28515625" bestFit="1" customWidth="1"/>
  </cols>
  <sheetData>
    <row r="1" spans="1:5" x14ac:dyDescent="0.25">
      <c r="A1" s="14" t="s">
        <v>1</v>
      </c>
      <c r="B1" s="15" t="s">
        <v>35</v>
      </c>
      <c r="C1" s="14" t="s">
        <v>89</v>
      </c>
      <c r="D1" s="14" t="s">
        <v>34</v>
      </c>
      <c r="E1" s="14" t="s">
        <v>90</v>
      </c>
    </row>
    <row r="2" spans="1:5" x14ac:dyDescent="0.25">
      <c r="A2" s="16">
        <v>800058016</v>
      </c>
      <c r="B2" s="17" t="s">
        <v>36</v>
      </c>
      <c r="C2" s="18" t="s">
        <v>75</v>
      </c>
      <c r="D2" s="19">
        <v>45904</v>
      </c>
      <c r="E2" s="20">
        <v>52899697</v>
      </c>
    </row>
    <row r="3" spans="1:5" x14ac:dyDescent="0.25">
      <c r="A3" s="16"/>
      <c r="B3" s="17"/>
      <c r="C3" s="18" t="s">
        <v>91</v>
      </c>
      <c r="D3" s="19">
        <v>45902</v>
      </c>
      <c r="E3" s="20">
        <v>1563888</v>
      </c>
    </row>
    <row r="4" spans="1:5" x14ac:dyDescent="0.25">
      <c r="A4" s="16"/>
      <c r="B4" s="17"/>
      <c r="C4" s="18" t="s">
        <v>92</v>
      </c>
      <c r="D4" s="19">
        <v>45902</v>
      </c>
      <c r="E4" s="20">
        <v>41783803</v>
      </c>
    </row>
    <row r="5" spans="1:5" x14ac:dyDescent="0.25">
      <c r="A5" s="16"/>
      <c r="B5" s="17"/>
      <c r="C5" s="18" t="s">
        <v>93</v>
      </c>
      <c r="D5" s="19">
        <v>45902</v>
      </c>
      <c r="E5" s="20">
        <v>64478317</v>
      </c>
    </row>
    <row r="6" spans="1:5" x14ac:dyDescent="0.25">
      <c r="A6" s="16"/>
      <c r="B6" s="17"/>
      <c r="C6" s="18" t="s">
        <v>94</v>
      </c>
      <c r="D6" s="19">
        <v>45902</v>
      </c>
      <c r="E6" s="20">
        <v>1830560</v>
      </c>
    </row>
    <row r="7" spans="1:5" x14ac:dyDescent="0.25">
      <c r="A7" s="16"/>
      <c r="B7" s="17"/>
      <c r="C7" s="18" t="s">
        <v>95</v>
      </c>
      <c r="D7" s="19">
        <v>45902</v>
      </c>
      <c r="E7" s="20">
        <v>14889708</v>
      </c>
    </row>
    <row r="8" spans="1:5" x14ac:dyDescent="0.25">
      <c r="A8" s="16"/>
      <c r="B8" s="17"/>
      <c r="C8" s="18" t="s">
        <v>96</v>
      </c>
      <c r="D8" s="19">
        <v>45902</v>
      </c>
      <c r="E8" s="20">
        <v>127786</v>
      </c>
    </row>
    <row r="9" spans="1:5" x14ac:dyDescent="0.25">
      <c r="A9" s="16"/>
      <c r="B9" s="17"/>
      <c r="C9" s="18" t="s">
        <v>97</v>
      </c>
      <c r="D9" s="19">
        <v>45902</v>
      </c>
      <c r="E9" s="20">
        <v>387185</v>
      </c>
    </row>
    <row r="10" spans="1:5" x14ac:dyDescent="0.25">
      <c r="A10" s="16"/>
      <c r="B10" s="17"/>
      <c r="C10" s="18" t="s">
        <v>98</v>
      </c>
      <c r="D10" s="19">
        <v>45902</v>
      </c>
      <c r="E10" s="20">
        <v>6416180</v>
      </c>
    </row>
    <row r="11" spans="1:5" x14ac:dyDescent="0.25">
      <c r="A11" s="16"/>
      <c r="B11" s="17"/>
      <c r="C11" s="18" t="s">
        <v>99</v>
      </c>
      <c r="D11" s="19">
        <v>45902</v>
      </c>
      <c r="E11" s="20">
        <v>166815</v>
      </c>
    </row>
    <row r="12" spans="1:5" x14ac:dyDescent="0.25">
      <c r="A12" s="16"/>
      <c r="B12" s="17"/>
      <c r="C12" s="18" t="s">
        <v>100</v>
      </c>
      <c r="D12" s="19">
        <v>45902</v>
      </c>
      <c r="E12" s="20">
        <v>11531354</v>
      </c>
    </row>
    <row r="13" spans="1:5" x14ac:dyDescent="0.25">
      <c r="A13" s="16"/>
      <c r="B13" s="17"/>
      <c r="C13" s="18" t="s">
        <v>101</v>
      </c>
      <c r="D13" s="19">
        <v>45902</v>
      </c>
      <c r="E13" s="20">
        <v>6414313</v>
      </c>
    </row>
    <row r="14" spans="1:5" x14ac:dyDescent="0.25">
      <c r="A14" s="16"/>
      <c r="B14" s="17"/>
      <c r="C14" s="18" t="s">
        <v>102</v>
      </c>
      <c r="D14" s="19">
        <v>45902</v>
      </c>
      <c r="E14" s="20">
        <v>7859605</v>
      </c>
    </row>
    <row r="15" spans="1:5" x14ac:dyDescent="0.25">
      <c r="A15" s="16"/>
      <c r="B15" s="17"/>
      <c r="C15" s="18" t="s">
        <v>103</v>
      </c>
      <c r="D15" s="19">
        <v>45902</v>
      </c>
      <c r="E15" s="20">
        <v>4156680</v>
      </c>
    </row>
    <row r="16" spans="1:5" x14ac:dyDescent="0.25">
      <c r="A16" s="16"/>
      <c r="B16" s="17"/>
      <c r="C16" s="18" t="s">
        <v>79</v>
      </c>
      <c r="D16" s="19">
        <v>45922</v>
      </c>
      <c r="E16" s="20">
        <v>38828622</v>
      </c>
    </row>
    <row r="17" spans="1:5" x14ac:dyDescent="0.25">
      <c r="A17" s="21" t="s">
        <v>104</v>
      </c>
      <c r="B17" s="21"/>
      <c r="C17" s="21"/>
      <c r="D17" s="21"/>
      <c r="E17" s="22">
        <f>SUM(E2:E16)</f>
        <v>253334513</v>
      </c>
    </row>
    <row r="18" spans="1:5" x14ac:dyDescent="0.25">
      <c r="D18" s="5"/>
      <c r="E18" s="6"/>
    </row>
    <row r="19" spans="1:5" x14ac:dyDescent="0.25">
      <c r="D19" s="5"/>
      <c r="E19" s="6"/>
    </row>
    <row r="20" spans="1:5" x14ac:dyDescent="0.25">
      <c r="A20" s="14" t="s">
        <v>1</v>
      </c>
      <c r="B20" s="15" t="s">
        <v>35</v>
      </c>
      <c r="C20" s="14" t="s">
        <v>89</v>
      </c>
      <c r="D20" s="14" t="s">
        <v>34</v>
      </c>
      <c r="E20" s="14" t="s">
        <v>90</v>
      </c>
    </row>
    <row r="21" spans="1:5" x14ac:dyDescent="0.25">
      <c r="A21" s="2">
        <v>800149026</v>
      </c>
      <c r="B21" s="24" t="s">
        <v>50</v>
      </c>
      <c r="C21" s="18" t="s">
        <v>105</v>
      </c>
      <c r="D21" s="19">
        <v>45902</v>
      </c>
      <c r="E21" s="20">
        <v>82108611</v>
      </c>
    </row>
    <row r="22" spans="1:5" x14ac:dyDescent="0.25">
      <c r="A22" s="21" t="s">
        <v>104</v>
      </c>
      <c r="B22" s="21"/>
      <c r="C22" s="21"/>
      <c r="D22" s="21"/>
      <c r="E22" s="22">
        <f>SUM(E21)</f>
        <v>82108611</v>
      </c>
    </row>
    <row r="23" spans="1:5" x14ac:dyDescent="0.25">
      <c r="D23" s="5"/>
      <c r="E23" s="6"/>
    </row>
    <row r="24" spans="1:5" x14ac:dyDescent="0.25">
      <c r="D24" s="5"/>
      <c r="E24" s="6"/>
    </row>
    <row r="25" spans="1:5" x14ac:dyDescent="0.25">
      <c r="A25" s="14" t="s">
        <v>1</v>
      </c>
      <c r="B25" s="15" t="s">
        <v>35</v>
      </c>
      <c r="C25" s="14" t="s">
        <v>89</v>
      </c>
      <c r="D25" s="14" t="s">
        <v>34</v>
      </c>
      <c r="E25" s="14" t="s">
        <v>90</v>
      </c>
    </row>
    <row r="26" spans="1:5" x14ac:dyDescent="0.25">
      <c r="A26" s="2">
        <v>890901826</v>
      </c>
      <c r="B26" s="24" t="s">
        <v>13</v>
      </c>
      <c r="C26" s="18" t="s">
        <v>106</v>
      </c>
      <c r="D26" s="19">
        <v>45915</v>
      </c>
      <c r="E26" s="20">
        <v>3378072</v>
      </c>
    </row>
    <row r="27" spans="1:5" x14ac:dyDescent="0.25">
      <c r="A27" s="21" t="s">
        <v>104</v>
      </c>
      <c r="B27" s="21"/>
      <c r="C27" s="21"/>
      <c r="D27" s="21"/>
      <c r="E27" s="22">
        <f>SUM(E26)</f>
        <v>3378072</v>
      </c>
    </row>
    <row r="28" spans="1:5" x14ac:dyDescent="0.25">
      <c r="D28" s="5"/>
      <c r="E28" s="6"/>
    </row>
    <row r="29" spans="1:5" x14ac:dyDescent="0.25">
      <c r="D29" s="5"/>
      <c r="E29" s="6"/>
    </row>
    <row r="30" spans="1:5" x14ac:dyDescent="0.25">
      <c r="A30" s="14" t="s">
        <v>1</v>
      </c>
      <c r="B30" s="15" t="s">
        <v>35</v>
      </c>
      <c r="C30" s="14" t="s">
        <v>89</v>
      </c>
      <c r="D30" s="14" t="s">
        <v>34</v>
      </c>
      <c r="E30" s="25" t="s">
        <v>90</v>
      </c>
    </row>
    <row r="31" spans="1:5" x14ac:dyDescent="0.25">
      <c r="A31" s="26">
        <v>890904646</v>
      </c>
      <c r="B31" s="27" t="s">
        <v>40</v>
      </c>
      <c r="C31" s="18" t="s">
        <v>47</v>
      </c>
      <c r="D31" s="19">
        <v>45904</v>
      </c>
      <c r="E31" s="20">
        <v>77160128</v>
      </c>
    </row>
    <row r="32" spans="1:5" x14ac:dyDescent="0.25">
      <c r="A32" s="28"/>
      <c r="B32" s="29"/>
      <c r="C32" s="18" t="s">
        <v>48</v>
      </c>
      <c r="D32" s="19">
        <v>45904</v>
      </c>
      <c r="E32" s="20">
        <v>42093155</v>
      </c>
    </row>
    <row r="33" spans="1:5" x14ac:dyDescent="0.25">
      <c r="A33" s="21" t="s">
        <v>104</v>
      </c>
      <c r="B33" s="21"/>
      <c r="C33" s="21"/>
      <c r="D33" s="21"/>
      <c r="E33" s="30">
        <f>SUM(E31:E32)</f>
        <v>119253283</v>
      </c>
    </row>
    <row r="34" spans="1:5" x14ac:dyDescent="0.25">
      <c r="D34" s="5"/>
      <c r="E34" s="6"/>
    </row>
    <row r="35" spans="1:5" x14ac:dyDescent="0.25">
      <c r="D35" s="5"/>
      <c r="E35" s="6"/>
    </row>
    <row r="36" spans="1:5" x14ac:dyDescent="0.25">
      <c r="A36" s="14" t="s">
        <v>1</v>
      </c>
      <c r="B36" s="15" t="s">
        <v>35</v>
      </c>
      <c r="C36" s="14" t="s">
        <v>89</v>
      </c>
      <c r="D36" s="14" t="s">
        <v>34</v>
      </c>
      <c r="E36" s="14" t="s">
        <v>90</v>
      </c>
    </row>
    <row r="37" spans="1:5" x14ac:dyDescent="0.25">
      <c r="A37" s="16">
        <v>890906347</v>
      </c>
      <c r="B37" s="17" t="s">
        <v>11</v>
      </c>
      <c r="C37" s="18" t="s">
        <v>107</v>
      </c>
      <c r="D37" s="19">
        <v>45915</v>
      </c>
      <c r="E37" s="20">
        <v>5041548</v>
      </c>
    </row>
    <row r="38" spans="1:5" x14ac:dyDescent="0.25">
      <c r="A38" s="16"/>
      <c r="B38" s="17"/>
      <c r="C38" s="18" t="s">
        <v>80</v>
      </c>
      <c r="D38" s="19">
        <v>45904</v>
      </c>
      <c r="E38" s="20">
        <v>58271141</v>
      </c>
    </row>
    <row r="39" spans="1:5" x14ac:dyDescent="0.25">
      <c r="A39" s="16"/>
      <c r="B39" s="17"/>
      <c r="C39" s="18" t="s">
        <v>108</v>
      </c>
      <c r="D39" s="19">
        <v>45915</v>
      </c>
      <c r="E39" s="20">
        <v>764039</v>
      </c>
    </row>
    <row r="40" spans="1:5" x14ac:dyDescent="0.25">
      <c r="A40" s="16"/>
      <c r="B40" s="17"/>
      <c r="C40" s="18" t="s">
        <v>109</v>
      </c>
      <c r="D40" s="19">
        <v>45922</v>
      </c>
      <c r="E40" s="20">
        <v>2313833</v>
      </c>
    </row>
    <row r="41" spans="1:5" x14ac:dyDescent="0.25">
      <c r="A41" s="21" t="s">
        <v>104</v>
      </c>
      <c r="B41" s="21"/>
      <c r="C41" s="21"/>
      <c r="D41" s="21"/>
      <c r="E41" s="22">
        <f>SUM(E37:E40)</f>
        <v>66390561</v>
      </c>
    </row>
    <row r="42" spans="1:5" x14ac:dyDescent="0.25">
      <c r="D42" s="5"/>
      <c r="E42" s="6"/>
    </row>
    <row r="43" spans="1:5" x14ac:dyDescent="0.25">
      <c r="D43" s="5"/>
      <c r="E43" s="6"/>
    </row>
    <row r="44" spans="1:5" x14ac:dyDescent="0.25">
      <c r="A44" s="14" t="s">
        <v>1</v>
      </c>
      <c r="B44" s="15" t="s">
        <v>35</v>
      </c>
      <c r="C44" s="31" t="s">
        <v>89</v>
      </c>
      <c r="D44" s="14" t="s">
        <v>34</v>
      </c>
      <c r="E44" s="14" t="s">
        <v>90</v>
      </c>
    </row>
    <row r="45" spans="1:5" x14ac:dyDescent="0.25">
      <c r="A45" s="16">
        <v>890907215</v>
      </c>
      <c r="B45" s="17" t="s">
        <v>110</v>
      </c>
      <c r="C45" s="32" t="s">
        <v>111</v>
      </c>
      <c r="D45" s="19">
        <v>45902</v>
      </c>
      <c r="E45" s="20">
        <v>125500</v>
      </c>
    </row>
    <row r="46" spans="1:5" x14ac:dyDescent="0.25">
      <c r="A46" s="16"/>
      <c r="B46" s="17"/>
      <c r="C46" s="32" t="s">
        <v>112</v>
      </c>
      <c r="D46" s="19">
        <v>45915</v>
      </c>
      <c r="E46" s="20">
        <v>1923261</v>
      </c>
    </row>
    <row r="47" spans="1:5" x14ac:dyDescent="0.25">
      <c r="A47" s="16"/>
      <c r="B47" s="17"/>
      <c r="C47" s="32" t="s">
        <v>113</v>
      </c>
      <c r="D47" s="19">
        <v>45902</v>
      </c>
      <c r="E47" s="20">
        <v>55700</v>
      </c>
    </row>
    <row r="48" spans="1:5" x14ac:dyDescent="0.25">
      <c r="A48" s="16"/>
      <c r="B48" s="17"/>
      <c r="C48" s="32" t="s">
        <v>77</v>
      </c>
      <c r="D48" s="19">
        <v>45910</v>
      </c>
      <c r="E48" s="20">
        <v>17670812</v>
      </c>
    </row>
    <row r="49" spans="1:5" x14ac:dyDescent="0.25">
      <c r="A49" s="21" t="s">
        <v>104</v>
      </c>
      <c r="B49" s="21"/>
      <c r="C49" s="21"/>
      <c r="D49" s="21"/>
      <c r="E49" s="22">
        <f>SUM(E45:E48)</f>
        <v>19775273</v>
      </c>
    </row>
    <row r="50" spans="1:5" x14ac:dyDescent="0.25">
      <c r="D50" s="5"/>
      <c r="E50" s="6"/>
    </row>
    <row r="51" spans="1:5" x14ac:dyDescent="0.25">
      <c r="D51" s="5"/>
      <c r="E51" s="6"/>
    </row>
    <row r="52" spans="1:5" x14ac:dyDescent="0.25">
      <c r="A52" s="14" t="s">
        <v>1</v>
      </c>
      <c r="B52" s="15" t="s">
        <v>35</v>
      </c>
      <c r="C52" s="31" t="s">
        <v>89</v>
      </c>
      <c r="D52" s="14" t="s">
        <v>34</v>
      </c>
      <c r="E52" s="14" t="s">
        <v>90</v>
      </c>
    </row>
    <row r="53" spans="1:5" x14ac:dyDescent="0.25">
      <c r="A53" s="26">
        <v>890907254</v>
      </c>
      <c r="B53" s="27" t="s">
        <v>114</v>
      </c>
      <c r="C53" s="32" t="s">
        <v>115</v>
      </c>
      <c r="D53" s="19">
        <v>45908</v>
      </c>
      <c r="E53" s="20">
        <v>8385843</v>
      </c>
    </row>
    <row r="54" spans="1:5" x14ac:dyDescent="0.25">
      <c r="A54" s="33"/>
      <c r="B54" s="34"/>
      <c r="C54" s="32" t="s">
        <v>47</v>
      </c>
      <c r="D54" s="19">
        <v>45902</v>
      </c>
      <c r="E54" s="20">
        <v>25278256</v>
      </c>
    </row>
    <row r="55" spans="1:5" x14ac:dyDescent="0.25">
      <c r="A55" s="33"/>
      <c r="B55" s="34"/>
      <c r="C55" s="32" t="s">
        <v>48</v>
      </c>
      <c r="D55" s="19">
        <v>45902</v>
      </c>
      <c r="E55" s="20">
        <v>7998352</v>
      </c>
    </row>
    <row r="56" spans="1:5" x14ac:dyDescent="0.25">
      <c r="A56" s="33"/>
      <c r="B56" s="34"/>
      <c r="C56" s="32" t="s">
        <v>49</v>
      </c>
      <c r="D56" s="19">
        <v>45902</v>
      </c>
      <c r="E56" s="20">
        <v>7078410</v>
      </c>
    </row>
    <row r="57" spans="1:5" x14ac:dyDescent="0.25">
      <c r="A57" s="33"/>
      <c r="B57" s="34"/>
      <c r="C57" s="32" t="s">
        <v>116</v>
      </c>
      <c r="D57" s="19">
        <v>45902</v>
      </c>
      <c r="E57" s="20">
        <v>1386500</v>
      </c>
    </row>
    <row r="58" spans="1:5" x14ac:dyDescent="0.25">
      <c r="A58" s="33"/>
      <c r="B58" s="34"/>
      <c r="C58" s="32" t="s">
        <v>105</v>
      </c>
      <c r="D58" s="19">
        <v>45915</v>
      </c>
      <c r="E58" s="20">
        <v>647400</v>
      </c>
    </row>
    <row r="59" spans="1:5" x14ac:dyDescent="0.25">
      <c r="A59" s="33"/>
      <c r="B59" s="34"/>
      <c r="C59" s="32" t="s">
        <v>39</v>
      </c>
      <c r="D59" s="19">
        <v>45902</v>
      </c>
      <c r="E59" s="20">
        <v>15141221</v>
      </c>
    </row>
    <row r="60" spans="1:5" x14ac:dyDescent="0.25">
      <c r="A60" s="33"/>
      <c r="B60" s="34"/>
      <c r="C60" s="32" t="s">
        <v>60</v>
      </c>
      <c r="D60" s="19">
        <v>45915</v>
      </c>
      <c r="E60" s="20">
        <v>15039989</v>
      </c>
    </row>
    <row r="61" spans="1:5" x14ac:dyDescent="0.25">
      <c r="A61" s="28"/>
      <c r="B61" s="29"/>
      <c r="C61" s="32" t="s">
        <v>117</v>
      </c>
      <c r="D61" s="19">
        <v>45915</v>
      </c>
      <c r="E61" s="20">
        <v>10592060</v>
      </c>
    </row>
    <row r="62" spans="1:5" x14ac:dyDescent="0.25">
      <c r="A62" s="21" t="s">
        <v>104</v>
      </c>
      <c r="B62" s="21"/>
      <c r="C62" s="21"/>
      <c r="D62" s="21"/>
      <c r="E62" s="22">
        <f>SUM(E53:E61)</f>
        <v>91548031</v>
      </c>
    </row>
    <row r="63" spans="1:5" x14ac:dyDescent="0.25">
      <c r="D63" s="5"/>
      <c r="E63" s="6"/>
    </row>
    <row r="64" spans="1:5" x14ac:dyDescent="0.25">
      <c r="D64" s="5"/>
      <c r="E64" s="6"/>
    </row>
    <row r="65" spans="1:5" x14ac:dyDescent="0.25">
      <c r="A65" s="14" t="s">
        <v>1</v>
      </c>
      <c r="B65" s="15" t="s">
        <v>35</v>
      </c>
      <c r="C65" s="31" t="s">
        <v>89</v>
      </c>
      <c r="D65" s="14" t="s">
        <v>34</v>
      </c>
      <c r="E65" s="14" t="s">
        <v>90</v>
      </c>
    </row>
    <row r="66" spans="1:5" x14ac:dyDescent="0.25">
      <c r="A66" s="16">
        <v>890939936</v>
      </c>
      <c r="B66" s="17" t="s">
        <v>16</v>
      </c>
      <c r="C66" s="32" t="s">
        <v>48</v>
      </c>
      <c r="D66" s="19">
        <v>45902</v>
      </c>
      <c r="E66" s="20">
        <v>3365500</v>
      </c>
    </row>
    <row r="67" spans="1:5" x14ac:dyDescent="0.25">
      <c r="A67" s="16"/>
      <c r="B67" s="17"/>
      <c r="C67" s="32" t="s">
        <v>49</v>
      </c>
      <c r="D67" s="19">
        <v>45915</v>
      </c>
      <c r="E67" s="20">
        <v>32246293</v>
      </c>
    </row>
    <row r="68" spans="1:5" x14ac:dyDescent="0.25">
      <c r="A68" s="21" t="s">
        <v>104</v>
      </c>
      <c r="B68" s="21"/>
      <c r="C68" s="21"/>
      <c r="D68" s="21"/>
      <c r="E68" s="22">
        <f>SUM(E66:E67)</f>
        <v>35611793</v>
      </c>
    </row>
    <row r="69" spans="1:5" x14ac:dyDescent="0.25">
      <c r="D69" s="5"/>
      <c r="E69" s="6"/>
    </row>
    <row r="70" spans="1:5" x14ac:dyDescent="0.25">
      <c r="D70" s="5"/>
      <c r="E70" s="6"/>
    </row>
    <row r="71" spans="1:5" x14ac:dyDescent="0.25">
      <c r="A71" s="14" t="s">
        <v>1</v>
      </c>
      <c r="B71" s="15" t="s">
        <v>35</v>
      </c>
      <c r="C71" s="31" t="s">
        <v>89</v>
      </c>
      <c r="D71" s="14" t="s">
        <v>34</v>
      </c>
      <c r="E71" s="14" t="s">
        <v>90</v>
      </c>
    </row>
    <row r="72" spans="1:5" x14ac:dyDescent="0.25">
      <c r="A72" s="16">
        <v>890985703</v>
      </c>
      <c r="B72" s="17" t="s">
        <v>118</v>
      </c>
      <c r="C72" s="32" t="s">
        <v>119</v>
      </c>
      <c r="D72" s="19">
        <v>45924</v>
      </c>
      <c r="E72" s="20">
        <v>128294515</v>
      </c>
    </row>
    <row r="73" spans="1:5" x14ac:dyDescent="0.25">
      <c r="A73" s="16"/>
      <c r="B73" s="17"/>
      <c r="C73" s="32" t="s">
        <v>120</v>
      </c>
      <c r="D73" s="19">
        <v>45904</v>
      </c>
      <c r="E73" s="20">
        <v>219495745</v>
      </c>
    </row>
    <row r="74" spans="1:5" x14ac:dyDescent="0.25">
      <c r="A74" s="21" t="s">
        <v>104</v>
      </c>
      <c r="B74" s="21"/>
      <c r="C74" s="21"/>
      <c r="D74" s="21"/>
      <c r="E74" s="22">
        <f>SUM(E72:E73)</f>
        <v>347790260</v>
      </c>
    </row>
    <row r="75" spans="1:5" x14ac:dyDescent="0.25">
      <c r="D75" s="5"/>
      <c r="E75" s="6"/>
    </row>
    <row r="76" spans="1:5" x14ac:dyDescent="0.25">
      <c r="D76" s="5"/>
      <c r="E76" s="6"/>
    </row>
    <row r="77" spans="1:5" x14ac:dyDescent="0.25">
      <c r="A77" s="14" t="s">
        <v>1</v>
      </c>
      <c r="B77" s="15" t="s">
        <v>35</v>
      </c>
      <c r="C77" s="31" t="s">
        <v>89</v>
      </c>
      <c r="D77" s="14" t="s">
        <v>34</v>
      </c>
      <c r="E77" s="14" t="s">
        <v>90</v>
      </c>
    </row>
    <row r="78" spans="1:5" x14ac:dyDescent="0.25">
      <c r="A78" s="16">
        <v>900038926</v>
      </c>
      <c r="B78" s="17" t="s">
        <v>42</v>
      </c>
      <c r="C78" s="32" t="s">
        <v>121</v>
      </c>
      <c r="D78" s="19">
        <v>45902</v>
      </c>
      <c r="E78" s="20">
        <v>14301050</v>
      </c>
    </row>
    <row r="79" spans="1:5" x14ac:dyDescent="0.25">
      <c r="A79" s="16"/>
      <c r="B79" s="17"/>
      <c r="C79" s="32" t="s">
        <v>122</v>
      </c>
      <c r="D79" s="19">
        <v>45915</v>
      </c>
      <c r="E79" s="20">
        <v>3055830</v>
      </c>
    </row>
    <row r="80" spans="1:5" x14ac:dyDescent="0.25">
      <c r="A80" s="21" t="s">
        <v>104</v>
      </c>
      <c r="B80" s="21"/>
      <c r="C80" s="21"/>
      <c r="D80" s="21"/>
      <c r="E80" s="22">
        <f>SUM(E78:E79)</f>
        <v>17356880</v>
      </c>
    </row>
    <row r="81" spans="1:5" x14ac:dyDescent="0.25">
      <c r="D81" s="5"/>
      <c r="E81" s="6"/>
    </row>
    <row r="82" spans="1:5" x14ac:dyDescent="0.25">
      <c r="D82" s="5"/>
      <c r="E82" s="6"/>
    </row>
    <row r="83" spans="1:5" x14ac:dyDescent="0.25">
      <c r="A83" s="14" t="s">
        <v>1</v>
      </c>
      <c r="B83" s="15" t="s">
        <v>35</v>
      </c>
      <c r="C83" s="31" t="s">
        <v>89</v>
      </c>
      <c r="D83" s="14" t="s">
        <v>34</v>
      </c>
      <c r="E83" s="14" t="s">
        <v>90</v>
      </c>
    </row>
    <row r="84" spans="1:5" x14ac:dyDescent="0.25">
      <c r="A84" s="2">
        <v>900532504</v>
      </c>
      <c r="B84" s="24" t="s">
        <v>58</v>
      </c>
      <c r="C84" s="18" t="s">
        <v>49</v>
      </c>
      <c r="D84" s="19">
        <v>45902</v>
      </c>
      <c r="E84" s="20">
        <v>14000000</v>
      </c>
    </row>
    <row r="85" spans="1:5" x14ac:dyDescent="0.25">
      <c r="A85" s="21" t="s">
        <v>104</v>
      </c>
      <c r="B85" s="21"/>
      <c r="C85" s="21"/>
      <c r="D85" s="21"/>
      <c r="E85" s="22">
        <f>SUM(E84)</f>
        <v>14000000</v>
      </c>
    </row>
    <row r="86" spans="1:5" x14ac:dyDescent="0.25">
      <c r="D86" s="5"/>
      <c r="E86" s="6"/>
    </row>
    <row r="87" spans="1:5" x14ac:dyDescent="0.25">
      <c r="D87" s="5"/>
      <c r="E87" s="6"/>
    </row>
    <row r="88" spans="1:5" x14ac:dyDescent="0.25">
      <c r="A88" s="14" t="s">
        <v>1</v>
      </c>
      <c r="B88" s="15" t="s">
        <v>35</v>
      </c>
      <c r="C88" s="31" t="s">
        <v>89</v>
      </c>
      <c r="D88" s="14" t="s">
        <v>34</v>
      </c>
      <c r="E88" s="14" t="s">
        <v>90</v>
      </c>
    </row>
    <row r="89" spans="1:5" x14ac:dyDescent="0.25">
      <c r="A89" s="16">
        <v>900438216</v>
      </c>
      <c r="B89" s="17" t="s">
        <v>8</v>
      </c>
      <c r="C89" s="18" t="s">
        <v>59</v>
      </c>
      <c r="D89" s="19">
        <v>45902</v>
      </c>
      <c r="E89" s="20">
        <v>16018680</v>
      </c>
    </row>
    <row r="90" spans="1:5" x14ac:dyDescent="0.25">
      <c r="A90" s="16"/>
      <c r="B90" s="17"/>
      <c r="C90" s="18" t="s">
        <v>121</v>
      </c>
      <c r="D90" s="19">
        <v>45915</v>
      </c>
      <c r="E90" s="20">
        <v>4124564</v>
      </c>
    </row>
    <row r="91" spans="1:5" x14ac:dyDescent="0.25">
      <c r="A91" s="16"/>
      <c r="B91" s="17"/>
      <c r="C91" s="18" t="s">
        <v>112</v>
      </c>
      <c r="D91" s="19">
        <v>45902</v>
      </c>
      <c r="E91" s="20">
        <v>15313178</v>
      </c>
    </row>
    <row r="92" spans="1:5" x14ac:dyDescent="0.25">
      <c r="A92" s="21" t="s">
        <v>104</v>
      </c>
      <c r="B92" s="21"/>
      <c r="C92" s="21"/>
      <c r="D92" s="21"/>
      <c r="E92" s="22">
        <f>SUM(E89:E91)</f>
        <v>35456422</v>
      </c>
    </row>
    <row r="93" spans="1:5" x14ac:dyDescent="0.25">
      <c r="D93" s="5"/>
      <c r="E93" s="6"/>
    </row>
    <row r="94" spans="1:5" x14ac:dyDescent="0.25">
      <c r="D94" s="5"/>
      <c r="E94" s="6"/>
    </row>
    <row r="95" spans="1:5" x14ac:dyDescent="0.25">
      <c r="A95" s="14" t="s">
        <v>1</v>
      </c>
      <c r="B95" s="15" t="s">
        <v>35</v>
      </c>
      <c r="C95" s="31" t="s">
        <v>89</v>
      </c>
      <c r="D95" s="14" t="s">
        <v>34</v>
      </c>
      <c r="E95" s="14" t="s">
        <v>90</v>
      </c>
    </row>
    <row r="96" spans="1:5" x14ac:dyDescent="0.25">
      <c r="A96" s="16">
        <v>890980757</v>
      </c>
      <c r="B96" s="17" t="s">
        <v>41</v>
      </c>
      <c r="C96" s="32" t="s">
        <v>108</v>
      </c>
      <c r="D96" s="19">
        <v>45908</v>
      </c>
      <c r="E96" s="20">
        <v>9161568</v>
      </c>
    </row>
    <row r="97" spans="1:5" x14ac:dyDescent="0.25">
      <c r="A97" s="16"/>
      <c r="B97" s="17"/>
      <c r="C97" s="32" t="s">
        <v>109</v>
      </c>
      <c r="D97" s="19">
        <v>45915</v>
      </c>
      <c r="E97" s="20">
        <v>3579498</v>
      </c>
    </row>
    <row r="98" spans="1:5" x14ac:dyDescent="0.25">
      <c r="A98" s="16"/>
      <c r="B98" s="17"/>
      <c r="C98" s="32" t="s">
        <v>123</v>
      </c>
      <c r="D98" s="19">
        <v>45917</v>
      </c>
      <c r="E98" s="20">
        <v>15654898</v>
      </c>
    </row>
    <row r="99" spans="1:5" x14ac:dyDescent="0.25">
      <c r="A99" s="21" t="s">
        <v>104</v>
      </c>
      <c r="B99" s="21"/>
      <c r="C99" s="21"/>
      <c r="D99" s="21"/>
      <c r="E99" s="22">
        <f>SUM(E96:E98)</f>
        <v>28395964</v>
      </c>
    </row>
    <row r="100" spans="1:5" x14ac:dyDescent="0.25">
      <c r="D100" s="5"/>
      <c r="E100" s="6"/>
    </row>
    <row r="101" spans="1:5" x14ac:dyDescent="0.25">
      <c r="D101" s="5"/>
      <c r="E101" s="6"/>
    </row>
    <row r="102" spans="1:5" x14ac:dyDescent="0.25">
      <c r="A102" s="14" t="s">
        <v>1</v>
      </c>
      <c r="B102" s="15" t="s">
        <v>35</v>
      </c>
      <c r="C102" s="31" t="s">
        <v>89</v>
      </c>
      <c r="D102" s="14" t="s">
        <v>34</v>
      </c>
      <c r="E102" s="14" t="s">
        <v>90</v>
      </c>
    </row>
    <row r="103" spans="1:5" x14ac:dyDescent="0.25">
      <c r="A103" s="2">
        <v>890905154</v>
      </c>
      <c r="B103" s="24" t="s">
        <v>61</v>
      </c>
      <c r="C103" s="32" t="s">
        <v>124</v>
      </c>
      <c r="D103" s="19">
        <v>45923</v>
      </c>
      <c r="E103" s="20">
        <v>375543720</v>
      </c>
    </row>
    <row r="104" spans="1:5" x14ac:dyDescent="0.25">
      <c r="A104" s="21" t="s">
        <v>104</v>
      </c>
      <c r="B104" s="21"/>
      <c r="C104" s="21"/>
      <c r="D104" s="21"/>
      <c r="E104" s="22">
        <f>SUM(E103)</f>
        <v>375543720</v>
      </c>
    </row>
    <row r="105" spans="1:5" x14ac:dyDescent="0.25">
      <c r="C105" s="35"/>
      <c r="D105" s="5"/>
      <c r="E105" s="6"/>
    </row>
    <row r="106" spans="1:5" x14ac:dyDescent="0.25">
      <c r="C106" s="35"/>
      <c r="D106" s="5"/>
      <c r="E106" s="6"/>
    </row>
    <row r="107" spans="1:5" x14ac:dyDescent="0.25">
      <c r="A107" s="14" t="s">
        <v>1</v>
      </c>
      <c r="B107" s="15" t="s">
        <v>35</v>
      </c>
      <c r="C107" s="31" t="s">
        <v>89</v>
      </c>
      <c r="D107" s="14" t="s">
        <v>34</v>
      </c>
      <c r="E107" s="14" t="s">
        <v>90</v>
      </c>
    </row>
    <row r="108" spans="1:5" x14ac:dyDescent="0.25">
      <c r="A108" s="2">
        <v>890981726</v>
      </c>
      <c r="B108" s="24" t="s">
        <v>125</v>
      </c>
      <c r="C108" s="32" t="s">
        <v>116</v>
      </c>
      <c r="D108" s="19">
        <v>45902</v>
      </c>
      <c r="E108" s="20">
        <v>6982604</v>
      </c>
    </row>
    <row r="109" spans="1:5" x14ac:dyDescent="0.25">
      <c r="A109" s="21" t="s">
        <v>104</v>
      </c>
      <c r="B109" s="21"/>
      <c r="C109" s="21"/>
      <c r="D109" s="21"/>
      <c r="E109" s="22">
        <f>SUM(E108)</f>
        <v>6982604</v>
      </c>
    </row>
    <row r="110" spans="1:5" x14ac:dyDescent="0.25">
      <c r="C110" s="35"/>
      <c r="D110" s="5"/>
      <c r="E110" s="6"/>
    </row>
    <row r="111" spans="1:5" x14ac:dyDescent="0.25">
      <c r="C111" s="35"/>
      <c r="D111" s="5"/>
      <c r="E111" s="6"/>
    </row>
    <row r="112" spans="1:5" x14ac:dyDescent="0.25">
      <c r="A112" s="14" t="s">
        <v>1</v>
      </c>
      <c r="B112" s="15" t="s">
        <v>35</v>
      </c>
      <c r="C112" s="31" t="s">
        <v>89</v>
      </c>
      <c r="D112" s="14" t="s">
        <v>34</v>
      </c>
      <c r="E112" s="14" t="s">
        <v>90</v>
      </c>
    </row>
    <row r="113" spans="1:5" x14ac:dyDescent="0.25">
      <c r="A113" s="16">
        <v>890900518</v>
      </c>
      <c r="B113" s="17" t="s">
        <v>12</v>
      </c>
      <c r="C113" s="32" t="s">
        <v>126</v>
      </c>
      <c r="D113" s="19">
        <v>45902</v>
      </c>
      <c r="E113" s="20">
        <v>69813361</v>
      </c>
    </row>
    <row r="114" spans="1:5" x14ac:dyDescent="0.25">
      <c r="A114" s="16"/>
      <c r="B114" s="17"/>
      <c r="C114" s="32" t="s">
        <v>106</v>
      </c>
      <c r="D114" s="19">
        <v>45902</v>
      </c>
      <c r="E114" s="20">
        <v>4667008</v>
      </c>
    </row>
    <row r="115" spans="1:5" x14ac:dyDescent="0.25">
      <c r="A115" s="16"/>
      <c r="B115" s="17"/>
      <c r="C115" s="32" t="s">
        <v>127</v>
      </c>
      <c r="D115" s="19">
        <v>45902</v>
      </c>
      <c r="E115" s="20">
        <v>34370295</v>
      </c>
    </row>
    <row r="116" spans="1:5" x14ac:dyDescent="0.25">
      <c r="A116" s="16"/>
      <c r="B116" s="17"/>
      <c r="C116" s="32" t="s">
        <v>128</v>
      </c>
      <c r="D116" s="19">
        <v>45902</v>
      </c>
      <c r="E116" s="20">
        <v>119425089</v>
      </c>
    </row>
    <row r="117" spans="1:5" x14ac:dyDescent="0.25">
      <c r="A117" s="16"/>
      <c r="B117" s="17"/>
      <c r="C117" s="32" t="s">
        <v>129</v>
      </c>
      <c r="D117" s="19">
        <v>45902</v>
      </c>
      <c r="E117" s="20">
        <v>4505206</v>
      </c>
    </row>
    <row r="118" spans="1:5" x14ac:dyDescent="0.25">
      <c r="A118" s="16"/>
      <c r="B118" s="17"/>
      <c r="C118" s="32" t="s">
        <v>130</v>
      </c>
      <c r="D118" s="19">
        <v>45902</v>
      </c>
      <c r="E118" s="20">
        <v>161120000</v>
      </c>
    </row>
    <row r="119" spans="1:5" x14ac:dyDescent="0.25">
      <c r="A119" s="16"/>
      <c r="B119" s="17"/>
      <c r="C119" s="32" t="s">
        <v>131</v>
      </c>
      <c r="D119" s="19">
        <v>45915</v>
      </c>
      <c r="E119" s="20">
        <v>13829160</v>
      </c>
    </row>
    <row r="120" spans="1:5" x14ac:dyDescent="0.25">
      <c r="A120" s="21" t="s">
        <v>104</v>
      </c>
      <c r="B120" s="21"/>
      <c r="C120" s="21"/>
      <c r="D120" s="21"/>
      <c r="E120" s="22">
        <f>SUM(E113:E119)</f>
        <v>407730119</v>
      </c>
    </row>
    <row r="121" spans="1:5" x14ac:dyDescent="0.25">
      <c r="C121" s="35"/>
      <c r="D121" s="5"/>
      <c r="E121" s="6"/>
    </row>
    <row r="122" spans="1:5" x14ac:dyDescent="0.25">
      <c r="C122" s="35"/>
      <c r="D122" s="5"/>
      <c r="E122" s="6"/>
    </row>
    <row r="123" spans="1:5" x14ac:dyDescent="0.25">
      <c r="A123" s="14" t="s">
        <v>1</v>
      </c>
      <c r="B123" s="15" t="s">
        <v>35</v>
      </c>
      <c r="C123" s="31" t="s">
        <v>89</v>
      </c>
      <c r="D123" s="14" t="s">
        <v>34</v>
      </c>
      <c r="E123" s="14" t="s">
        <v>90</v>
      </c>
    </row>
    <row r="124" spans="1:5" x14ac:dyDescent="0.25">
      <c r="A124" s="17">
        <v>890981374</v>
      </c>
      <c r="B124" s="17" t="s">
        <v>14</v>
      </c>
      <c r="C124" s="32" t="s">
        <v>48</v>
      </c>
      <c r="D124" s="19">
        <v>45902</v>
      </c>
      <c r="E124" s="20">
        <v>112803748</v>
      </c>
    </row>
    <row r="125" spans="1:5" x14ac:dyDescent="0.25">
      <c r="A125" s="17"/>
      <c r="B125" s="17"/>
      <c r="C125" s="32" t="s">
        <v>49</v>
      </c>
      <c r="D125" s="19">
        <v>45902</v>
      </c>
      <c r="E125" s="20">
        <v>3274129</v>
      </c>
    </row>
    <row r="126" spans="1:5" x14ac:dyDescent="0.25">
      <c r="A126" s="21" t="s">
        <v>104</v>
      </c>
      <c r="B126" s="21"/>
      <c r="C126" s="21"/>
      <c r="D126" s="21"/>
      <c r="E126" s="22">
        <f>SUM(E124:E125)</f>
        <v>116077877</v>
      </c>
    </row>
    <row r="127" spans="1:5" x14ac:dyDescent="0.25">
      <c r="C127" s="35"/>
      <c r="D127" s="5"/>
      <c r="E127" s="6"/>
    </row>
    <row r="128" spans="1:5" x14ac:dyDescent="0.25">
      <c r="C128" s="35"/>
      <c r="D128" s="5"/>
      <c r="E128" s="6"/>
    </row>
    <row r="129" spans="1:5" x14ac:dyDescent="0.25">
      <c r="C129" s="35"/>
      <c r="D129" s="5"/>
      <c r="E129" s="6"/>
    </row>
    <row r="130" spans="1:5" x14ac:dyDescent="0.25">
      <c r="A130" s="14" t="s">
        <v>1</v>
      </c>
      <c r="B130" s="15" t="s">
        <v>35</v>
      </c>
      <c r="C130" s="31" t="s">
        <v>89</v>
      </c>
      <c r="D130" s="14" t="s">
        <v>34</v>
      </c>
      <c r="E130" s="14" t="s">
        <v>90</v>
      </c>
    </row>
    <row r="131" spans="1:5" x14ac:dyDescent="0.25">
      <c r="A131" s="16">
        <v>900261353</v>
      </c>
      <c r="B131" s="17" t="s">
        <v>17</v>
      </c>
      <c r="C131" s="32" t="s">
        <v>47</v>
      </c>
      <c r="D131" s="19">
        <v>45902</v>
      </c>
      <c r="E131" s="20">
        <v>39158281</v>
      </c>
    </row>
    <row r="132" spans="1:5" x14ac:dyDescent="0.25">
      <c r="A132" s="16"/>
      <c r="B132" s="17"/>
      <c r="C132" s="32" t="s">
        <v>48</v>
      </c>
      <c r="D132" s="19">
        <v>45902</v>
      </c>
      <c r="E132" s="20">
        <v>101246820</v>
      </c>
    </row>
    <row r="133" spans="1:5" x14ac:dyDescent="0.25">
      <c r="A133" s="16"/>
      <c r="B133" s="17"/>
      <c r="C133" s="32" t="s">
        <v>49</v>
      </c>
      <c r="D133" s="19">
        <v>45915</v>
      </c>
      <c r="E133" s="20">
        <v>219804894</v>
      </c>
    </row>
    <row r="134" spans="1:5" x14ac:dyDescent="0.25">
      <c r="A134" s="21" t="s">
        <v>104</v>
      </c>
      <c r="B134" s="21"/>
      <c r="C134" s="21"/>
      <c r="D134" s="21"/>
      <c r="E134" s="22">
        <f>SUM(E131:E133)</f>
        <v>360209995</v>
      </c>
    </row>
    <row r="135" spans="1:5" x14ac:dyDescent="0.25">
      <c r="C135" s="35"/>
      <c r="D135" s="5"/>
      <c r="E135" s="6"/>
    </row>
    <row r="136" spans="1:5" x14ac:dyDescent="0.25">
      <c r="C136" s="35"/>
      <c r="D136" s="5"/>
      <c r="E136" s="6"/>
    </row>
    <row r="137" spans="1:5" x14ac:dyDescent="0.25">
      <c r="A137" s="14" t="s">
        <v>1</v>
      </c>
      <c r="B137" s="15" t="s">
        <v>35</v>
      </c>
      <c r="C137" s="31" t="s">
        <v>89</v>
      </c>
      <c r="D137" s="14" t="s">
        <v>34</v>
      </c>
      <c r="E137" s="14" t="s">
        <v>90</v>
      </c>
    </row>
    <row r="138" spans="1:5" x14ac:dyDescent="0.25">
      <c r="A138" s="16">
        <v>890981536</v>
      </c>
      <c r="B138" s="17" t="s">
        <v>132</v>
      </c>
      <c r="C138" s="32" t="s">
        <v>60</v>
      </c>
      <c r="D138" s="19">
        <v>45902</v>
      </c>
      <c r="E138" s="20">
        <v>19272950</v>
      </c>
    </row>
    <row r="139" spans="1:5" x14ac:dyDescent="0.25">
      <c r="A139" s="16"/>
      <c r="B139" s="17"/>
      <c r="C139" s="32" t="s">
        <v>117</v>
      </c>
      <c r="D139" s="19">
        <v>45915</v>
      </c>
      <c r="E139" s="20">
        <v>35655015</v>
      </c>
    </row>
    <row r="140" spans="1:5" x14ac:dyDescent="0.25">
      <c r="A140" s="21" t="s">
        <v>104</v>
      </c>
      <c r="B140" s="21"/>
      <c r="C140" s="21"/>
      <c r="D140" s="21"/>
      <c r="E140" s="22">
        <f>SUM(E138:E139)</f>
        <v>54927965</v>
      </c>
    </row>
    <row r="141" spans="1:5" x14ac:dyDescent="0.25">
      <c r="C141" s="35"/>
      <c r="D141" s="5"/>
      <c r="E141" s="6"/>
    </row>
    <row r="142" spans="1:5" x14ac:dyDescent="0.25">
      <c r="C142" s="35"/>
      <c r="D142" s="5"/>
      <c r="E142" s="6"/>
    </row>
    <row r="143" spans="1:5" x14ac:dyDescent="0.25">
      <c r="A143" s="14" t="s">
        <v>1</v>
      </c>
      <c r="B143" s="15" t="s">
        <v>35</v>
      </c>
      <c r="C143" s="31" t="s">
        <v>89</v>
      </c>
      <c r="D143" s="14" t="s">
        <v>34</v>
      </c>
      <c r="E143" s="14" t="s">
        <v>90</v>
      </c>
    </row>
    <row r="144" spans="1:5" x14ac:dyDescent="0.25">
      <c r="A144" s="32">
        <v>805011262</v>
      </c>
      <c r="B144" s="24" t="s">
        <v>133</v>
      </c>
      <c r="C144" s="32" t="s">
        <v>49</v>
      </c>
      <c r="D144" s="19">
        <v>45902</v>
      </c>
      <c r="E144" s="20">
        <v>6272376</v>
      </c>
    </row>
    <row r="145" spans="1:5" x14ac:dyDescent="0.25">
      <c r="A145" s="21" t="s">
        <v>104</v>
      </c>
      <c r="B145" s="21"/>
      <c r="C145" s="21"/>
      <c r="D145" s="21"/>
      <c r="E145" s="22">
        <f>SUM(E144)</f>
        <v>6272376</v>
      </c>
    </row>
    <row r="146" spans="1:5" x14ac:dyDescent="0.25">
      <c r="C146" s="35"/>
      <c r="D146" s="5"/>
      <c r="E146" s="6"/>
    </row>
    <row r="147" spans="1:5" x14ac:dyDescent="0.25">
      <c r="C147" s="35"/>
      <c r="D147" s="5"/>
      <c r="E147" s="6"/>
    </row>
    <row r="148" spans="1:5" x14ac:dyDescent="0.25">
      <c r="A148" s="14" t="s">
        <v>1</v>
      </c>
      <c r="B148" s="15" t="s">
        <v>35</v>
      </c>
      <c r="C148" s="31" t="s">
        <v>89</v>
      </c>
      <c r="D148" s="14" t="s">
        <v>34</v>
      </c>
      <c r="E148" s="14" t="s">
        <v>90</v>
      </c>
    </row>
    <row r="149" spans="1:5" x14ac:dyDescent="0.25">
      <c r="A149" s="16">
        <v>890905177</v>
      </c>
      <c r="B149" s="17" t="s">
        <v>76</v>
      </c>
      <c r="C149" s="32" t="s">
        <v>38</v>
      </c>
      <c r="D149" s="19">
        <v>45915</v>
      </c>
      <c r="E149" s="20">
        <v>125588839</v>
      </c>
    </row>
    <row r="150" spans="1:5" x14ac:dyDescent="0.25">
      <c r="A150" s="16"/>
      <c r="B150" s="17"/>
      <c r="C150" s="32" t="s">
        <v>39</v>
      </c>
      <c r="D150" s="19">
        <v>45915</v>
      </c>
      <c r="E150" s="20">
        <v>196596675</v>
      </c>
    </row>
    <row r="151" spans="1:5" x14ac:dyDescent="0.25">
      <c r="A151" s="16"/>
      <c r="B151" s="17"/>
      <c r="C151" s="32" t="s">
        <v>108</v>
      </c>
      <c r="D151" s="19">
        <v>45911</v>
      </c>
      <c r="E151" s="20">
        <v>82100403</v>
      </c>
    </row>
    <row r="152" spans="1:5" x14ac:dyDescent="0.25">
      <c r="A152" s="16"/>
      <c r="B152" s="17"/>
      <c r="C152" s="32" t="s">
        <v>109</v>
      </c>
      <c r="D152" s="19">
        <v>45917</v>
      </c>
      <c r="E152" s="20">
        <v>50992583</v>
      </c>
    </row>
    <row r="153" spans="1:5" x14ac:dyDescent="0.25">
      <c r="A153" s="16"/>
      <c r="B153" s="17"/>
      <c r="C153" s="32" t="s">
        <v>123</v>
      </c>
      <c r="D153" s="19">
        <v>45924</v>
      </c>
      <c r="E153" s="20">
        <v>89140373</v>
      </c>
    </row>
    <row r="154" spans="1:5" x14ac:dyDescent="0.25">
      <c r="A154" s="21" t="s">
        <v>104</v>
      </c>
      <c r="B154" s="21"/>
      <c r="C154" s="21"/>
      <c r="D154" s="21"/>
      <c r="E154" s="22">
        <f>SUM(E149:E153)</f>
        <v>544418873</v>
      </c>
    </row>
    <row r="155" spans="1:5" x14ac:dyDescent="0.25">
      <c r="C155" s="35"/>
      <c r="D155" s="5"/>
      <c r="E155" s="6"/>
    </row>
    <row r="156" spans="1:5" x14ac:dyDescent="0.25">
      <c r="C156" s="35"/>
      <c r="D156" s="5"/>
      <c r="E156" s="6"/>
    </row>
    <row r="157" spans="1:5" x14ac:dyDescent="0.25">
      <c r="A157" s="14" t="s">
        <v>1</v>
      </c>
      <c r="B157" s="15" t="s">
        <v>35</v>
      </c>
      <c r="C157" s="31" t="s">
        <v>89</v>
      </c>
      <c r="D157" s="14" t="s">
        <v>34</v>
      </c>
      <c r="E157" s="14" t="s">
        <v>90</v>
      </c>
    </row>
    <row r="158" spans="1:5" x14ac:dyDescent="0.25">
      <c r="A158" s="16">
        <v>900124689</v>
      </c>
      <c r="B158" s="17" t="s">
        <v>134</v>
      </c>
      <c r="C158" s="32" t="s">
        <v>49</v>
      </c>
      <c r="D158" s="19">
        <v>45902</v>
      </c>
      <c r="E158" s="20">
        <v>115000</v>
      </c>
    </row>
    <row r="159" spans="1:5" x14ac:dyDescent="0.25">
      <c r="A159" s="16"/>
      <c r="B159" s="17"/>
      <c r="C159" s="32" t="s">
        <v>116</v>
      </c>
      <c r="D159" s="19">
        <v>45902</v>
      </c>
      <c r="E159" s="20">
        <v>468808</v>
      </c>
    </row>
    <row r="160" spans="1:5" x14ac:dyDescent="0.25">
      <c r="A160" s="16"/>
      <c r="B160" s="17"/>
      <c r="C160" s="32" t="s">
        <v>60</v>
      </c>
      <c r="D160" s="19">
        <v>45915</v>
      </c>
      <c r="E160" s="20">
        <v>7126854</v>
      </c>
    </row>
    <row r="161" spans="1:5" x14ac:dyDescent="0.25">
      <c r="A161" s="21" t="s">
        <v>104</v>
      </c>
      <c r="B161" s="21"/>
      <c r="C161" s="21"/>
      <c r="D161" s="21"/>
      <c r="E161" s="22">
        <f>SUM(E158:E160)</f>
        <v>7710662</v>
      </c>
    </row>
    <row r="162" spans="1:5" x14ac:dyDescent="0.25">
      <c r="C162" s="35"/>
      <c r="D162" s="5"/>
      <c r="E162" s="6"/>
    </row>
    <row r="163" spans="1:5" x14ac:dyDescent="0.25">
      <c r="C163" s="35"/>
      <c r="D163" s="5"/>
      <c r="E163" s="6"/>
    </row>
    <row r="164" spans="1:5" x14ac:dyDescent="0.25">
      <c r="C164" s="35"/>
      <c r="D164" s="5"/>
      <c r="E164" s="6"/>
    </row>
    <row r="165" spans="1:5" x14ac:dyDescent="0.25">
      <c r="A165" s="14" t="s">
        <v>1</v>
      </c>
      <c r="B165" s="15" t="s">
        <v>35</v>
      </c>
      <c r="C165" s="31" t="s">
        <v>89</v>
      </c>
      <c r="D165" s="14" t="s">
        <v>34</v>
      </c>
      <c r="E165" s="14" t="s">
        <v>90</v>
      </c>
    </row>
    <row r="166" spans="1:5" x14ac:dyDescent="0.25">
      <c r="A166" s="16">
        <v>811042050</v>
      </c>
      <c r="B166" s="17" t="s">
        <v>53</v>
      </c>
      <c r="C166" s="32" t="s">
        <v>47</v>
      </c>
      <c r="D166" s="19">
        <v>45902</v>
      </c>
      <c r="E166" s="20">
        <v>5649032</v>
      </c>
    </row>
    <row r="167" spans="1:5" x14ac:dyDescent="0.25">
      <c r="A167" s="16"/>
      <c r="B167" s="17"/>
      <c r="C167" s="32" t="s">
        <v>39</v>
      </c>
      <c r="D167" s="19">
        <v>45902</v>
      </c>
      <c r="E167" s="20">
        <v>8268342</v>
      </c>
    </row>
    <row r="168" spans="1:5" x14ac:dyDescent="0.25">
      <c r="A168" s="21" t="s">
        <v>104</v>
      </c>
      <c r="B168" s="21"/>
      <c r="C168" s="21"/>
      <c r="D168" s="21"/>
      <c r="E168" s="22">
        <f>SUM(E166:E167)</f>
        <v>13917374</v>
      </c>
    </row>
    <row r="169" spans="1:5" x14ac:dyDescent="0.25">
      <c r="C169" s="35"/>
      <c r="D169" s="5"/>
      <c r="E169" s="6"/>
    </row>
    <row r="170" spans="1:5" x14ac:dyDescent="0.25">
      <c r="C170" s="35"/>
      <c r="D170" s="5"/>
      <c r="E170" s="6"/>
    </row>
    <row r="171" spans="1:5" x14ac:dyDescent="0.25">
      <c r="A171" s="14" t="s">
        <v>1</v>
      </c>
      <c r="B171" s="15" t="s">
        <v>35</v>
      </c>
      <c r="C171" s="31" t="s">
        <v>89</v>
      </c>
      <c r="D171" s="14" t="s">
        <v>34</v>
      </c>
      <c r="E171" s="14" t="s">
        <v>90</v>
      </c>
    </row>
    <row r="172" spans="1:5" x14ac:dyDescent="0.25">
      <c r="A172" s="16">
        <v>800044402</v>
      </c>
      <c r="B172" s="17" t="s">
        <v>15</v>
      </c>
      <c r="C172" s="32" t="s">
        <v>37</v>
      </c>
      <c r="D172" s="19">
        <v>45902</v>
      </c>
      <c r="E172" s="20">
        <v>2735534</v>
      </c>
    </row>
    <row r="173" spans="1:5" x14ac:dyDescent="0.25">
      <c r="A173" s="16"/>
      <c r="B173" s="17"/>
      <c r="C173" s="32" t="s">
        <v>135</v>
      </c>
      <c r="D173" s="19">
        <v>45915</v>
      </c>
      <c r="E173" s="20">
        <v>5180304</v>
      </c>
    </row>
    <row r="174" spans="1:5" x14ac:dyDescent="0.25">
      <c r="A174" s="16"/>
      <c r="B174" s="17"/>
      <c r="C174" s="32" t="s">
        <v>136</v>
      </c>
      <c r="D174" s="19">
        <v>45915</v>
      </c>
      <c r="E174" s="20">
        <v>20519636</v>
      </c>
    </row>
    <row r="175" spans="1:5" x14ac:dyDescent="0.25">
      <c r="A175" s="21" t="s">
        <v>104</v>
      </c>
      <c r="B175" s="21"/>
      <c r="C175" s="21"/>
      <c r="D175" s="21"/>
      <c r="E175" s="22">
        <f>SUM(E172:E174)</f>
        <v>28435474</v>
      </c>
    </row>
    <row r="176" spans="1:5" x14ac:dyDescent="0.25">
      <c r="C176" s="35"/>
      <c r="D176" s="5"/>
      <c r="E176" s="6"/>
    </row>
    <row r="177" spans="1:5" x14ac:dyDescent="0.25">
      <c r="C177" s="35"/>
      <c r="D177" s="5"/>
      <c r="E177" s="6"/>
    </row>
    <row r="178" spans="1:5" x14ac:dyDescent="0.25">
      <c r="C178" s="35"/>
      <c r="D178" s="5"/>
      <c r="E178" s="6"/>
    </row>
    <row r="179" spans="1:5" x14ac:dyDescent="0.25">
      <c r="A179" s="14" t="s">
        <v>1</v>
      </c>
      <c r="B179" s="15" t="s">
        <v>35</v>
      </c>
      <c r="C179" s="31" t="s">
        <v>89</v>
      </c>
      <c r="D179" s="14" t="s">
        <v>34</v>
      </c>
      <c r="E179" s="14" t="s">
        <v>90</v>
      </c>
    </row>
    <row r="180" spans="1:5" ht="30" x14ac:dyDescent="0.25">
      <c r="A180" s="2">
        <v>900226451</v>
      </c>
      <c r="B180" s="24" t="s">
        <v>87</v>
      </c>
      <c r="C180" s="32" t="s">
        <v>137</v>
      </c>
      <c r="D180" s="19">
        <v>45902</v>
      </c>
      <c r="E180" s="20">
        <v>612724</v>
      </c>
    </row>
    <row r="181" spans="1:5" x14ac:dyDescent="0.25">
      <c r="A181" s="21" t="s">
        <v>104</v>
      </c>
      <c r="B181" s="21"/>
      <c r="C181" s="21"/>
      <c r="D181" s="21"/>
      <c r="E181" s="22">
        <f>SUM(E180)</f>
        <v>612724</v>
      </c>
    </row>
    <row r="182" spans="1:5" x14ac:dyDescent="0.25">
      <c r="A182" s="36"/>
      <c r="B182" s="37"/>
      <c r="C182" s="36"/>
      <c r="D182" s="36"/>
      <c r="E182" s="38"/>
    </row>
    <row r="183" spans="1:5" x14ac:dyDescent="0.25">
      <c r="C183" s="35"/>
      <c r="D183" s="5"/>
      <c r="E183" s="6"/>
    </row>
    <row r="184" spans="1:5" x14ac:dyDescent="0.25">
      <c r="A184" s="14" t="s">
        <v>1</v>
      </c>
      <c r="B184" s="15" t="s">
        <v>35</v>
      </c>
      <c r="C184" s="31" t="s">
        <v>89</v>
      </c>
      <c r="D184" s="14" t="s">
        <v>34</v>
      </c>
      <c r="E184" s="14" t="s">
        <v>90</v>
      </c>
    </row>
    <row r="185" spans="1:5" x14ac:dyDescent="0.25">
      <c r="A185" s="2">
        <v>900857186</v>
      </c>
      <c r="B185" s="24" t="s">
        <v>19</v>
      </c>
      <c r="C185" s="32" t="s">
        <v>137</v>
      </c>
      <c r="D185" s="19">
        <v>45915</v>
      </c>
      <c r="E185" s="20">
        <v>242712</v>
      </c>
    </row>
    <row r="186" spans="1:5" x14ac:dyDescent="0.25">
      <c r="A186" s="21" t="s">
        <v>104</v>
      </c>
      <c r="B186" s="21"/>
      <c r="C186" s="21"/>
      <c r="D186" s="21"/>
      <c r="E186" s="22">
        <f>SUM(E185)</f>
        <v>242712</v>
      </c>
    </row>
    <row r="187" spans="1:5" x14ac:dyDescent="0.25">
      <c r="C187" s="35"/>
      <c r="D187" s="5"/>
      <c r="E187" s="6"/>
    </row>
    <row r="188" spans="1:5" x14ac:dyDescent="0.25">
      <c r="C188" s="35"/>
      <c r="D188" s="5"/>
      <c r="E188" s="6"/>
    </row>
    <row r="189" spans="1:5" x14ac:dyDescent="0.25">
      <c r="A189" s="14" t="s">
        <v>1</v>
      </c>
      <c r="B189" s="15" t="s">
        <v>35</v>
      </c>
      <c r="C189" s="31" t="s">
        <v>89</v>
      </c>
      <c r="D189" s="14" t="s">
        <v>34</v>
      </c>
      <c r="E189" s="14" t="s">
        <v>90</v>
      </c>
    </row>
    <row r="190" spans="1:5" x14ac:dyDescent="0.25">
      <c r="A190" s="2">
        <v>70129835</v>
      </c>
      <c r="B190" s="24" t="s">
        <v>51</v>
      </c>
      <c r="C190" s="32" t="s">
        <v>47</v>
      </c>
      <c r="D190" s="19">
        <v>45915</v>
      </c>
      <c r="E190" s="20">
        <v>3300000</v>
      </c>
    </row>
    <row r="191" spans="1:5" x14ac:dyDescent="0.25">
      <c r="A191" s="21" t="s">
        <v>104</v>
      </c>
      <c r="B191" s="21"/>
      <c r="C191" s="21"/>
      <c r="D191" s="21"/>
      <c r="E191" s="22">
        <f>SUM(E190)</f>
        <v>3300000</v>
      </c>
    </row>
    <row r="192" spans="1:5" x14ac:dyDescent="0.25">
      <c r="A192" s="36"/>
      <c r="B192" s="37"/>
      <c r="C192" s="36"/>
      <c r="D192" s="36"/>
      <c r="E192" s="38"/>
    </row>
    <row r="193" spans="1:7" x14ac:dyDescent="0.25">
      <c r="C193" s="35"/>
      <c r="D193" s="5"/>
      <c r="E193" s="6"/>
    </row>
    <row r="194" spans="1:7" x14ac:dyDescent="0.25">
      <c r="A194" s="14" t="s">
        <v>1</v>
      </c>
      <c r="B194" s="15" t="s">
        <v>35</v>
      </c>
      <c r="C194" s="31" t="s">
        <v>89</v>
      </c>
      <c r="D194" s="14" t="s">
        <v>34</v>
      </c>
      <c r="E194" s="14" t="s">
        <v>90</v>
      </c>
    </row>
    <row r="195" spans="1:7" ht="30" x14ac:dyDescent="0.25">
      <c r="A195" s="2">
        <v>811016192</v>
      </c>
      <c r="B195" s="24" t="s">
        <v>78</v>
      </c>
      <c r="C195" s="32" t="s">
        <v>38</v>
      </c>
      <c r="D195" s="19">
        <v>45915</v>
      </c>
      <c r="E195" s="20">
        <v>113004932</v>
      </c>
    </row>
    <row r="196" spans="1:7" x14ac:dyDescent="0.25">
      <c r="A196" s="21" t="s">
        <v>104</v>
      </c>
      <c r="B196" s="21"/>
      <c r="C196" s="21"/>
      <c r="D196" s="21"/>
      <c r="E196" s="22">
        <f>SUM(E195)</f>
        <v>113004932</v>
      </c>
    </row>
    <row r="197" spans="1:7" x14ac:dyDescent="0.25">
      <c r="G197" s="39"/>
    </row>
    <row r="198" spans="1:7" x14ac:dyDescent="0.25">
      <c r="G198" s="6"/>
    </row>
  </sheetData>
  <autoFilter ref="A1:E1" xr:uid="{423B0692-0302-4086-A485-05A58C5C0B70}"/>
  <mergeCells count="64">
    <mergeCell ref="A191:D191"/>
    <mergeCell ref="A196:D196"/>
    <mergeCell ref="A168:D168"/>
    <mergeCell ref="A172:A174"/>
    <mergeCell ref="B172:B174"/>
    <mergeCell ref="A175:D175"/>
    <mergeCell ref="A181:D181"/>
    <mergeCell ref="A186:D186"/>
    <mergeCell ref="A154:D154"/>
    <mergeCell ref="A158:A160"/>
    <mergeCell ref="B158:B160"/>
    <mergeCell ref="A161:D161"/>
    <mergeCell ref="A166:A167"/>
    <mergeCell ref="B166:B167"/>
    <mergeCell ref="A138:A139"/>
    <mergeCell ref="B138:B139"/>
    <mergeCell ref="A140:D140"/>
    <mergeCell ref="A145:D145"/>
    <mergeCell ref="A149:A153"/>
    <mergeCell ref="B149:B153"/>
    <mergeCell ref="A124:A125"/>
    <mergeCell ref="B124:B125"/>
    <mergeCell ref="A126:D126"/>
    <mergeCell ref="A131:A133"/>
    <mergeCell ref="B131:B133"/>
    <mergeCell ref="A134:D134"/>
    <mergeCell ref="A99:D99"/>
    <mergeCell ref="A104:D104"/>
    <mergeCell ref="A109:D109"/>
    <mergeCell ref="A113:A119"/>
    <mergeCell ref="B113:B119"/>
    <mergeCell ref="A120:D120"/>
    <mergeCell ref="A80:D80"/>
    <mergeCell ref="A85:D85"/>
    <mergeCell ref="A89:A91"/>
    <mergeCell ref="B89:B91"/>
    <mergeCell ref="A92:D92"/>
    <mergeCell ref="A96:A98"/>
    <mergeCell ref="B96:B98"/>
    <mergeCell ref="A68:D68"/>
    <mergeCell ref="A72:A73"/>
    <mergeCell ref="B72:B73"/>
    <mergeCell ref="A74:D74"/>
    <mergeCell ref="A78:A79"/>
    <mergeCell ref="B78:B79"/>
    <mergeCell ref="A49:D49"/>
    <mergeCell ref="A53:A61"/>
    <mergeCell ref="B53:B61"/>
    <mergeCell ref="A62:D62"/>
    <mergeCell ref="A66:A67"/>
    <mergeCell ref="B66:B67"/>
    <mergeCell ref="A33:D33"/>
    <mergeCell ref="A37:A40"/>
    <mergeCell ref="B37:B40"/>
    <mergeCell ref="A41:D41"/>
    <mergeCell ref="A45:A48"/>
    <mergeCell ref="B45:B48"/>
    <mergeCell ref="A2:A16"/>
    <mergeCell ref="B2:B16"/>
    <mergeCell ref="A17:D17"/>
    <mergeCell ref="A22:D22"/>
    <mergeCell ref="A27:D27"/>
    <mergeCell ref="A31:A32"/>
    <mergeCell ref="B31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CIRCULAR 011 SEPT 2025 EXCEL</vt:lpstr>
      <vt:lpstr>PAGOS SEPTIEMBRE</vt:lpstr>
    </vt:vector>
  </TitlesOfParts>
  <Company>GOBERNACION DE ANTIOQUIA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JOSSARY VARGAS ALZATE</dc:creator>
  <cp:lastModifiedBy>JANETH</cp:lastModifiedBy>
  <dcterms:created xsi:type="dcterms:W3CDTF">2024-12-04T18:48:38Z</dcterms:created>
  <dcterms:modified xsi:type="dcterms:W3CDTF">2025-10-06T18:56:11Z</dcterms:modified>
</cp:coreProperties>
</file>